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1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2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3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4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7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2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3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4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5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6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7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8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9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50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1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2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3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4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5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6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7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8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9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60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1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2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3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4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5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6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7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8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9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70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1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2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3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4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5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6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7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78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79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80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1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harts/chart82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3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84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85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charts/chart86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87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88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89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90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91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harts/chart92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charts/chart93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charts/chart94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charts/chart95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charts/chart96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charts/chart97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charts/chart98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charts/chart99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charts/chart100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charts/chart101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charts/chart102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charts/chart103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charts/chart104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charts/chart105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charts/chart106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charts/chart107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charts/chart108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charts/chart109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charts/chart110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charts/chart111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charts/chart112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charts/chart113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charts/chart114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charts/chart115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charts/chart116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charts/chart117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charts/chart118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charts/chart119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charts/chart120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charts/chart121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charts/chart122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charts/chart123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charts/chart124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charts/chart125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charts/chart126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charts/chart127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charts/chart128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charts/chart129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charts/chart130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charts/chart131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charts/chart132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charts/chart133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charts/chart134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charts/chart135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charts/chart136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drawings/drawing2.xml" ContentType="application/vnd.openxmlformats-officedocument.drawing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charts/chart139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charts/chart140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charts/chart141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charts/chart142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charts/chart143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charts/chart144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charts/chart145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drawings/drawing3.xml" ContentType="application/vnd.openxmlformats-officedocument.drawing+xml"/>
  <Override PartName="/xl/charts/chart146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charts/chart147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charts/chart148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charts/chart149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drawings/drawing4.xml" ContentType="application/vnd.openxmlformats-officedocument.drawing+xml"/>
  <Override PartName="/xl/charts/chart150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charts/chart151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charts/chart152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charts/chart153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charts/chart154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charts/chart155.xml" ContentType="application/vnd.openxmlformats-officedocument.drawingml.chart+xml"/>
  <Override PartName="/xl/charts/style153.xml" ContentType="application/vnd.ms-office.chartstyle+xml"/>
  <Override PartName="/xl/charts/colors153.xml" ContentType="application/vnd.ms-office.chartcolorstyle+xml"/>
  <Override PartName="/xl/charts/chart156.xml" ContentType="application/vnd.openxmlformats-officedocument.drawingml.chart+xml"/>
  <Override PartName="/xl/charts/style154.xml" ContentType="application/vnd.ms-office.chartstyle+xml"/>
  <Override PartName="/xl/charts/colors154.xml" ContentType="application/vnd.ms-office.chartcolorstyle+xml"/>
  <Override PartName="/xl/charts/chart157.xml" ContentType="application/vnd.openxmlformats-officedocument.drawingml.chart+xml"/>
  <Override PartName="/xl/charts/style155.xml" ContentType="application/vnd.ms-office.chartstyle+xml"/>
  <Override PartName="/xl/charts/colors155.xml" ContentType="application/vnd.ms-office.chartcolorstyle+xml"/>
  <Override PartName="/xl/charts/chart158.xml" ContentType="application/vnd.openxmlformats-officedocument.drawingml.chart+xml"/>
  <Override PartName="/xl/charts/style156.xml" ContentType="application/vnd.ms-office.chartstyle+xml"/>
  <Override PartName="/xl/charts/colors156.xml" ContentType="application/vnd.ms-office.chartcolorstyle+xml"/>
  <Override PartName="/xl/drawings/drawing5.xml" ContentType="application/vnd.openxmlformats-officedocument.drawing+xml"/>
  <Override PartName="/xl/charts/chart159.xml" ContentType="application/vnd.openxmlformats-officedocument.drawingml.chart+xml"/>
  <Override PartName="/xl/charts/chart160.xml" ContentType="application/vnd.openxmlformats-officedocument.drawingml.chart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charts/chart163.xml" ContentType="application/vnd.openxmlformats-officedocument.drawingml.chart+xml"/>
  <Override PartName="/xl/charts/chart164.xml" ContentType="application/vnd.openxmlformats-officedocument.drawingml.chart+xml"/>
  <Override PartName="/xl/charts/chart165.xml" ContentType="application/vnd.openxmlformats-officedocument.drawingml.chart+xml"/>
  <Override PartName="/xl/charts/chart166.xml" ContentType="application/vnd.openxmlformats-officedocument.drawingml.chart+xml"/>
  <Override PartName="/xl/charts/chart167.xml" ContentType="application/vnd.openxmlformats-officedocument.drawingml.chart+xml"/>
  <Override PartName="/xl/drawings/drawing6.xml" ContentType="application/vnd.openxmlformats-officedocument.drawing+xml"/>
  <Override PartName="/xl/charts/chart168.xml" ContentType="application/vnd.openxmlformats-officedocument.drawingml.chart+xml"/>
  <Override PartName="/xl/charts/style157.xml" ContentType="application/vnd.ms-office.chartstyle+xml"/>
  <Override PartName="/xl/charts/colors157.xml" ContentType="application/vnd.ms-office.chartcolorstyle+xml"/>
  <Override PartName="/xl/charts/chart169.xml" ContentType="application/vnd.openxmlformats-officedocument.drawingml.chart+xml"/>
  <Override PartName="/xl/charts/chart170.xml" ContentType="application/vnd.openxmlformats-officedocument.drawingml.chart+xml"/>
  <Override PartName="/xl/charts/chart171.xml" ContentType="application/vnd.openxmlformats-officedocument.drawingml.chart+xml"/>
  <Override PartName="/xl/charts/chart172.xml" ContentType="application/vnd.openxmlformats-officedocument.drawingml.chart+xml"/>
  <Override PartName="/xl/charts/style158.xml" ContentType="application/vnd.ms-office.chartstyle+xml"/>
  <Override PartName="/xl/charts/colors158.xml" ContentType="application/vnd.ms-office.chartcolorstyle+xml"/>
  <Override PartName="/xl/drawings/drawing7.xml" ContentType="application/vnd.openxmlformats-officedocument.drawing+xml"/>
  <Override PartName="/xl/charts/chart173.xml" ContentType="application/vnd.openxmlformats-officedocument.drawingml.chart+xml"/>
  <Override PartName="/xl/charts/style159.xml" ContentType="application/vnd.ms-office.chartstyle+xml"/>
  <Override PartName="/xl/charts/colors159.xml" ContentType="application/vnd.ms-office.chartcolorstyle+xml"/>
  <Override PartName="/xl/drawings/drawing8.xml" ContentType="application/vnd.openxmlformats-officedocument.drawingml.chartshapes+xml"/>
  <Override PartName="/xl/charts/chart174.xml" ContentType="application/vnd.openxmlformats-officedocument.drawingml.chart+xml"/>
  <Override PartName="/xl/charts/style160.xml" ContentType="application/vnd.ms-office.chartstyle+xml"/>
  <Override PartName="/xl/charts/colors160.xml" ContentType="application/vnd.ms-office.chartcolorstyle+xml"/>
  <Override PartName="/xl/drawings/drawing9.xml" ContentType="application/vnd.openxmlformats-officedocument.drawingml.chartshapes+xml"/>
  <Override PartName="/xl/charts/chart175.xml" ContentType="application/vnd.openxmlformats-officedocument.drawingml.chart+xml"/>
  <Override PartName="/xl/charts/style161.xml" ContentType="application/vnd.ms-office.chartstyle+xml"/>
  <Override PartName="/xl/charts/colors161.xml" ContentType="application/vnd.ms-office.chartcolorstyle+xml"/>
  <Override PartName="/xl/drawings/drawing10.xml" ContentType="application/vnd.openxmlformats-officedocument.drawingml.chartshapes+xml"/>
  <Override PartName="/xl/charts/chart176.xml" ContentType="application/vnd.openxmlformats-officedocument.drawingml.chart+xml"/>
  <Override PartName="/xl/charts/style162.xml" ContentType="application/vnd.ms-office.chartstyle+xml"/>
  <Override PartName="/xl/charts/colors162.xml" ContentType="application/vnd.ms-office.chartcolorstyle+xml"/>
  <Override PartName="/xl/drawings/drawing11.xml" ContentType="application/vnd.openxmlformats-officedocument.drawingml.chartshapes+xml"/>
  <Override PartName="/xl/charts/chart177.xml" ContentType="application/vnd.openxmlformats-officedocument.drawingml.chart+xml"/>
  <Override PartName="/xl/charts/style163.xml" ContentType="application/vnd.ms-office.chartstyle+xml"/>
  <Override PartName="/xl/charts/colors163.xml" ContentType="application/vnd.ms-office.chartcolorstyle+xml"/>
  <Override PartName="/xl/drawings/drawing12.xml" ContentType="application/vnd.openxmlformats-officedocument.drawingml.chartshapes+xml"/>
  <Override PartName="/xl/charts/chart178.xml" ContentType="application/vnd.openxmlformats-officedocument.drawingml.chart+xml"/>
  <Override PartName="/xl/charts/style164.xml" ContentType="application/vnd.ms-office.chartstyle+xml"/>
  <Override PartName="/xl/charts/colors164.xml" ContentType="application/vnd.ms-office.chartcolorstyle+xml"/>
  <Override PartName="/xl/drawings/drawing13.xml" ContentType="application/vnd.openxmlformats-officedocument.drawingml.chartshapes+xml"/>
  <Override PartName="/xl/charts/chart179.xml" ContentType="application/vnd.openxmlformats-officedocument.drawingml.chart+xml"/>
  <Override PartName="/xl/charts/style165.xml" ContentType="application/vnd.ms-office.chartstyle+xml"/>
  <Override PartName="/xl/charts/colors165.xml" ContentType="application/vnd.ms-office.chartcolorstyle+xml"/>
  <Override PartName="/xl/drawings/drawing14.xml" ContentType="application/vnd.openxmlformats-officedocument.drawingml.chartshapes+xml"/>
  <Override PartName="/xl/charts/chart180.xml" ContentType="application/vnd.openxmlformats-officedocument.drawingml.chart+xml"/>
  <Override PartName="/xl/charts/style166.xml" ContentType="application/vnd.ms-office.chartstyle+xml"/>
  <Override PartName="/xl/charts/colors166.xml" ContentType="application/vnd.ms-office.chartcolorstyle+xml"/>
  <Override PartName="/xl/charts/chart181.xml" ContentType="application/vnd.openxmlformats-officedocument.drawingml.chart+xml"/>
  <Override PartName="/xl/charts/style167.xml" ContentType="application/vnd.ms-office.chartstyle+xml"/>
  <Override PartName="/xl/charts/colors167.xml" ContentType="application/vnd.ms-office.chartcolorstyle+xml"/>
  <Override PartName="/xl/drawings/drawing15.xml" ContentType="application/vnd.openxmlformats-officedocument.drawingml.chartshapes+xml"/>
  <Override PartName="/xl/charts/chart182.xml" ContentType="application/vnd.openxmlformats-officedocument.drawingml.chart+xml"/>
  <Override PartName="/xl/charts/style168.xml" ContentType="application/vnd.ms-office.chartstyle+xml"/>
  <Override PartName="/xl/charts/colors168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183.xml" ContentType="application/vnd.openxmlformats-officedocument.drawingml.chart+xml"/>
  <Override PartName="/xl/charts/style169.xml" ContentType="application/vnd.ms-office.chartstyle+xml"/>
  <Override PartName="/xl/charts/colors169.xml" ContentType="application/vnd.ms-office.chartcolorstyle+xml"/>
  <Override PartName="/xl/charts/chart184.xml" ContentType="application/vnd.openxmlformats-officedocument.drawingml.chart+xml"/>
  <Override PartName="/xl/charts/style170.xml" ContentType="application/vnd.ms-office.chartstyle+xml"/>
  <Override PartName="/xl/charts/colors170.xml" ContentType="application/vnd.ms-office.chartcolorstyle+xml"/>
  <Override PartName="/xl/drawings/drawing21.xml" ContentType="application/vnd.openxmlformats-officedocument.drawing+xml"/>
  <Override PartName="/xl/charts/chart185.xml" ContentType="application/vnd.openxmlformats-officedocument.drawingml.chart+xml"/>
  <Override PartName="/xl/charts/style171.xml" ContentType="application/vnd.ms-office.chartstyle+xml"/>
  <Override PartName="/xl/charts/colors171.xml" ContentType="application/vnd.ms-office.chartcolorstyle+xml"/>
  <Override PartName="/xl/charts/chart186.xml" ContentType="application/vnd.openxmlformats-officedocument.drawingml.chart+xml"/>
  <Override PartName="/xl/charts/style172.xml" ContentType="application/vnd.ms-office.chartstyle+xml"/>
  <Override PartName="/xl/charts/colors172.xml" ContentType="application/vnd.ms-office.chartcolorstyle+xml"/>
  <Override PartName="/xl/drawings/drawing22.xml" ContentType="application/vnd.openxmlformats-officedocument.drawing+xml"/>
  <Override PartName="/xl/charts/chart187.xml" ContentType="application/vnd.openxmlformats-officedocument.drawingml.chart+xml"/>
  <Override PartName="/xl/charts/style173.xml" ContentType="application/vnd.ms-office.chartstyle+xml"/>
  <Override PartName="/xl/charts/colors173.xml" ContentType="application/vnd.ms-office.chartcolorstyle+xml"/>
  <Override PartName="/xl/drawings/drawing23.xml" ContentType="application/vnd.openxmlformats-officedocument.drawing+xml"/>
  <Override PartName="/xl/charts/chart188.xml" ContentType="application/vnd.openxmlformats-officedocument.drawingml.chart+xml"/>
  <Override PartName="/xl/charts/style174.xml" ContentType="application/vnd.ms-office.chartstyle+xml"/>
  <Override PartName="/xl/charts/colors174.xml" ContentType="application/vnd.ms-office.chartcolorstyle+xml"/>
  <Override PartName="/xl/drawings/drawing24.xml" ContentType="application/vnd.openxmlformats-officedocument.drawingml.chartshapes+xml"/>
  <Override PartName="/xl/charts/chart189.xml" ContentType="application/vnd.openxmlformats-officedocument.drawingml.chart+xml"/>
  <Override PartName="/xl/charts/style175.xml" ContentType="application/vnd.ms-office.chartstyle+xml"/>
  <Override PartName="/xl/charts/colors175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90.xml" ContentType="application/vnd.openxmlformats-officedocument.drawingml.chart+xml"/>
  <Override PartName="/xl/charts/style176.xml" ContentType="application/vnd.ms-office.chartstyle+xml"/>
  <Override PartName="/xl/charts/colors176.xml" ContentType="application/vnd.ms-office.chartcolorstyle+xml"/>
  <Override PartName="/xl/drawings/drawing3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Estadísticas cobertura Aseguramiento\Estadísticas por mes\"/>
    </mc:Choice>
  </mc:AlternateContent>
  <xr:revisionPtr revIDLastSave="0" documentId="13_ncr:1_{ED256F5B-EF21-412B-A745-3C32D2503F24}" xr6:coauthVersionLast="36" xr6:coauthVersionMax="36" xr10:uidLastSave="{00000000-0000-0000-0000-000000000000}"/>
  <bookViews>
    <workbookView xWindow="1380" yWindow="1320" windowWidth="11745" windowHeight="6060" tabRatio="599" firstSheet="1" activeTab="1" xr2:uid="{00000000-000D-0000-FFFF-FFFF00000000}"/>
  </bookViews>
  <sheets>
    <sheet name="DANE" sheetId="220" state="hidden" r:id="rId1"/>
    <sheet name="1. Población_Afiliada_Regimen" sheetId="114" r:id="rId2"/>
    <sheet name="Hoja1" sheetId="247" state="hidden" r:id="rId3"/>
    <sheet name="2. Afiliados_Esquema Asociativo" sheetId="242" r:id="rId4"/>
    <sheet name="3. Gráficos_Cobertura_Dpto" sheetId="80" r:id="rId5"/>
    <sheet name="4. Gráficos_%Tendencia_Subreg" sheetId="222" r:id="rId6"/>
    <sheet name="5. Gráficos_Afiliados_Reg_Subre" sheetId="237" r:id="rId7"/>
    <sheet name="6.Gráfico_Afiliados_EPS_Régimen" sheetId="14" r:id="rId8"/>
    <sheet name="7. Gráficos_Tendencia_EPS" sheetId="236" r:id="rId9"/>
    <sheet name="3C. Afiliados_ Suspendidos_RC" sheetId="229" state="hidden" r:id="rId10"/>
    <sheet name="8. Afiliados_ EPS_Mpio_RS" sheetId="228" r:id="rId11"/>
    <sheet name="9. Afiliados_EPS_Mpio_RC " sheetId="186" r:id="rId12"/>
    <sheet name="10. Tendencia_por mes_RS" sheetId="39" r:id="rId13"/>
    <sheet name="11. Tendencia_por mes_ RC" sheetId="234" r:id="rId14"/>
    <sheet name="12. Tendencia_por mes_REX" sheetId="235" r:id="rId15"/>
    <sheet name="12. Tendencia_Valores_Años" sheetId="16" state="hidden" r:id="rId16"/>
    <sheet name="13. Afiliados_Nivel_Sexo_Zona" sheetId="192" r:id="rId17"/>
    <sheet name="14. Afiliados_Grupo_edad_RS" sheetId="193" r:id="rId18"/>
    <sheet name="14A. RS_Curso_Vida" sheetId="239" r:id="rId19"/>
    <sheet name="15. Afiliados_Grupo_edad_RC" sheetId="225" r:id="rId20"/>
    <sheet name="15A. RC_Curso_Vida" sheetId="240" r:id="rId21"/>
    <sheet name="16. REx_Curso_Vida" sheetId="241" r:id="rId22"/>
    <sheet name="17. Tipo población RS" sheetId="245" r:id="rId23"/>
    <sheet name="18. Cobertura_Nacional_Deptos" sheetId="246" r:id="rId24"/>
    <sheet name="A. Codigos_Municipio" sheetId="204" state="hidden" r:id="rId25"/>
    <sheet name="B. NUEVOS CODIGO EPS" sheetId="212" state="hidden" r:id="rId26"/>
  </sheets>
  <externalReferences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\" localSheetId="13">'[1]CUADRO No 4'!#REF!</definedName>
    <definedName name="\" localSheetId="14">'[1]CUADRO No 4'!#REF!</definedName>
    <definedName name="\" localSheetId="18">'[1]CUADRO No 4'!#REF!</definedName>
    <definedName name="\" localSheetId="19">'[1]CUADRO No 4'!#REF!</definedName>
    <definedName name="\" localSheetId="20">'[1]CUADRO No 4'!#REF!</definedName>
    <definedName name="\" localSheetId="21">'[1]CUADRO No 4'!#REF!</definedName>
    <definedName name="\" localSheetId="3">'[1]CUADRO No 4'!#REF!</definedName>
    <definedName name="\" localSheetId="9">'[1]CUADRO No 4'!#REF!</definedName>
    <definedName name="\" localSheetId="8">'[1]CUADRO No 4'!#REF!</definedName>
    <definedName name="\" localSheetId="10">'[1]CUADRO No 4'!#REF!</definedName>
    <definedName name="\">'[1]CUADRO No 4'!#REF!</definedName>
    <definedName name="\a" localSheetId="13">'[1]CUADRO No 4'!#REF!</definedName>
    <definedName name="\a" localSheetId="14">'[1]CUADRO No 4'!#REF!</definedName>
    <definedName name="\a" localSheetId="18">'[1]CUADRO No 4'!#REF!</definedName>
    <definedName name="\a" localSheetId="19">'[1]CUADRO No 4'!#REF!</definedName>
    <definedName name="\a" localSheetId="20">'[1]CUADRO No 4'!#REF!</definedName>
    <definedName name="\a" localSheetId="21">'[1]CUADRO No 4'!#REF!</definedName>
    <definedName name="\a" localSheetId="3">'[1]CUADRO No 4'!#REF!</definedName>
    <definedName name="\a" localSheetId="9">'[1]CUADRO No 4'!#REF!</definedName>
    <definedName name="\a" localSheetId="8">'[1]CUADRO No 4'!#REF!</definedName>
    <definedName name="\a" localSheetId="10">'[1]CUADRO No 4'!#REF!</definedName>
    <definedName name="\a">'[1]CUADRO No 4'!#REF!</definedName>
    <definedName name="\c" localSheetId="13">#REF!</definedName>
    <definedName name="\c" localSheetId="14">#REF!</definedName>
    <definedName name="\c" localSheetId="18">#REF!</definedName>
    <definedName name="\c" localSheetId="19">#REF!</definedName>
    <definedName name="\c" localSheetId="20">#REF!</definedName>
    <definedName name="\c" localSheetId="21">#REF!</definedName>
    <definedName name="\c" localSheetId="3">#REF!</definedName>
    <definedName name="\c" localSheetId="9">#REF!</definedName>
    <definedName name="\c" localSheetId="6">#REF!</definedName>
    <definedName name="\c" localSheetId="8">#REF!</definedName>
    <definedName name="\c" localSheetId="10">#REF!</definedName>
    <definedName name="\c">#REF!</definedName>
    <definedName name="\i" localSheetId="13">#REF!</definedName>
    <definedName name="\i" localSheetId="14">#REF!</definedName>
    <definedName name="\i" localSheetId="18">#REF!</definedName>
    <definedName name="\i" localSheetId="19">#REF!</definedName>
    <definedName name="\i" localSheetId="20">#REF!</definedName>
    <definedName name="\i" localSheetId="21">#REF!</definedName>
    <definedName name="\i" localSheetId="3">#REF!</definedName>
    <definedName name="\i" localSheetId="9">#REF!</definedName>
    <definedName name="\i" localSheetId="5">#REF!</definedName>
    <definedName name="\i" localSheetId="6">#REF!</definedName>
    <definedName name="\i" localSheetId="8">#REF!</definedName>
    <definedName name="\i" localSheetId="10">#REF!</definedName>
    <definedName name="\i">#REF!</definedName>
    <definedName name="\r" localSheetId="13">#REF!</definedName>
    <definedName name="\r" localSheetId="14">#REF!</definedName>
    <definedName name="\r" localSheetId="18">#REF!</definedName>
    <definedName name="\r" localSheetId="19">#REF!</definedName>
    <definedName name="\r" localSheetId="20">#REF!</definedName>
    <definedName name="\r" localSheetId="21">#REF!</definedName>
    <definedName name="\r" localSheetId="3">#REF!</definedName>
    <definedName name="\r" localSheetId="9">#REF!</definedName>
    <definedName name="\r" localSheetId="5">#REF!</definedName>
    <definedName name="\r" localSheetId="6">#REF!</definedName>
    <definedName name="\r" localSheetId="8">#REF!</definedName>
    <definedName name="\r" localSheetId="10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13">#REF!</definedName>
    <definedName name="__1_13__Reporte_Ministerio___Definitivo_" localSheetId="14">#REF!</definedName>
    <definedName name="__1_13__Reporte_Ministerio___Definitivo_" localSheetId="18">#REF!</definedName>
    <definedName name="__1_13__Reporte_Ministerio___Definitivo_" localSheetId="19">#REF!</definedName>
    <definedName name="__1_13__Reporte_Ministerio___Definitivo_" localSheetId="20">#REF!</definedName>
    <definedName name="__1_13__Reporte_Ministerio___Definitivo_" localSheetId="21">#REF!</definedName>
    <definedName name="__1_13__Reporte_Ministerio___Definitivo_" localSheetId="3">#REF!</definedName>
    <definedName name="__1_13__Reporte_Ministerio___Definitivo_" localSheetId="9">#REF!</definedName>
    <definedName name="__1_13__Reporte_Ministerio___Definitivo_" localSheetId="5">#REF!</definedName>
    <definedName name="__1_13__Reporte_Ministerio___Definitivo_" localSheetId="6">#REF!</definedName>
    <definedName name="__1_13__Reporte_Ministerio___Definitivo_" localSheetId="8">#REF!</definedName>
    <definedName name="__1_13__Reporte_Ministerio___Definitivo_" localSheetId="10">#REF!</definedName>
    <definedName name="__1_13__Reporte_Ministerio___Definitivo_">#REF!</definedName>
    <definedName name="__CAU103" localSheetId="17">[4]Hoja1!$A$1:$C$10607</definedName>
    <definedName name="__CAU103" localSheetId="18">[5]Hoja1!$A$1:$C$10607</definedName>
    <definedName name="__CAU103" localSheetId="19">[4]Hoja1!$A$1:$C$10607</definedName>
    <definedName name="__CAU103" localSheetId="20">[5]Hoja1!$A$1:$C$10607</definedName>
    <definedName name="__CAU103" localSheetId="21">[5]Hoja1!$A$1:$C$10607</definedName>
    <definedName name="__CAU103">[6]Hoja1!$A$1:$C$10607</definedName>
    <definedName name="_1" localSheetId="13">[7]LIS183!#REF!</definedName>
    <definedName name="_1" localSheetId="14">[7]LIS183!#REF!</definedName>
    <definedName name="_1" localSheetId="16">[7]LIS183!#REF!</definedName>
    <definedName name="_1" localSheetId="17">[8]LIS183!#REF!</definedName>
    <definedName name="_1" localSheetId="18">[9]LIS183!#REF!</definedName>
    <definedName name="_1" localSheetId="19">[8]LIS183!#REF!</definedName>
    <definedName name="_1" localSheetId="20">[9]LIS183!#REF!</definedName>
    <definedName name="_1" localSheetId="21">[9]LIS183!#REF!</definedName>
    <definedName name="_1" localSheetId="3">[7]LIS183!#REF!</definedName>
    <definedName name="_1" localSheetId="9">[7]LIS183!#REF!</definedName>
    <definedName name="_1" localSheetId="5">[7]LIS183!#REF!</definedName>
    <definedName name="_1" localSheetId="6">[7]LIS183!#REF!</definedName>
    <definedName name="_1" localSheetId="8">[7]LIS183!#REF!</definedName>
    <definedName name="_1" localSheetId="10">[7]LIS183!#REF!</definedName>
    <definedName name="_1">[7]LIS183!#REF!</definedName>
    <definedName name="_1_13__Reporte_Ministerio___Definitivo_" localSheetId="13">#REF!</definedName>
    <definedName name="_1_13__Reporte_Ministerio___Definitivo_" localSheetId="14">#REF!</definedName>
    <definedName name="_1_13__Reporte_Ministerio___Definitivo_" localSheetId="18">#REF!</definedName>
    <definedName name="_1_13__Reporte_Ministerio___Definitivo_" localSheetId="19">#REF!</definedName>
    <definedName name="_1_13__Reporte_Ministerio___Definitivo_" localSheetId="20">#REF!</definedName>
    <definedName name="_1_13__Reporte_Ministerio___Definitivo_" localSheetId="21">#REF!</definedName>
    <definedName name="_1_13__Reporte_Ministerio___Definitivo_" localSheetId="3">#REF!</definedName>
    <definedName name="_1_13__Reporte_Ministerio___Definitivo_" localSheetId="9">#REF!</definedName>
    <definedName name="_1_13__Reporte_Ministerio___Definitivo_" localSheetId="5">#REF!</definedName>
    <definedName name="_1_13__Reporte_Ministerio___Definitivo_" localSheetId="6">#REF!</definedName>
    <definedName name="_1_13__Reporte_Ministerio___Definitivo_" localSheetId="8">#REF!</definedName>
    <definedName name="_1_13__Reporte_Ministerio___Definitivo_" localSheetId="10">#REF!</definedName>
    <definedName name="_1_13__Reporte_Ministerio___Definitivo_">#REF!</definedName>
    <definedName name="_10" localSheetId="13">[7]LIS183!#REF!</definedName>
    <definedName name="_10" localSheetId="14">[7]LIS183!#REF!</definedName>
    <definedName name="_10" localSheetId="16">[7]LIS183!#REF!</definedName>
    <definedName name="_10" localSheetId="17">[8]LIS183!#REF!</definedName>
    <definedName name="_10" localSheetId="18">[9]LIS183!#REF!</definedName>
    <definedName name="_10" localSheetId="19">[8]LIS183!#REF!</definedName>
    <definedName name="_10" localSheetId="20">[9]LIS183!#REF!</definedName>
    <definedName name="_10" localSheetId="21">[9]LIS183!#REF!</definedName>
    <definedName name="_10" localSheetId="3">[7]LIS183!#REF!</definedName>
    <definedName name="_10" localSheetId="9">[7]LIS183!#REF!</definedName>
    <definedName name="_10" localSheetId="5">[7]LIS183!#REF!</definedName>
    <definedName name="_10" localSheetId="6">[7]LIS183!#REF!</definedName>
    <definedName name="_10" localSheetId="8">[7]LIS183!#REF!</definedName>
    <definedName name="_10" localSheetId="10">[7]LIS183!#REF!</definedName>
    <definedName name="_10">[7]LIS183!#REF!</definedName>
    <definedName name="_100" localSheetId="13">[7]LIS183!#REF!</definedName>
    <definedName name="_100" localSheetId="14">[7]LIS183!#REF!</definedName>
    <definedName name="_100" localSheetId="16">[7]LIS183!#REF!</definedName>
    <definedName name="_100" localSheetId="17">[8]LIS183!#REF!</definedName>
    <definedName name="_100" localSheetId="18">[9]LIS183!#REF!</definedName>
    <definedName name="_100" localSheetId="19">[8]LIS183!#REF!</definedName>
    <definedName name="_100" localSheetId="20">[9]LIS183!#REF!</definedName>
    <definedName name="_100" localSheetId="21">[9]LIS183!#REF!</definedName>
    <definedName name="_100" localSheetId="3">[7]LIS183!#REF!</definedName>
    <definedName name="_100" localSheetId="9">[7]LIS183!#REF!</definedName>
    <definedName name="_100" localSheetId="5">[7]LIS183!#REF!</definedName>
    <definedName name="_100" localSheetId="6">[7]LIS183!#REF!</definedName>
    <definedName name="_100" localSheetId="8">[7]LIS183!#REF!</definedName>
    <definedName name="_100" localSheetId="10">[7]LIS183!#REF!</definedName>
    <definedName name="_100">[7]LIS183!#REF!</definedName>
    <definedName name="_101" localSheetId="13">[7]LIS183!#REF!</definedName>
    <definedName name="_101" localSheetId="14">[7]LIS183!#REF!</definedName>
    <definedName name="_101" localSheetId="16">[7]LIS183!#REF!</definedName>
    <definedName name="_101" localSheetId="17">[8]LIS183!#REF!</definedName>
    <definedName name="_101" localSheetId="18">[9]LIS183!#REF!</definedName>
    <definedName name="_101" localSheetId="19">[8]LIS183!#REF!</definedName>
    <definedName name="_101" localSheetId="20">[9]LIS183!#REF!</definedName>
    <definedName name="_101" localSheetId="21">[9]LIS183!#REF!</definedName>
    <definedName name="_101" localSheetId="3">[7]LIS183!#REF!</definedName>
    <definedName name="_101" localSheetId="9">[7]LIS183!#REF!</definedName>
    <definedName name="_101" localSheetId="5">[7]LIS183!#REF!</definedName>
    <definedName name="_101" localSheetId="6">[7]LIS183!#REF!</definedName>
    <definedName name="_101" localSheetId="8">[7]LIS183!#REF!</definedName>
    <definedName name="_101" localSheetId="10">[7]LIS183!#REF!</definedName>
    <definedName name="_101">[7]LIS183!#REF!</definedName>
    <definedName name="_102" localSheetId="13">[7]LIS183!#REF!</definedName>
    <definedName name="_102" localSheetId="14">[7]LIS183!#REF!</definedName>
    <definedName name="_102" localSheetId="16">[7]LIS183!#REF!</definedName>
    <definedName name="_102" localSheetId="17">[8]LIS183!#REF!</definedName>
    <definedName name="_102" localSheetId="18">[9]LIS183!#REF!</definedName>
    <definedName name="_102" localSheetId="19">[8]LIS183!#REF!</definedName>
    <definedName name="_102" localSheetId="20">[9]LIS183!#REF!</definedName>
    <definedName name="_102" localSheetId="21">[9]LIS183!#REF!</definedName>
    <definedName name="_102" localSheetId="3">[7]LIS183!#REF!</definedName>
    <definedName name="_102" localSheetId="9">[7]LIS183!#REF!</definedName>
    <definedName name="_102" localSheetId="5">[7]LIS183!#REF!</definedName>
    <definedName name="_102" localSheetId="6">[7]LIS183!#REF!</definedName>
    <definedName name="_102" localSheetId="8">[7]LIS183!#REF!</definedName>
    <definedName name="_102" localSheetId="10">[7]LIS183!#REF!</definedName>
    <definedName name="_102">[7]LIS183!#REF!</definedName>
    <definedName name="_103" localSheetId="13">[7]LIS183!#REF!</definedName>
    <definedName name="_103" localSheetId="14">[7]LIS183!#REF!</definedName>
    <definedName name="_103" localSheetId="17">[8]LIS183!#REF!</definedName>
    <definedName name="_103" localSheetId="18">[9]LIS183!#REF!</definedName>
    <definedName name="_103" localSheetId="19">[8]LIS183!#REF!</definedName>
    <definedName name="_103" localSheetId="20">[9]LIS183!#REF!</definedName>
    <definedName name="_103" localSheetId="21">[9]LIS183!#REF!</definedName>
    <definedName name="_103" localSheetId="3">[7]LIS183!#REF!</definedName>
    <definedName name="_103" localSheetId="9">[7]LIS183!#REF!</definedName>
    <definedName name="_103" localSheetId="5">[7]LIS183!#REF!</definedName>
    <definedName name="_103" localSheetId="6">[7]LIS183!#REF!</definedName>
    <definedName name="_103" localSheetId="8">[7]LIS183!#REF!</definedName>
    <definedName name="_103" localSheetId="10">[7]LIS183!#REF!</definedName>
    <definedName name="_103">[7]LIS183!#REF!</definedName>
    <definedName name="_104" localSheetId="13">[7]LIS183!#REF!</definedName>
    <definedName name="_104" localSheetId="14">[7]LIS183!#REF!</definedName>
    <definedName name="_104" localSheetId="17">[8]LIS183!#REF!</definedName>
    <definedName name="_104" localSheetId="18">[9]LIS183!#REF!</definedName>
    <definedName name="_104" localSheetId="19">[8]LIS183!#REF!</definedName>
    <definedName name="_104" localSheetId="20">[9]LIS183!#REF!</definedName>
    <definedName name="_104" localSheetId="21">[9]LIS183!#REF!</definedName>
    <definedName name="_104" localSheetId="3">[7]LIS183!#REF!</definedName>
    <definedName name="_104" localSheetId="9">[7]LIS183!#REF!</definedName>
    <definedName name="_104" localSheetId="8">[7]LIS183!#REF!</definedName>
    <definedName name="_104" localSheetId="10">[7]LIS183!#REF!</definedName>
    <definedName name="_104">[7]LIS183!#REF!</definedName>
    <definedName name="_105" localSheetId="13">[7]LIS183!#REF!</definedName>
    <definedName name="_105" localSheetId="14">[7]LIS183!#REF!</definedName>
    <definedName name="_105" localSheetId="17">[8]LIS183!#REF!</definedName>
    <definedName name="_105" localSheetId="18">[9]LIS183!#REF!</definedName>
    <definedName name="_105" localSheetId="19">[8]LIS183!#REF!</definedName>
    <definedName name="_105" localSheetId="20">[9]LIS183!#REF!</definedName>
    <definedName name="_105" localSheetId="21">[9]LIS183!#REF!</definedName>
    <definedName name="_105" localSheetId="3">[7]LIS183!#REF!</definedName>
    <definedName name="_105" localSheetId="9">[7]LIS183!#REF!</definedName>
    <definedName name="_105" localSheetId="8">[7]LIS183!#REF!</definedName>
    <definedName name="_105" localSheetId="10">[7]LIS183!#REF!</definedName>
    <definedName name="_105">[7]LIS183!#REF!</definedName>
    <definedName name="_106" localSheetId="13">[7]LIS183!#REF!</definedName>
    <definedName name="_106" localSheetId="14">[7]LIS183!#REF!</definedName>
    <definedName name="_106" localSheetId="17">[8]LIS183!#REF!</definedName>
    <definedName name="_106" localSheetId="18">[9]LIS183!#REF!</definedName>
    <definedName name="_106" localSheetId="19">[8]LIS183!#REF!</definedName>
    <definedName name="_106" localSheetId="20">[9]LIS183!#REF!</definedName>
    <definedName name="_106" localSheetId="21">[9]LIS183!#REF!</definedName>
    <definedName name="_106" localSheetId="3">[7]LIS183!#REF!</definedName>
    <definedName name="_106" localSheetId="9">[7]LIS183!#REF!</definedName>
    <definedName name="_106" localSheetId="8">[7]LIS183!#REF!</definedName>
    <definedName name="_106" localSheetId="10">[7]LIS183!#REF!</definedName>
    <definedName name="_106">[7]LIS183!#REF!</definedName>
    <definedName name="_107" localSheetId="13">[7]LIS183!#REF!</definedName>
    <definedName name="_107" localSheetId="14">[7]LIS183!#REF!</definedName>
    <definedName name="_107" localSheetId="17">[8]LIS183!#REF!</definedName>
    <definedName name="_107" localSheetId="18">[9]LIS183!#REF!</definedName>
    <definedName name="_107" localSheetId="19">[8]LIS183!#REF!</definedName>
    <definedName name="_107" localSheetId="20">[9]LIS183!#REF!</definedName>
    <definedName name="_107" localSheetId="21">[9]LIS183!#REF!</definedName>
    <definedName name="_107" localSheetId="3">[7]LIS183!#REF!</definedName>
    <definedName name="_107" localSheetId="9">[7]LIS183!#REF!</definedName>
    <definedName name="_107" localSheetId="8">[7]LIS183!#REF!</definedName>
    <definedName name="_107" localSheetId="10">[7]LIS183!#REF!</definedName>
    <definedName name="_107">[7]LIS183!#REF!</definedName>
    <definedName name="_108" localSheetId="13">[7]LIS183!#REF!</definedName>
    <definedName name="_108" localSheetId="14">[7]LIS183!#REF!</definedName>
    <definedName name="_108" localSheetId="17">[8]LIS183!#REF!</definedName>
    <definedName name="_108" localSheetId="18">[9]LIS183!#REF!</definedName>
    <definedName name="_108" localSheetId="19">[8]LIS183!#REF!</definedName>
    <definedName name="_108" localSheetId="20">[9]LIS183!#REF!</definedName>
    <definedName name="_108" localSheetId="21">[9]LIS183!#REF!</definedName>
    <definedName name="_108" localSheetId="3">[7]LIS183!#REF!</definedName>
    <definedName name="_108" localSheetId="9">[7]LIS183!#REF!</definedName>
    <definedName name="_108" localSheetId="8">[7]LIS183!#REF!</definedName>
    <definedName name="_108" localSheetId="10">[7]LIS183!#REF!</definedName>
    <definedName name="_108">[7]LIS183!#REF!</definedName>
    <definedName name="_109" localSheetId="13">[7]LIS183!#REF!</definedName>
    <definedName name="_109" localSheetId="14">[7]LIS183!#REF!</definedName>
    <definedName name="_109" localSheetId="17">[8]LIS183!#REF!</definedName>
    <definedName name="_109" localSheetId="18">[9]LIS183!#REF!</definedName>
    <definedName name="_109" localSheetId="19">[8]LIS183!#REF!</definedName>
    <definedName name="_109" localSheetId="20">[9]LIS183!#REF!</definedName>
    <definedName name="_109" localSheetId="21">[9]LIS183!#REF!</definedName>
    <definedName name="_109" localSheetId="3">[7]LIS183!#REF!</definedName>
    <definedName name="_109" localSheetId="9">[7]LIS183!#REF!</definedName>
    <definedName name="_109" localSheetId="8">[7]LIS183!#REF!</definedName>
    <definedName name="_109" localSheetId="10">[7]LIS183!#REF!</definedName>
    <definedName name="_109">[7]LIS183!#REF!</definedName>
    <definedName name="_11" localSheetId="13">[7]LIS183!#REF!</definedName>
    <definedName name="_11" localSheetId="14">[7]LIS183!#REF!</definedName>
    <definedName name="_11" localSheetId="17">[8]LIS183!#REF!</definedName>
    <definedName name="_11" localSheetId="18">[9]LIS183!#REF!</definedName>
    <definedName name="_11" localSheetId="19">[8]LIS183!#REF!</definedName>
    <definedName name="_11" localSheetId="20">[9]LIS183!#REF!</definedName>
    <definedName name="_11" localSheetId="21">[9]LIS183!#REF!</definedName>
    <definedName name="_11" localSheetId="3">[7]LIS183!#REF!</definedName>
    <definedName name="_11" localSheetId="9">[7]LIS183!#REF!</definedName>
    <definedName name="_11" localSheetId="8">[7]LIS183!#REF!</definedName>
    <definedName name="_11" localSheetId="10">[7]LIS183!#REF!</definedName>
    <definedName name="_11">[7]LIS183!#REF!</definedName>
    <definedName name="_110" localSheetId="13">[7]LIS183!#REF!</definedName>
    <definedName name="_110" localSheetId="14">[7]LIS183!#REF!</definedName>
    <definedName name="_110" localSheetId="17">[8]LIS183!#REF!</definedName>
    <definedName name="_110" localSheetId="18">[9]LIS183!#REF!</definedName>
    <definedName name="_110" localSheetId="19">[8]LIS183!#REF!</definedName>
    <definedName name="_110" localSheetId="20">[9]LIS183!#REF!</definedName>
    <definedName name="_110" localSheetId="21">[9]LIS183!#REF!</definedName>
    <definedName name="_110" localSheetId="3">[7]LIS183!#REF!</definedName>
    <definedName name="_110" localSheetId="9">[7]LIS183!#REF!</definedName>
    <definedName name="_110" localSheetId="8">[7]LIS183!#REF!</definedName>
    <definedName name="_110" localSheetId="10">[7]LIS183!#REF!</definedName>
    <definedName name="_110">[7]LIS183!#REF!</definedName>
    <definedName name="_111" localSheetId="13">[7]LIS183!#REF!</definedName>
    <definedName name="_111" localSheetId="14">[7]LIS183!#REF!</definedName>
    <definedName name="_111" localSheetId="17">[8]LIS183!#REF!</definedName>
    <definedName name="_111" localSheetId="18">[9]LIS183!#REF!</definedName>
    <definedName name="_111" localSheetId="19">[8]LIS183!#REF!</definedName>
    <definedName name="_111" localSheetId="20">[9]LIS183!#REF!</definedName>
    <definedName name="_111" localSheetId="21">[9]LIS183!#REF!</definedName>
    <definedName name="_111" localSheetId="3">[7]LIS183!#REF!</definedName>
    <definedName name="_111" localSheetId="9">[7]LIS183!#REF!</definedName>
    <definedName name="_111" localSheetId="8">[7]LIS183!#REF!</definedName>
    <definedName name="_111" localSheetId="10">[7]LIS183!#REF!</definedName>
    <definedName name="_111">[7]LIS183!#REF!</definedName>
    <definedName name="_112" localSheetId="13">[7]LIS183!#REF!</definedName>
    <definedName name="_112" localSheetId="14">[7]LIS183!#REF!</definedName>
    <definedName name="_112" localSheetId="17">[8]LIS183!#REF!</definedName>
    <definedName name="_112" localSheetId="18">[9]LIS183!#REF!</definedName>
    <definedName name="_112" localSheetId="19">[8]LIS183!#REF!</definedName>
    <definedName name="_112" localSheetId="20">[9]LIS183!#REF!</definedName>
    <definedName name="_112" localSheetId="21">[9]LIS183!#REF!</definedName>
    <definedName name="_112" localSheetId="3">[7]LIS183!#REF!</definedName>
    <definedName name="_112" localSheetId="9">[7]LIS183!#REF!</definedName>
    <definedName name="_112" localSheetId="8">[7]LIS183!#REF!</definedName>
    <definedName name="_112" localSheetId="10">[7]LIS183!#REF!</definedName>
    <definedName name="_112">[7]LIS183!#REF!</definedName>
    <definedName name="_113" localSheetId="13">[7]LIS183!#REF!</definedName>
    <definedName name="_113" localSheetId="14">[7]LIS183!#REF!</definedName>
    <definedName name="_113" localSheetId="17">[8]LIS183!#REF!</definedName>
    <definedName name="_113" localSheetId="18">[9]LIS183!#REF!</definedName>
    <definedName name="_113" localSheetId="19">[8]LIS183!#REF!</definedName>
    <definedName name="_113" localSheetId="20">[9]LIS183!#REF!</definedName>
    <definedName name="_113" localSheetId="21">[9]LIS183!#REF!</definedName>
    <definedName name="_113" localSheetId="3">[7]LIS183!#REF!</definedName>
    <definedName name="_113" localSheetId="9">[7]LIS183!#REF!</definedName>
    <definedName name="_113" localSheetId="8">[7]LIS183!#REF!</definedName>
    <definedName name="_113" localSheetId="10">[7]LIS183!#REF!</definedName>
    <definedName name="_113">[7]LIS183!#REF!</definedName>
    <definedName name="_114" localSheetId="13">[7]LIS183!#REF!</definedName>
    <definedName name="_114" localSheetId="14">[7]LIS183!#REF!</definedName>
    <definedName name="_114" localSheetId="17">[8]LIS183!#REF!</definedName>
    <definedName name="_114" localSheetId="18">[9]LIS183!#REF!</definedName>
    <definedName name="_114" localSheetId="19">[8]LIS183!#REF!</definedName>
    <definedName name="_114" localSheetId="20">[9]LIS183!#REF!</definedName>
    <definedName name="_114" localSheetId="21">[9]LIS183!#REF!</definedName>
    <definedName name="_114" localSheetId="3">[7]LIS183!#REF!</definedName>
    <definedName name="_114" localSheetId="9">[7]LIS183!#REF!</definedName>
    <definedName name="_114" localSheetId="8">[7]LIS183!#REF!</definedName>
    <definedName name="_114" localSheetId="10">[7]LIS183!#REF!</definedName>
    <definedName name="_114">[7]LIS183!#REF!</definedName>
    <definedName name="_115" localSheetId="13">[7]LIS183!#REF!</definedName>
    <definedName name="_115" localSheetId="14">[7]LIS183!#REF!</definedName>
    <definedName name="_115" localSheetId="17">[8]LIS183!#REF!</definedName>
    <definedName name="_115" localSheetId="18">[9]LIS183!#REF!</definedName>
    <definedName name="_115" localSheetId="19">[8]LIS183!#REF!</definedName>
    <definedName name="_115" localSheetId="20">[9]LIS183!#REF!</definedName>
    <definedName name="_115" localSheetId="21">[9]LIS183!#REF!</definedName>
    <definedName name="_115" localSheetId="3">[7]LIS183!#REF!</definedName>
    <definedName name="_115" localSheetId="9">[7]LIS183!#REF!</definedName>
    <definedName name="_115" localSheetId="8">[7]LIS183!#REF!</definedName>
    <definedName name="_115" localSheetId="10">[7]LIS183!#REF!</definedName>
    <definedName name="_115">[7]LIS183!#REF!</definedName>
    <definedName name="_1154" localSheetId="13">[7]LIS183!#REF!</definedName>
    <definedName name="_1154" localSheetId="14">[7]LIS183!#REF!</definedName>
    <definedName name="_1154" localSheetId="17">[8]LIS183!#REF!</definedName>
    <definedName name="_1154" localSheetId="18">[9]LIS183!#REF!</definedName>
    <definedName name="_1154" localSheetId="19">[8]LIS183!#REF!</definedName>
    <definedName name="_1154" localSheetId="20">[9]LIS183!#REF!</definedName>
    <definedName name="_1154" localSheetId="21">[9]LIS183!#REF!</definedName>
    <definedName name="_1154" localSheetId="3">[7]LIS183!#REF!</definedName>
    <definedName name="_1154" localSheetId="9">[7]LIS183!#REF!</definedName>
    <definedName name="_1154" localSheetId="8">[7]LIS183!#REF!</definedName>
    <definedName name="_1154" localSheetId="10">[7]LIS183!#REF!</definedName>
    <definedName name="_1154">[7]LIS183!#REF!</definedName>
    <definedName name="_116" localSheetId="13">[7]LIS183!#REF!</definedName>
    <definedName name="_116" localSheetId="14">[7]LIS183!#REF!</definedName>
    <definedName name="_116" localSheetId="17">[8]LIS183!#REF!</definedName>
    <definedName name="_116" localSheetId="18">[9]LIS183!#REF!</definedName>
    <definedName name="_116" localSheetId="19">[8]LIS183!#REF!</definedName>
    <definedName name="_116" localSheetId="20">[9]LIS183!#REF!</definedName>
    <definedName name="_116" localSheetId="21">[9]LIS183!#REF!</definedName>
    <definedName name="_116" localSheetId="3">[7]LIS183!#REF!</definedName>
    <definedName name="_116" localSheetId="9">[7]LIS183!#REF!</definedName>
    <definedName name="_116" localSheetId="8">[7]LIS183!#REF!</definedName>
    <definedName name="_116" localSheetId="10">[7]LIS183!#REF!</definedName>
    <definedName name="_116">[7]LIS183!#REF!</definedName>
    <definedName name="_117" localSheetId="13">[7]LIS183!#REF!</definedName>
    <definedName name="_117" localSheetId="14">[7]LIS183!#REF!</definedName>
    <definedName name="_117" localSheetId="17">[8]LIS183!#REF!</definedName>
    <definedName name="_117" localSheetId="18">[9]LIS183!#REF!</definedName>
    <definedName name="_117" localSheetId="19">[8]LIS183!#REF!</definedName>
    <definedName name="_117" localSheetId="20">[9]LIS183!#REF!</definedName>
    <definedName name="_117" localSheetId="21">[9]LIS183!#REF!</definedName>
    <definedName name="_117" localSheetId="3">[7]LIS183!#REF!</definedName>
    <definedName name="_117" localSheetId="9">[7]LIS183!#REF!</definedName>
    <definedName name="_117" localSheetId="8">[7]LIS183!#REF!</definedName>
    <definedName name="_117" localSheetId="10">[7]LIS183!#REF!</definedName>
    <definedName name="_117">[7]LIS183!#REF!</definedName>
    <definedName name="_118" localSheetId="13">[7]LIS183!#REF!</definedName>
    <definedName name="_118" localSheetId="14">[7]LIS183!#REF!</definedName>
    <definedName name="_118" localSheetId="17">[8]LIS183!#REF!</definedName>
    <definedName name="_118" localSheetId="18">[9]LIS183!#REF!</definedName>
    <definedName name="_118" localSheetId="19">[8]LIS183!#REF!</definedName>
    <definedName name="_118" localSheetId="20">[9]LIS183!#REF!</definedName>
    <definedName name="_118" localSheetId="21">[9]LIS183!#REF!</definedName>
    <definedName name="_118" localSheetId="3">[7]LIS183!#REF!</definedName>
    <definedName name="_118" localSheetId="9">[7]LIS183!#REF!</definedName>
    <definedName name="_118" localSheetId="8">[7]LIS183!#REF!</definedName>
    <definedName name="_118" localSheetId="10">[7]LIS183!#REF!</definedName>
    <definedName name="_118">[7]LIS183!#REF!</definedName>
    <definedName name="_119" localSheetId="13">[7]LIS183!#REF!</definedName>
    <definedName name="_119" localSheetId="14">[7]LIS183!#REF!</definedName>
    <definedName name="_119" localSheetId="17">[8]LIS183!#REF!</definedName>
    <definedName name="_119" localSheetId="18">[9]LIS183!#REF!</definedName>
    <definedName name="_119" localSheetId="19">[8]LIS183!#REF!</definedName>
    <definedName name="_119" localSheetId="20">[9]LIS183!#REF!</definedName>
    <definedName name="_119" localSheetId="21">[9]LIS183!#REF!</definedName>
    <definedName name="_119" localSheetId="3">[7]LIS183!#REF!</definedName>
    <definedName name="_119" localSheetId="9">[7]LIS183!#REF!</definedName>
    <definedName name="_119" localSheetId="8">[7]LIS183!#REF!</definedName>
    <definedName name="_119" localSheetId="10">[7]LIS183!#REF!</definedName>
    <definedName name="_119">[7]LIS183!#REF!</definedName>
    <definedName name="_12" localSheetId="13">[7]LIS183!#REF!</definedName>
    <definedName name="_12" localSheetId="14">[7]LIS183!#REF!</definedName>
    <definedName name="_12" localSheetId="17">[8]LIS183!#REF!</definedName>
    <definedName name="_12" localSheetId="18">[9]LIS183!#REF!</definedName>
    <definedName name="_12" localSheetId="19">[8]LIS183!#REF!</definedName>
    <definedName name="_12" localSheetId="20">[9]LIS183!#REF!</definedName>
    <definedName name="_12" localSheetId="21">[9]LIS183!#REF!</definedName>
    <definedName name="_12" localSheetId="3">[7]LIS183!#REF!</definedName>
    <definedName name="_12" localSheetId="9">[7]LIS183!#REF!</definedName>
    <definedName name="_12" localSheetId="8">[7]LIS183!#REF!</definedName>
    <definedName name="_12" localSheetId="10">[7]LIS183!#REF!</definedName>
    <definedName name="_12">[7]LIS183!#REF!</definedName>
    <definedName name="_120" localSheetId="13">[7]LIS183!#REF!</definedName>
    <definedName name="_120" localSheetId="14">[7]LIS183!#REF!</definedName>
    <definedName name="_120" localSheetId="17">[8]LIS183!#REF!</definedName>
    <definedName name="_120" localSheetId="18">[9]LIS183!#REF!</definedName>
    <definedName name="_120" localSheetId="19">[8]LIS183!#REF!</definedName>
    <definedName name="_120" localSheetId="20">[9]LIS183!#REF!</definedName>
    <definedName name="_120" localSheetId="21">[9]LIS183!#REF!</definedName>
    <definedName name="_120" localSheetId="3">[7]LIS183!#REF!</definedName>
    <definedName name="_120" localSheetId="9">[7]LIS183!#REF!</definedName>
    <definedName name="_120" localSheetId="8">[7]LIS183!#REF!</definedName>
    <definedName name="_120" localSheetId="10">[7]LIS183!#REF!</definedName>
    <definedName name="_120">[7]LIS183!#REF!</definedName>
    <definedName name="_121" localSheetId="13">[7]LIS183!#REF!</definedName>
    <definedName name="_121" localSheetId="14">[7]LIS183!#REF!</definedName>
    <definedName name="_121" localSheetId="17">[8]LIS183!#REF!</definedName>
    <definedName name="_121" localSheetId="18">[9]LIS183!#REF!</definedName>
    <definedName name="_121" localSheetId="19">[8]LIS183!#REF!</definedName>
    <definedName name="_121" localSheetId="20">[9]LIS183!#REF!</definedName>
    <definedName name="_121" localSheetId="21">[9]LIS183!#REF!</definedName>
    <definedName name="_121" localSheetId="3">[7]LIS183!#REF!</definedName>
    <definedName name="_121" localSheetId="9">[7]LIS183!#REF!</definedName>
    <definedName name="_121" localSheetId="8">[7]LIS183!#REF!</definedName>
    <definedName name="_121" localSheetId="10">[7]LIS183!#REF!</definedName>
    <definedName name="_121">[7]LIS183!#REF!</definedName>
    <definedName name="_122" localSheetId="13">[7]LIS183!#REF!</definedName>
    <definedName name="_122" localSheetId="14">[7]LIS183!#REF!</definedName>
    <definedName name="_122" localSheetId="17">[8]LIS183!#REF!</definedName>
    <definedName name="_122" localSheetId="18">[9]LIS183!#REF!</definedName>
    <definedName name="_122" localSheetId="19">[8]LIS183!#REF!</definedName>
    <definedName name="_122" localSheetId="20">[9]LIS183!#REF!</definedName>
    <definedName name="_122" localSheetId="21">[9]LIS183!#REF!</definedName>
    <definedName name="_122" localSheetId="3">[7]LIS183!#REF!</definedName>
    <definedName name="_122" localSheetId="9">[7]LIS183!#REF!</definedName>
    <definedName name="_122" localSheetId="8">[7]LIS183!#REF!</definedName>
    <definedName name="_122" localSheetId="10">[7]LIS183!#REF!</definedName>
    <definedName name="_122">[7]LIS183!#REF!</definedName>
    <definedName name="_123" localSheetId="13">[7]LIS183!#REF!</definedName>
    <definedName name="_123" localSheetId="14">[7]LIS183!#REF!</definedName>
    <definedName name="_123" localSheetId="17">[8]LIS183!#REF!</definedName>
    <definedName name="_123" localSheetId="18">[9]LIS183!#REF!</definedName>
    <definedName name="_123" localSheetId="19">[8]LIS183!#REF!</definedName>
    <definedName name="_123" localSheetId="20">[9]LIS183!#REF!</definedName>
    <definedName name="_123" localSheetId="21">[9]LIS183!#REF!</definedName>
    <definedName name="_123" localSheetId="3">[7]LIS183!#REF!</definedName>
    <definedName name="_123" localSheetId="9">[7]LIS183!#REF!</definedName>
    <definedName name="_123" localSheetId="8">[7]LIS183!#REF!</definedName>
    <definedName name="_123" localSheetId="10">[7]LIS183!#REF!</definedName>
    <definedName name="_123">[7]LIS183!#REF!</definedName>
    <definedName name="_124" localSheetId="13">[7]LIS183!#REF!</definedName>
    <definedName name="_124" localSheetId="14">[7]LIS183!#REF!</definedName>
    <definedName name="_124" localSheetId="17">[8]LIS183!#REF!</definedName>
    <definedName name="_124" localSheetId="18">[9]LIS183!#REF!</definedName>
    <definedName name="_124" localSheetId="19">[8]LIS183!#REF!</definedName>
    <definedName name="_124" localSheetId="20">[9]LIS183!#REF!</definedName>
    <definedName name="_124" localSheetId="21">[9]LIS183!#REF!</definedName>
    <definedName name="_124" localSheetId="3">[7]LIS183!#REF!</definedName>
    <definedName name="_124" localSheetId="9">[7]LIS183!#REF!</definedName>
    <definedName name="_124" localSheetId="8">[7]LIS183!#REF!</definedName>
    <definedName name="_124" localSheetId="10">[7]LIS183!#REF!</definedName>
    <definedName name="_124">[7]LIS183!#REF!</definedName>
    <definedName name="_125" localSheetId="13">[7]LIS183!#REF!</definedName>
    <definedName name="_125" localSheetId="14">[7]LIS183!#REF!</definedName>
    <definedName name="_125" localSheetId="17">[8]LIS183!#REF!</definedName>
    <definedName name="_125" localSheetId="18">[9]LIS183!#REF!</definedName>
    <definedName name="_125" localSheetId="19">[8]LIS183!#REF!</definedName>
    <definedName name="_125" localSheetId="20">[9]LIS183!#REF!</definedName>
    <definedName name="_125" localSheetId="21">[9]LIS183!#REF!</definedName>
    <definedName name="_125" localSheetId="3">[7]LIS183!#REF!</definedName>
    <definedName name="_125" localSheetId="9">[7]LIS183!#REF!</definedName>
    <definedName name="_125" localSheetId="8">[7]LIS183!#REF!</definedName>
    <definedName name="_125" localSheetId="10">[7]LIS183!#REF!</definedName>
    <definedName name="_125">[7]LIS183!#REF!</definedName>
    <definedName name="_126" localSheetId="13">[7]LIS183!#REF!</definedName>
    <definedName name="_126" localSheetId="14">[7]LIS183!#REF!</definedName>
    <definedName name="_126" localSheetId="17">[8]LIS183!#REF!</definedName>
    <definedName name="_126" localSheetId="18">[9]LIS183!#REF!</definedName>
    <definedName name="_126" localSheetId="19">[8]LIS183!#REF!</definedName>
    <definedName name="_126" localSheetId="20">[9]LIS183!#REF!</definedName>
    <definedName name="_126" localSheetId="21">[9]LIS183!#REF!</definedName>
    <definedName name="_126" localSheetId="3">[7]LIS183!#REF!</definedName>
    <definedName name="_126" localSheetId="9">[7]LIS183!#REF!</definedName>
    <definedName name="_126" localSheetId="8">[7]LIS183!#REF!</definedName>
    <definedName name="_126" localSheetId="10">[7]LIS183!#REF!</definedName>
    <definedName name="_126">[7]LIS183!#REF!</definedName>
    <definedName name="_127" localSheetId="13">[7]LIS183!#REF!</definedName>
    <definedName name="_127" localSheetId="14">[7]LIS183!#REF!</definedName>
    <definedName name="_127" localSheetId="17">[8]LIS183!#REF!</definedName>
    <definedName name="_127" localSheetId="18">[9]LIS183!#REF!</definedName>
    <definedName name="_127" localSheetId="19">[8]LIS183!#REF!</definedName>
    <definedName name="_127" localSheetId="20">[9]LIS183!#REF!</definedName>
    <definedName name="_127" localSheetId="21">[9]LIS183!#REF!</definedName>
    <definedName name="_127" localSheetId="3">[7]LIS183!#REF!</definedName>
    <definedName name="_127" localSheetId="9">[7]LIS183!#REF!</definedName>
    <definedName name="_127" localSheetId="8">[7]LIS183!#REF!</definedName>
    <definedName name="_127" localSheetId="10">[7]LIS183!#REF!</definedName>
    <definedName name="_127">[7]LIS183!#REF!</definedName>
    <definedName name="_128" localSheetId="13">[7]LIS183!#REF!</definedName>
    <definedName name="_128" localSheetId="14">[7]LIS183!#REF!</definedName>
    <definedName name="_128" localSheetId="17">[8]LIS183!#REF!</definedName>
    <definedName name="_128" localSheetId="18">[9]LIS183!#REF!</definedName>
    <definedName name="_128" localSheetId="19">[8]LIS183!#REF!</definedName>
    <definedName name="_128" localSheetId="20">[9]LIS183!#REF!</definedName>
    <definedName name="_128" localSheetId="21">[9]LIS183!#REF!</definedName>
    <definedName name="_128" localSheetId="3">[7]LIS183!#REF!</definedName>
    <definedName name="_128" localSheetId="9">[7]LIS183!#REF!</definedName>
    <definedName name="_128" localSheetId="8">[7]LIS183!#REF!</definedName>
    <definedName name="_128" localSheetId="10">[7]LIS183!#REF!</definedName>
    <definedName name="_128">[7]LIS183!#REF!</definedName>
    <definedName name="_129" localSheetId="13">[7]LIS183!#REF!</definedName>
    <definedName name="_129" localSheetId="14">[7]LIS183!#REF!</definedName>
    <definedName name="_129" localSheetId="17">[8]LIS183!#REF!</definedName>
    <definedName name="_129" localSheetId="18">[9]LIS183!#REF!</definedName>
    <definedName name="_129" localSheetId="19">[8]LIS183!#REF!</definedName>
    <definedName name="_129" localSheetId="20">[9]LIS183!#REF!</definedName>
    <definedName name="_129" localSheetId="21">[9]LIS183!#REF!</definedName>
    <definedName name="_129" localSheetId="3">[7]LIS183!#REF!</definedName>
    <definedName name="_129" localSheetId="9">[7]LIS183!#REF!</definedName>
    <definedName name="_129" localSheetId="8">[7]LIS183!#REF!</definedName>
    <definedName name="_129" localSheetId="10">[7]LIS183!#REF!</definedName>
    <definedName name="_129">[7]LIS183!#REF!</definedName>
    <definedName name="_13" localSheetId="13">[7]LIS183!#REF!</definedName>
    <definedName name="_13" localSheetId="14">[7]LIS183!#REF!</definedName>
    <definedName name="_13" localSheetId="17">[8]LIS183!#REF!</definedName>
    <definedName name="_13" localSheetId="18">[9]LIS183!#REF!</definedName>
    <definedName name="_13" localSheetId="19">[8]LIS183!#REF!</definedName>
    <definedName name="_13" localSheetId="20">[9]LIS183!#REF!</definedName>
    <definedName name="_13" localSheetId="21">[9]LIS183!#REF!</definedName>
    <definedName name="_13" localSheetId="3">[7]LIS183!#REF!</definedName>
    <definedName name="_13" localSheetId="9">[7]LIS183!#REF!</definedName>
    <definedName name="_13" localSheetId="8">[7]LIS183!#REF!</definedName>
    <definedName name="_13" localSheetId="10">[7]LIS183!#REF!</definedName>
    <definedName name="_13">[7]LIS183!#REF!</definedName>
    <definedName name="_130" localSheetId="13">[7]LIS183!#REF!</definedName>
    <definedName name="_130" localSheetId="14">[7]LIS183!#REF!</definedName>
    <definedName name="_130" localSheetId="17">[8]LIS183!#REF!</definedName>
    <definedName name="_130" localSheetId="18">[9]LIS183!#REF!</definedName>
    <definedName name="_130" localSheetId="19">[8]LIS183!#REF!</definedName>
    <definedName name="_130" localSheetId="20">[9]LIS183!#REF!</definedName>
    <definedName name="_130" localSheetId="21">[9]LIS183!#REF!</definedName>
    <definedName name="_130" localSheetId="3">[7]LIS183!#REF!</definedName>
    <definedName name="_130" localSheetId="9">[7]LIS183!#REF!</definedName>
    <definedName name="_130" localSheetId="8">[7]LIS183!#REF!</definedName>
    <definedName name="_130" localSheetId="10">[7]LIS183!#REF!</definedName>
    <definedName name="_130">[7]LIS183!#REF!</definedName>
    <definedName name="_131" localSheetId="13">[7]LIS183!#REF!</definedName>
    <definedName name="_131" localSheetId="14">[7]LIS183!#REF!</definedName>
    <definedName name="_131" localSheetId="17">[8]LIS183!#REF!</definedName>
    <definedName name="_131" localSheetId="18">[9]LIS183!#REF!</definedName>
    <definedName name="_131" localSheetId="19">[8]LIS183!#REF!</definedName>
    <definedName name="_131" localSheetId="20">[9]LIS183!#REF!</definedName>
    <definedName name="_131" localSheetId="21">[9]LIS183!#REF!</definedName>
    <definedName name="_131" localSheetId="3">[7]LIS183!#REF!</definedName>
    <definedName name="_131" localSheetId="9">[7]LIS183!#REF!</definedName>
    <definedName name="_131" localSheetId="8">[7]LIS183!#REF!</definedName>
    <definedName name="_131" localSheetId="10">[7]LIS183!#REF!</definedName>
    <definedName name="_131">[7]LIS183!#REF!</definedName>
    <definedName name="_132" localSheetId="13">[7]LIS183!#REF!</definedName>
    <definedName name="_132" localSheetId="14">[7]LIS183!#REF!</definedName>
    <definedName name="_132" localSheetId="17">[8]LIS183!#REF!</definedName>
    <definedName name="_132" localSheetId="18">[9]LIS183!#REF!</definedName>
    <definedName name="_132" localSheetId="19">[8]LIS183!#REF!</definedName>
    <definedName name="_132" localSheetId="20">[9]LIS183!#REF!</definedName>
    <definedName name="_132" localSheetId="21">[9]LIS183!#REF!</definedName>
    <definedName name="_132" localSheetId="3">[7]LIS183!#REF!</definedName>
    <definedName name="_132" localSheetId="9">[7]LIS183!#REF!</definedName>
    <definedName name="_132" localSheetId="8">[7]LIS183!#REF!</definedName>
    <definedName name="_132" localSheetId="10">[7]LIS183!#REF!</definedName>
    <definedName name="_132">[7]LIS183!#REF!</definedName>
    <definedName name="_133" localSheetId="13">[7]LIS183!#REF!</definedName>
    <definedName name="_133" localSheetId="14">[7]LIS183!#REF!</definedName>
    <definedName name="_133" localSheetId="17">[8]LIS183!#REF!</definedName>
    <definedName name="_133" localSheetId="18">[9]LIS183!#REF!</definedName>
    <definedName name="_133" localSheetId="19">[8]LIS183!#REF!</definedName>
    <definedName name="_133" localSheetId="20">[9]LIS183!#REF!</definedName>
    <definedName name="_133" localSheetId="21">[9]LIS183!#REF!</definedName>
    <definedName name="_133" localSheetId="3">[7]LIS183!#REF!</definedName>
    <definedName name="_133" localSheetId="9">[7]LIS183!#REF!</definedName>
    <definedName name="_133" localSheetId="8">[7]LIS183!#REF!</definedName>
    <definedName name="_133" localSheetId="10">[7]LIS183!#REF!</definedName>
    <definedName name="_133">[7]LIS183!#REF!</definedName>
    <definedName name="_134" localSheetId="13">[7]LIS183!#REF!</definedName>
    <definedName name="_134" localSheetId="14">[7]LIS183!#REF!</definedName>
    <definedName name="_134" localSheetId="17">[8]LIS183!#REF!</definedName>
    <definedName name="_134" localSheetId="18">[9]LIS183!#REF!</definedName>
    <definedName name="_134" localSheetId="19">[8]LIS183!#REF!</definedName>
    <definedName name="_134" localSheetId="20">[9]LIS183!#REF!</definedName>
    <definedName name="_134" localSheetId="21">[9]LIS183!#REF!</definedName>
    <definedName name="_134" localSheetId="3">[7]LIS183!#REF!</definedName>
    <definedName name="_134" localSheetId="9">[7]LIS183!#REF!</definedName>
    <definedName name="_134" localSheetId="8">[7]LIS183!#REF!</definedName>
    <definedName name="_134" localSheetId="10">[7]LIS183!#REF!</definedName>
    <definedName name="_134">[7]LIS183!#REF!</definedName>
    <definedName name="_135" localSheetId="13">[7]LIS183!#REF!</definedName>
    <definedName name="_135" localSheetId="14">[7]LIS183!#REF!</definedName>
    <definedName name="_135" localSheetId="17">[8]LIS183!#REF!</definedName>
    <definedName name="_135" localSheetId="18">[9]LIS183!#REF!</definedName>
    <definedName name="_135" localSheetId="19">[8]LIS183!#REF!</definedName>
    <definedName name="_135" localSheetId="20">[9]LIS183!#REF!</definedName>
    <definedName name="_135" localSheetId="21">[9]LIS183!#REF!</definedName>
    <definedName name="_135" localSheetId="3">[7]LIS183!#REF!</definedName>
    <definedName name="_135" localSheetId="9">[7]LIS183!#REF!</definedName>
    <definedName name="_135" localSheetId="8">[7]LIS183!#REF!</definedName>
    <definedName name="_135" localSheetId="10">[7]LIS183!#REF!</definedName>
    <definedName name="_135">[7]LIS183!#REF!</definedName>
    <definedName name="_136" localSheetId="13">[7]LIS183!#REF!</definedName>
    <definedName name="_136" localSheetId="14">[7]LIS183!#REF!</definedName>
    <definedName name="_136" localSheetId="17">[8]LIS183!#REF!</definedName>
    <definedName name="_136" localSheetId="18">[9]LIS183!#REF!</definedName>
    <definedName name="_136" localSheetId="19">[8]LIS183!#REF!</definedName>
    <definedName name="_136" localSheetId="20">[9]LIS183!#REF!</definedName>
    <definedName name="_136" localSheetId="21">[9]LIS183!#REF!</definedName>
    <definedName name="_136" localSheetId="3">[7]LIS183!#REF!</definedName>
    <definedName name="_136" localSheetId="9">[7]LIS183!#REF!</definedName>
    <definedName name="_136" localSheetId="8">[7]LIS183!#REF!</definedName>
    <definedName name="_136" localSheetId="10">[7]LIS183!#REF!</definedName>
    <definedName name="_136">[7]LIS183!#REF!</definedName>
    <definedName name="_137" localSheetId="13">[7]LIS183!#REF!</definedName>
    <definedName name="_137" localSheetId="14">[7]LIS183!#REF!</definedName>
    <definedName name="_137" localSheetId="17">[8]LIS183!#REF!</definedName>
    <definedName name="_137" localSheetId="18">[9]LIS183!#REF!</definedName>
    <definedName name="_137" localSheetId="19">[8]LIS183!#REF!</definedName>
    <definedName name="_137" localSheetId="20">[9]LIS183!#REF!</definedName>
    <definedName name="_137" localSheetId="21">[9]LIS183!#REF!</definedName>
    <definedName name="_137" localSheetId="3">[7]LIS183!#REF!</definedName>
    <definedName name="_137" localSheetId="9">[7]LIS183!#REF!</definedName>
    <definedName name="_137" localSheetId="8">[7]LIS183!#REF!</definedName>
    <definedName name="_137" localSheetId="10">[7]LIS183!#REF!</definedName>
    <definedName name="_137">[7]LIS183!#REF!</definedName>
    <definedName name="_138" localSheetId="13">[7]LIS183!#REF!</definedName>
    <definedName name="_138" localSheetId="14">[7]LIS183!#REF!</definedName>
    <definedName name="_138" localSheetId="17">[8]LIS183!#REF!</definedName>
    <definedName name="_138" localSheetId="18">[9]LIS183!#REF!</definedName>
    <definedName name="_138" localSheetId="19">[8]LIS183!#REF!</definedName>
    <definedName name="_138" localSheetId="20">[9]LIS183!#REF!</definedName>
    <definedName name="_138" localSheetId="21">[9]LIS183!#REF!</definedName>
    <definedName name="_138" localSheetId="3">[7]LIS183!#REF!</definedName>
    <definedName name="_138" localSheetId="9">[7]LIS183!#REF!</definedName>
    <definedName name="_138" localSheetId="8">[7]LIS183!#REF!</definedName>
    <definedName name="_138" localSheetId="10">[7]LIS183!#REF!</definedName>
    <definedName name="_138">[7]LIS183!#REF!</definedName>
    <definedName name="_139" localSheetId="13">[7]LIS183!#REF!</definedName>
    <definedName name="_139" localSheetId="14">[7]LIS183!#REF!</definedName>
    <definedName name="_139" localSheetId="17">[8]LIS183!#REF!</definedName>
    <definedName name="_139" localSheetId="18">[9]LIS183!#REF!</definedName>
    <definedName name="_139" localSheetId="19">[8]LIS183!#REF!</definedName>
    <definedName name="_139" localSheetId="20">[9]LIS183!#REF!</definedName>
    <definedName name="_139" localSheetId="21">[9]LIS183!#REF!</definedName>
    <definedName name="_139" localSheetId="3">[7]LIS183!#REF!</definedName>
    <definedName name="_139" localSheetId="9">[7]LIS183!#REF!</definedName>
    <definedName name="_139" localSheetId="8">[7]LIS183!#REF!</definedName>
    <definedName name="_139" localSheetId="10">[7]LIS183!#REF!</definedName>
    <definedName name="_139">[7]LIS183!#REF!</definedName>
    <definedName name="_14" localSheetId="13">[7]LIS183!#REF!</definedName>
    <definedName name="_14" localSheetId="14">[7]LIS183!#REF!</definedName>
    <definedName name="_14" localSheetId="17">[8]LIS183!#REF!</definedName>
    <definedName name="_14" localSheetId="18">[9]LIS183!#REF!</definedName>
    <definedName name="_14" localSheetId="19">[8]LIS183!#REF!</definedName>
    <definedName name="_14" localSheetId="20">[9]LIS183!#REF!</definedName>
    <definedName name="_14" localSheetId="21">[9]LIS183!#REF!</definedName>
    <definedName name="_14" localSheetId="3">[7]LIS183!#REF!</definedName>
    <definedName name="_14" localSheetId="9">[7]LIS183!#REF!</definedName>
    <definedName name="_14" localSheetId="8">[7]LIS183!#REF!</definedName>
    <definedName name="_14" localSheetId="10">[7]LIS183!#REF!</definedName>
    <definedName name="_14">[7]LIS183!#REF!</definedName>
    <definedName name="_140" localSheetId="13">[7]LIS183!#REF!</definedName>
    <definedName name="_140" localSheetId="14">[7]LIS183!#REF!</definedName>
    <definedName name="_140" localSheetId="17">[8]LIS183!#REF!</definedName>
    <definedName name="_140" localSheetId="18">[9]LIS183!#REF!</definedName>
    <definedName name="_140" localSheetId="19">[8]LIS183!#REF!</definedName>
    <definedName name="_140" localSheetId="20">[9]LIS183!#REF!</definedName>
    <definedName name="_140" localSheetId="21">[9]LIS183!#REF!</definedName>
    <definedName name="_140" localSheetId="3">[7]LIS183!#REF!</definedName>
    <definedName name="_140" localSheetId="9">[7]LIS183!#REF!</definedName>
    <definedName name="_140" localSheetId="8">[7]LIS183!#REF!</definedName>
    <definedName name="_140" localSheetId="10">[7]LIS183!#REF!</definedName>
    <definedName name="_140">[7]LIS183!#REF!</definedName>
    <definedName name="_141" localSheetId="13">[7]LIS183!#REF!</definedName>
    <definedName name="_141" localSheetId="14">[7]LIS183!#REF!</definedName>
    <definedName name="_141" localSheetId="17">[8]LIS183!#REF!</definedName>
    <definedName name="_141" localSheetId="18">[9]LIS183!#REF!</definedName>
    <definedName name="_141" localSheetId="19">[8]LIS183!#REF!</definedName>
    <definedName name="_141" localSheetId="20">[9]LIS183!#REF!</definedName>
    <definedName name="_141" localSheetId="21">[9]LIS183!#REF!</definedName>
    <definedName name="_141" localSheetId="3">[7]LIS183!#REF!</definedName>
    <definedName name="_141" localSheetId="9">[7]LIS183!#REF!</definedName>
    <definedName name="_141" localSheetId="8">[7]LIS183!#REF!</definedName>
    <definedName name="_141" localSheetId="10">[7]LIS183!#REF!</definedName>
    <definedName name="_141">[7]LIS183!#REF!</definedName>
    <definedName name="_142" localSheetId="13">[7]LIS183!#REF!</definedName>
    <definedName name="_142" localSheetId="14">[7]LIS183!#REF!</definedName>
    <definedName name="_142" localSheetId="17">[8]LIS183!#REF!</definedName>
    <definedName name="_142" localSheetId="18">[9]LIS183!#REF!</definedName>
    <definedName name="_142" localSheetId="19">[8]LIS183!#REF!</definedName>
    <definedName name="_142" localSheetId="20">[9]LIS183!#REF!</definedName>
    <definedName name="_142" localSheetId="21">[9]LIS183!#REF!</definedName>
    <definedName name="_142" localSheetId="3">[7]LIS183!#REF!</definedName>
    <definedName name="_142" localSheetId="9">[7]LIS183!#REF!</definedName>
    <definedName name="_142" localSheetId="8">[7]LIS183!#REF!</definedName>
    <definedName name="_142" localSheetId="10">[7]LIS183!#REF!</definedName>
    <definedName name="_142">[7]LIS183!#REF!</definedName>
    <definedName name="_143" localSheetId="13">[7]LIS183!#REF!</definedName>
    <definedName name="_143" localSheetId="14">[7]LIS183!#REF!</definedName>
    <definedName name="_143" localSheetId="17">[8]LIS183!#REF!</definedName>
    <definedName name="_143" localSheetId="18">[9]LIS183!#REF!</definedName>
    <definedName name="_143" localSheetId="19">[8]LIS183!#REF!</definedName>
    <definedName name="_143" localSheetId="20">[9]LIS183!#REF!</definedName>
    <definedName name="_143" localSheetId="21">[9]LIS183!#REF!</definedName>
    <definedName name="_143" localSheetId="3">[7]LIS183!#REF!</definedName>
    <definedName name="_143" localSheetId="9">[7]LIS183!#REF!</definedName>
    <definedName name="_143" localSheetId="8">[7]LIS183!#REF!</definedName>
    <definedName name="_143" localSheetId="10">[7]LIS183!#REF!</definedName>
    <definedName name="_143">[7]LIS183!#REF!</definedName>
    <definedName name="_144" localSheetId="13">[7]LIS183!#REF!</definedName>
    <definedName name="_144" localSheetId="14">[7]LIS183!#REF!</definedName>
    <definedName name="_144" localSheetId="17">[8]LIS183!#REF!</definedName>
    <definedName name="_144" localSheetId="18">[9]LIS183!#REF!</definedName>
    <definedName name="_144" localSheetId="19">[8]LIS183!#REF!</definedName>
    <definedName name="_144" localSheetId="20">[9]LIS183!#REF!</definedName>
    <definedName name="_144" localSheetId="21">[9]LIS183!#REF!</definedName>
    <definedName name="_144" localSheetId="3">[7]LIS183!#REF!</definedName>
    <definedName name="_144" localSheetId="9">[7]LIS183!#REF!</definedName>
    <definedName name="_144" localSheetId="8">[7]LIS183!#REF!</definedName>
    <definedName name="_144" localSheetId="10">[7]LIS183!#REF!</definedName>
    <definedName name="_144">[7]LIS183!#REF!</definedName>
    <definedName name="_145" localSheetId="13">[7]LIS183!#REF!</definedName>
    <definedName name="_145" localSheetId="14">[7]LIS183!#REF!</definedName>
    <definedName name="_145" localSheetId="17">[8]LIS183!#REF!</definedName>
    <definedName name="_145" localSheetId="18">[9]LIS183!#REF!</definedName>
    <definedName name="_145" localSheetId="19">[8]LIS183!#REF!</definedName>
    <definedName name="_145" localSheetId="20">[9]LIS183!#REF!</definedName>
    <definedName name="_145" localSheetId="21">[9]LIS183!#REF!</definedName>
    <definedName name="_145" localSheetId="3">[7]LIS183!#REF!</definedName>
    <definedName name="_145" localSheetId="9">[7]LIS183!#REF!</definedName>
    <definedName name="_145" localSheetId="8">[7]LIS183!#REF!</definedName>
    <definedName name="_145" localSheetId="10">[7]LIS183!#REF!</definedName>
    <definedName name="_145">[7]LIS183!#REF!</definedName>
    <definedName name="_146" localSheetId="13">[7]LIS183!#REF!</definedName>
    <definedName name="_146" localSheetId="14">[7]LIS183!#REF!</definedName>
    <definedName name="_146" localSheetId="17">[8]LIS183!#REF!</definedName>
    <definedName name="_146" localSheetId="18">[9]LIS183!#REF!</definedName>
    <definedName name="_146" localSheetId="19">[8]LIS183!#REF!</definedName>
    <definedName name="_146" localSheetId="20">[9]LIS183!#REF!</definedName>
    <definedName name="_146" localSheetId="21">[9]LIS183!#REF!</definedName>
    <definedName name="_146" localSheetId="3">[7]LIS183!#REF!</definedName>
    <definedName name="_146" localSheetId="9">[7]LIS183!#REF!</definedName>
    <definedName name="_146" localSheetId="8">[7]LIS183!#REF!</definedName>
    <definedName name="_146" localSheetId="10">[7]LIS183!#REF!</definedName>
    <definedName name="_146">[7]LIS183!#REF!</definedName>
    <definedName name="_147" localSheetId="13">[7]LIS183!#REF!</definedName>
    <definedName name="_147" localSheetId="14">[7]LIS183!#REF!</definedName>
    <definedName name="_147" localSheetId="17">[8]LIS183!#REF!</definedName>
    <definedName name="_147" localSheetId="18">[9]LIS183!#REF!</definedName>
    <definedName name="_147" localSheetId="19">[8]LIS183!#REF!</definedName>
    <definedName name="_147" localSheetId="20">[9]LIS183!#REF!</definedName>
    <definedName name="_147" localSheetId="21">[9]LIS183!#REF!</definedName>
    <definedName name="_147" localSheetId="3">[7]LIS183!#REF!</definedName>
    <definedName name="_147" localSheetId="9">[7]LIS183!#REF!</definedName>
    <definedName name="_147" localSheetId="8">[7]LIS183!#REF!</definedName>
    <definedName name="_147" localSheetId="10">[7]LIS183!#REF!</definedName>
    <definedName name="_147">[7]LIS183!#REF!</definedName>
    <definedName name="_148" localSheetId="13">[7]LIS183!#REF!</definedName>
    <definedName name="_148" localSheetId="14">[7]LIS183!#REF!</definedName>
    <definedName name="_148" localSheetId="17">[8]LIS183!#REF!</definedName>
    <definedName name="_148" localSheetId="18">[9]LIS183!#REF!</definedName>
    <definedName name="_148" localSheetId="19">[8]LIS183!#REF!</definedName>
    <definedName name="_148" localSheetId="20">[9]LIS183!#REF!</definedName>
    <definedName name="_148" localSheetId="21">[9]LIS183!#REF!</definedName>
    <definedName name="_148" localSheetId="3">[7]LIS183!#REF!</definedName>
    <definedName name="_148" localSheetId="9">[7]LIS183!#REF!</definedName>
    <definedName name="_148" localSheetId="8">[7]LIS183!#REF!</definedName>
    <definedName name="_148" localSheetId="10">[7]LIS183!#REF!</definedName>
    <definedName name="_148">[7]LIS183!#REF!</definedName>
    <definedName name="_149" localSheetId="13">[7]LIS183!#REF!</definedName>
    <definedName name="_149" localSheetId="14">[7]LIS183!#REF!</definedName>
    <definedName name="_149" localSheetId="17">[8]LIS183!#REF!</definedName>
    <definedName name="_149" localSheetId="18">[9]LIS183!#REF!</definedName>
    <definedName name="_149" localSheetId="19">[8]LIS183!#REF!</definedName>
    <definedName name="_149" localSheetId="20">[9]LIS183!#REF!</definedName>
    <definedName name="_149" localSheetId="21">[9]LIS183!#REF!</definedName>
    <definedName name="_149" localSheetId="3">[7]LIS183!#REF!</definedName>
    <definedName name="_149" localSheetId="9">[7]LIS183!#REF!</definedName>
    <definedName name="_149" localSheetId="8">[7]LIS183!#REF!</definedName>
    <definedName name="_149" localSheetId="10">[7]LIS183!#REF!</definedName>
    <definedName name="_149">[7]LIS183!#REF!</definedName>
    <definedName name="_15" localSheetId="13">[7]LIS183!#REF!</definedName>
    <definedName name="_15" localSheetId="14">[7]LIS183!#REF!</definedName>
    <definedName name="_15" localSheetId="17">[8]LIS183!#REF!</definedName>
    <definedName name="_15" localSheetId="18">[9]LIS183!#REF!</definedName>
    <definedName name="_15" localSheetId="19">[8]LIS183!#REF!</definedName>
    <definedName name="_15" localSheetId="20">[9]LIS183!#REF!</definedName>
    <definedName name="_15" localSheetId="21">[9]LIS183!#REF!</definedName>
    <definedName name="_15" localSheetId="3">[7]LIS183!#REF!</definedName>
    <definedName name="_15" localSheetId="9">[7]LIS183!#REF!</definedName>
    <definedName name="_15" localSheetId="8">[7]LIS183!#REF!</definedName>
    <definedName name="_15" localSheetId="10">[7]LIS183!#REF!</definedName>
    <definedName name="_15">[7]LIS183!#REF!</definedName>
    <definedName name="_150" localSheetId="13">[7]LIS183!#REF!</definedName>
    <definedName name="_150" localSheetId="14">[7]LIS183!#REF!</definedName>
    <definedName name="_150" localSheetId="17">[8]LIS183!#REF!</definedName>
    <definedName name="_150" localSheetId="18">[9]LIS183!#REF!</definedName>
    <definedName name="_150" localSheetId="19">[8]LIS183!#REF!</definedName>
    <definedName name="_150" localSheetId="20">[9]LIS183!#REF!</definedName>
    <definedName name="_150" localSheetId="21">[9]LIS183!#REF!</definedName>
    <definedName name="_150" localSheetId="3">[7]LIS183!#REF!</definedName>
    <definedName name="_150" localSheetId="9">[7]LIS183!#REF!</definedName>
    <definedName name="_150" localSheetId="8">[7]LIS183!#REF!</definedName>
    <definedName name="_150" localSheetId="10">[7]LIS183!#REF!</definedName>
    <definedName name="_150">[7]LIS183!#REF!</definedName>
    <definedName name="_151" localSheetId="13">[7]LIS183!#REF!</definedName>
    <definedName name="_151" localSheetId="14">[7]LIS183!#REF!</definedName>
    <definedName name="_151" localSheetId="17">[8]LIS183!#REF!</definedName>
    <definedName name="_151" localSheetId="18">[9]LIS183!#REF!</definedName>
    <definedName name="_151" localSheetId="19">[8]LIS183!#REF!</definedName>
    <definedName name="_151" localSheetId="20">[9]LIS183!#REF!</definedName>
    <definedName name="_151" localSheetId="21">[9]LIS183!#REF!</definedName>
    <definedName name="_151" localSheetId="3">[7]LIS183!#REF!</definedName>
    <definedName name="_151" localSheetId="9">[7]LIS183!#REF!</definedName>
    <definedName name="_151" localSheetId="8">[7]LIS183!#REF!</definedName>
    <definedName name="_151" localSheetId="10">[7]LIS183!#REF!</definedName>
    <definedName name="_151">[7]LIS183!#REF!</definedName>
    <definedName name="_152" localSheetId="13">[7]LIS183!#REF!</definedName>
    <definedName name="_152" localSheetId="14">[7]LIS183!#REF!</definedName>
    <definedName name="_152" localSheetId="17">[8]LIS183!#REF!</definedName>
    <definedName name="_152" localSheetId="18">[9]LIS183!#REF!</definedName>
    <definedName name="_152" localSheetId="19">[8]LIS183!#REF!</definedName>
    <definedName name="_152" localSheetId="20">[9]LIS183!#REF!</definedName>
    <definedName name="_152" localSheetId="21">[9]LIS183!#REF!</definedName>
    <definedName name="_152" localSheetId="3">[7]LIS183!#REF!</definedName>
    <definedName name="_152" localSheetId="9">[7]LIS183!#REF!</definedName>
    <definedName name="_152" localSheetId="8">[7]LIS183!#REF!</definedName>
    <definedName name="_152" localSheetId="10">[7]LIS183!#REF!</definedName>
    <definedName name="_152">[7]LIS183!#REF!</definedName>
    <definedName name="_153" localSheetId="13">[7]LIS183!#REF!</definedName>
    <definedName name="_153" localSheetId="14">[7]LIS183!#REF!</definedName>
    <definedName name="_153" localSheetId="17">[8]LIS183!#REF!</definedName>
    <definedName name="_153" localSheetId="18">[9]LIS183!#REF!</definedName>
    <definedName name="_153" localSheetId="19">[8]LIS183!#REF!</definedName>
    <definedName name="_153" localSheetId="20">[9]LIS183!#REF!</definedName>
    <definedName name="_153" localSheetId="21">[9]LIS183!#REF!</definedName>
    <definedName name="_153" localSheetId="3">[7]LIS183!#REF!</definedName>
    <definedName name="_153" localSheetId="9">[7]LIS183!#REF!</definedName>
    <definedName name="_153" localSheetId="8">[7]LIS183!#REF!</definedName>
    <definedName name="_153" localSheetId="10">[7]LIS183!#REF!</definedName>
    <definedName name="_153">[7]LIS183!#REF!</definedName>
    <definedName name="_154" localSheetId="13">[7]LIS183!#REF!</definedName>
    <definedName name="_154" localSheetId="14">[7]LIS183!#REF!</definedName>
    <definedName name="_154" localSheetId="17">[8]LIS183!#REF!</definedName>
    <definedName name="_154" localSheetId="18">[9]LIS183!#REF!</definedName>
    <definedName name="_154" localSheetId="19">[8]LIS183!#REF!</definedName>
    <definedName name="_154" localSheetId="20">[9]LIS183!#REF!</definedName>
    <definedName name="_154" localSheetId="21">[9]LIS183!#REF!</definedName>
    <definedName name="_154" localSheetId="3">[7]LIS183!#REF!</definedName>
    <definedName name="_154" localSheetId="9">[7]LIS183!#REF!</definedName>
    <definedName name="_154" localSheetId="8">[7]LIS183!#REF!</definedName>
    <definedName name="_154" localSheetId="10">[7]LIS183!#REF!</definedName>
    <definedName name="_154">[7]LIS183!#REF!</definedName>
    <definedName name="_155" localSheetId="13">[7]LIS183!#REF!</definedName>
    <definedName name="_155" localSheetId="14">[7]LIS183!#REF!</definedName>
    <definedName name="_155" localSheetId="17">[8]LIS183!#REF!</definedName>
    <definedName name="_155" localSheetId="18">[9]LIS183!#REF!</definedName>
    <definedName name="_155" localSheetId="19">[8]LIS183!#REF!</definedName>
    <definedName name="_155" localSheetId="20">[9]LIS183!#REF!</definedName>
    <definedName name="_155" localSheetId="21">[9]LIS183!#REF!</definedName>
    <definedName name="_155" localSheetId="3">[7]LIS183!#REF!</definedName>
    <definedName name="_155" localSheetId="9">[7]LIS183!#REF!</definedName>
    <definedName name="_155" localSheetId="8">[7]LIS183!#REF!</definedName>
    <definedName name="_155" localSheetId="10">[7]LIS183!#REF!</definedName>
    <definedName name="_155">[7]LIS183!#REF!</definedName>
    <definedName name="_156" localSheetId="13">[7]LIS183!#REF!</definedName>
    <definedName name="_156" localSheetId="14">[7]LIS183!#REF!</definedName>
    <definedName name="_156" localSheetId="17">[8]LIS183!#REF!</definedName>
    <definedName name="_156" localSheetId="18">[9]LIS183!#REF!</definedName>
    <definedName name="_156" localSheetId="19">[8]LIS183!#REF!</definedName>
    <definedName name="_156" localSheetId="20">[9]LIS183!#REF!</definedName>
    <definedName name="_156" localSheetId="21">[9]LIS183!#REF!</definedName>
    <definedName name="_156" localSheetId="3">[7]LIS183!#REF!</definedName>
    <definedName name="_156" localSheetId="9">[7]LIS183!#REF!</definedName>
    <definedName name="_156" localSheetId="8">[7]LIS183!#REF!</definedName>
    <definedName name="_156" localSheetId="10">[7]LIS183!#REF!</definedName>
    <definedName name="_156">[7]LIS183!#REF!</definedName>
    <definedName name="_157" localSheetId="13">[7]LIS183!#REF!</definedName>
    <definedName name="_157" localSheetId="14">[7]LIS183!#REF!</definedName>
    <definedName name="_157" localSheetId="17">[8]LIS183!#REF!</definedName>
    <definedName name="_157" localSheetId="18">[9]LIS183!#REF!</definedName>
    <definedName name="_157" localSheetId="19">[8]LIS183!#REF!</definedName>
    <definedName name="_157" localSheetId="20">[9]LIS183!#REF!</definedName>
    <definedName name="_157" localSheetId="21">[9]LIS183!#REF!</definedName>
    <definedName name="_157" localSheetId="3">[7]LIS183!#REF!</definedName>
    <definedName name="_157" localSheetId="9">[7]LIS183!#REF!</definedName>
    <definedName name="_157" localSheetId="8">[7]LIS183!#REF!</definedName>
    <definedName name="_157" localSheetId="10">[7]LIS183!#REF!</definedName>
    <definedName name="_157">[7]LIS183!#REF!</definedName>
    <definedName name="_158" localSheetId="13">[7]LIS183!#REF!</definedName>
    <definedName name="_158" localSheetId="14">[7]LIS183!#REF!</definedName>
    <definedName name="_158" localSheetId="17">[8]LIS183!#REF!</definedName>
    <definedName name="_158" localSheetId="18">[9]LIS183!#REF!</definedName>
    <definedName name="_158" localSheetId="19">[8]LIS183!#REF!</definedName>
    <definedName name="_158" localSheetId="20">[9]LIS183!#REF!</definedName>
    <definedName name="_158" localSheetId="21">[9]LIS183!#REF!</definedName>
    <definedName name="_158" localSheetId="3">[7]LIS183!#REF!</definedName>
    <definedName name="_158" localSheetId="9">[7]LIS183!#REF!</definedName>
    <definedName name="_158" localSheetId="8">[7]LIS183!#REF!</definedName>
    <definedName name="_158" localSheetId="10">[7]LIS183!#REF!</definedName>
    <definedName name="_158">[7]LIS183!#REF!</definedName>
    <definedName name="_159" localSheetId="13">[7]LIS183!#REF!</definedName>
    <definedName name="_159" localSheetId="14">[7]LIS183!#REF!</definedName>
    <definedName name="_159" localSheetId="17">[8]LIS183!#REF!</definedName>
    <definedName name="_159" localSheetId="18">[9]LIS183!#REF!</definedName>
    <definedName name="_159" localSheetId="19">[8]LIS183!#REF!</definedName>
    <definedName name="_159" localSheetId="20">[9]LIS183!#REF!</definedName>
    <definedName name="_159" localSheetId="21">[9]LIS183!#REF!</definedName>
    <definedName name="_159" localSheetId="3">[7]LIS183!#REF!</definedName>
    <definedName name="_159" localSheetId="9">[7]LIS183!#REF!</definedName>
    <definedName name="_159" localSheetId="8">[7]LIS183!#REF!</definedName>
    <definedName name="_159" localSheetId="10">[7]LIS183!#REF!</definedName>
    <definedName name="_159">[7]LIS183!#REF!</definedName>
    <definedName name="_16" localSheetId="13">[7]LIS183!#REF!</definedName>
    <definedName name="_16" localSheetId="14">[7]LIS183!#REF!</definedName>
    <definedName name="_16" localSheetId="17">[8]LIS183!#REF!</definedName>
    <definedName name="_16" localSheetId="18">[9]LIS183!#REF!</definedName>
    <definedName name="_16" localSheetId="19">[8]LIS183!#REF!</definedName>
    <definedName name="_16" localSheetId="20">[9]LIS183!#REF!</definedName>
    <definedName name="_16" localSheetId="21">[9]LIS183!#REF!</definedName>
    <definedName name="_16" localSheetId="3">[7]LIS183!#REF!</definedName>
    <definedName name="_16" localSheetId="9">[7]LIS183!#REF!</definedName>
    <definedName name="_16" localSheetId="8">[7]LIS183!#REF!</definedName>
    <definedName name="_16" localSheetId="10">[7]LIS183!#REF!</definedName>
    <definedName name="_16">[7]LIS183!#REF!</definedName>
    <definedName name="_160" localSheetId="13">[7]LIS183!#REF!</definedName>
    <definedName name="_160" localSheetId="14">[7]LIS183!#REF!</definedName>
    <definedName name="_160" localSheetId="17">[8]LIS183!#REF!</definedName>
    <definedName name="_160" localSheetId="18">[9]LIS183!#REF!</definedName>
    <definedName name="_160" localSheetId="19">[8]LIS183!#REF!</definedName>
    <definedName name="_160" localSheetId="20">[9]LIS183!#REF!</definedName>
    <definedName name="_160" localSheetId="21">[9]LIS183!#REF!</definedName>
    <definedName name="_160" localSheetId="3">[7]LIS183!#REF!</definedName>
    <definedName name="_160" localSheetId="9">[7]LIS183!#REF!</definedName>
    <definedName name="_160" localSheetId="8">[7]LIS183!#REF!</definedName>
    <definedName name="_160" localSheetId="10">[7]LIS183!#REF!</definedName>
    <definedName name="_160">[7]LIS183!#REF!</definedName>
    <definedName name="_161" localSheetId="13">[7]LIS183!#REF!</definedName>
    <definedName name="_161" localSheetId="14">[7]LIS183!#REF!</definedName>
    <definedName name="_161" localSheetId="17">[8]LIS183!#REF!</definedName>
    <definedName name="_161" localSheetId="18">[9]LIS183!#REF!</definedName>
    <definedName name="_161" localSheetId="19">[8]LIS183!#REF!</definedName>
    <definedName name="_161" localSheetId="20">[9]LIS183!#REF!</definedName>
    <definedName name="_161" localSheetId="21">[9]LIS183!#REF!</definedName>
    <definedName name="_161" localSheetId="3">[7]LIS183!#REF!</definedName>
    <definedName name="_161" localSheetId="9">[7]LIS183!#REF!</definedName>
    <definedName name="_161" localSheetId="8">[7]LIS183!#REF!</definedName>
    <definedName name="_161" localSheetId="10">[7]LIS183!#REF!</definedName>
    <definedName name="_161">[7]LIS183!#REF!</definedName>
    <definedName name="_162" localSheetId="13">[7]LIS183!#REF!</definedName>
    <definedName name="_162" localSheetId="14">[7]LIS183!#REF!</definedName>
    <definedName name="_162" localSheetId="17">[8]LIS183!#REF!</definedName>
    <definedName name="_162" localSheetId="18">[9]LIS183!#REF!</definedName>
    <definedName name="_162" localSheetId="19">[8]LIS183!#REF!</definedName>
    <definedName name="_162" localSheetId="20">[9]LIS183!#REF!</definedName>
    <definedName name="_162" localSheetId="21">[9]LIS183!#REF!</definedName>
    <definedName name="_162" localSheetId="3">[7]LIS183!#REF!</definedName>
    <definedName name="_162" localSheetId="9">[7]LIS183!#REF!</definedName>
    <definedName name="_162" localSheetId="8">[7]LIS183!#REF!</definedName>
    <definedName name="_162" localSheetId="10">[7]LIS183!#REF!</definedName>
    <definedName name="_162">[7]LIS183!#REF!</definedName>
    <definedName name="_163" localSheetId="13">[7]LIS183!#REF!</definedName>
    <definedName name="_163" localSheetId="14">[7]LIS183!#REF!</definedName>
    <definedName name="_163" localSheetId="17">[8]LIS183!#REF!</definedName>
    <definedName name="_163" localSheetId="18">[9]LIS183!#REF!</definedName>
    <definedName name="_163" localSheetId="19">[8]LIS183!#REF!</definedName>
    <definedName name="_163" localSheetId="20">[9]LIS183!#REF!</definedName>
    <definedName name="_163" localSheetId="21">[9]LIS183!#REF!</definedName>
    <definedName name="_163" localSheetId="3">[7]LIS183!#REF!</definedName>
    <definedName name="_163" localSheetId="9">[7]LIS183!#REF!</definedName>
    <definedName name="_163" localSheetId="8">[7]LIS183!#REF!</definedName>
    <definedName name="_163" localSheetId="10">[7]LIS183!#REF!</definedName>
    <definedName name="_163">[7]LIS183!#REF!</definedName>
    <definedName name="_164" localSheetId="13">[7]LIS183!#REF!</definedName>
    <definedName name="_164" localSheetId="14">[7]LIS183!#REF!</definedName>
    <definedName name="_164" localSheetId="17">[8]LIS183!#REF!</definedName>
    <definedName name="_164" localSheetId="18">[9]LIS183!#REF!</definedName>
    <definedName name="_164" localSheetId="19">[8]LIS183!#REF!</definedName>
    <definedName name="_164" localSheetId="20">[9]LIS183!#REF!</definedName>
    <definedName name="_164" localSheetId="21">[9]LIS183!#REF!</definedName>
    <definedName name="_164" localSheetId="3">[7]LIS183!#REF!</definedName>
    <definedName name="_164" localSheetId="9">[7]LIS183!#REF!</definedName>
    <definedName name="_164" localSheetId="8">[7]LIS183!#REF!</definedName>
    <definedName name="_164" localSheetId="10">[7]LIS183!#REF!</definedName>
    <definedName name="_164">[7]LIS183!#REF!</definedName>
    <definedName name="_165" localSheetId="13">[7]LIS183!#REF!</definedName>
    <definedName name="_165" localSheetId="14">[7]LIS183!#REF!</definedName>
    <definedName name="_165" localSheetId="17">[8]LIS183!#REF!</definedName>
    <definedName name="_165" localSheetId="18">[9]LIS183!#REF!</definedName>
    <definedName name="_165" localSheetId="19">[8]LIS183!#REF!</definedName>
    <definedName name="_165" localSheetId="20">[9]LIS183!#REF!</definedName>
    <definedName name="_165" localSheetId="21">[9]LIS183!#REF!</definedName>
    <definedName name="_165" localSheetId="3">[7]LIS183!#REF!</definedName>
    <definedName name="_165" localSheetId="9">[7]LIS183!#REF!</definedName>
    <definedName name="_165" localSheetId="8">[7]LIS183!#REF!</definedName>
    <definedName name="_165" localSheetId="10">[7]LIS183!#REF!</definedName>
    <definedName name="_165">[7]LIS183!#REF!</definedName>
    <definedName name="_166" localSheetId="13">[7]LIS183!#REF!</definedName>
    <definedName name="_166" localSheetId="14">[7]LIS183!#REF!</definedName>
    <definedName name="_166" localSheetId="17">[8]LIS183!#REF!</definedName>
    <definedName name="_166" localSheetId="18">[9]LIS183!#REF!</definedName>
    <definedName name="_166" localSheetId="19">[8]LIS183!#REF!</definedName>
    <definedName name="_166" localSheetId="20">[9]LIS183!#REF!</definedName>
    <definedName name="_166" localSheetId="21">[9]LIS183!#REF!</definedName>
    <definedName name="_166" localSheetId="3">[7]LIS183!#REF!</definedName>
    <definedName name="_166" localSheetId="9">[7]LIS183!#REF!</definedName>
    <definedName name="_166" localSheetId="8">[7]LIS183!#REF!</definedName>
    <definedName name="_166" localSheetId="10">[7]LIS183!#REF!</definedName>
    <definedName name="_166">[7]LIS183!#REF!</definedName>
    <definedName name="_167" localSheetId="13">[7]LIS183!#REF!</definedName>
    <definedName name="_167" localSheetId="14">[7]LIS183!#REF!</definedName>
    <definedName name="_167" localSheetId="17">[8]LIS183!#REF!</definedName>
    <definedName name="_167" localSheetId="18">[9]LIS183!#REF!</definedName>
    <definedName name="_167" localSheetId="19">[8]LIS183!#REF!</definedName>
    <definedName name="_167" localSheetId="20">[9]LIS183!#REF!</definedName>
    <definedName name="_167" localSheetId="21">[9]LIS183!#REF!</definedName>
    <definedName name="_167" localSheetId="3">[7]LIS183!#REF!</definedName>
    <definedName name="_167" localSheetId="9">[7]LIS183!#REF!</definedName>
    <definedName name="_167" localSheetId="8">[7]LIS183!#REF!</definedName>
    <definedName name="_167" localSheetId="10">[7]LIS183!#REF!</definedName>
    <definedName name="_167">[7]LIS183!#REF!</definedName>
    <definedName name="_168" localSheetId="13">[7]LIS183!#REF!</definedName>
    <definedName name="_168" localSheetId="14">[7]LIS183!#REF!</definedName>
    <definedName name="_168" localSheetId="17">[8]LIS183!#REF!</definedName>
    <definedName name="_168" localSheetId="18">[9]LIS183!#REF!</definedName>
    <definedName name="_168" localSheetId="19">[8]LIS183!#REF!</definedName>
    <definedName name="_168" localSheetId="20">[9]LIS183!#REF!</definedName>
    <definedName name="_168" localSheetId="21">[9]LIS183!#REF!</definedName>
    <definedName name="_168" localSheetId="3">[7]LIS183!#REF!</definedName>
    <definedName name="_168" localSheetId="9">[7]LIS183!#REF!</definedName>
    <definedName name="_168" localSheetId="8">[7]LIS183!#REF!</definedName>
    <definedName name="_168" localSheetId="10">[7]LIS183!#REF!</definedName>
    <definedName name="_168">[7]LIS183!#REF!</definedName>
    <definedName name="_169" localSheetId="13">[7]LIS183!#REF!</definedName>
    <definedName name="_169" localSheetId="14">[7]LIS183!#REF!</definedName>
    <definedName name="_169" localSheetId="17">[8]LIS183!#REF!</definedName>
    <definedName name="_169" localSheetId="18">[9]LIS183!#REF!</definedName>
    <definedName name="_169" localSheetId="19">[8]LIS183!#REF!</definedName>
    <definedName name="_169" localSheetId="20">[9]LIS183!#REF!</definedName>
    <definedName name="_169" localSheetId="21">[9]LIS183!#REF!</definedName>
    <definedName name="_169" localSheetId="3">[7]LIS183!#REF!</definedName>
    <definedName name="_169" localSheetId="9">[7]LIS183!#REF!</definedName>
    <definedName name="_169" localSheetId="8">[7]LIS183!#REF!</definedName>
    <definedName name="_169" localSheetId="10">[7]LIS183!#REF!</definedName>
    <definedName name="_169">[7]LIS183!#REF!</definedName>
    <definedName name="_17" localSheetId="13">[7]LIS183!#REF!</definedName>
    <definedName name="_17" localSheetId="14">[7]LIS183!#REF!</definedName>
    <definedName name="_17" localSheetId="17">[8]LIS183!#REF!</definedName>
    <definedName name="_17" localSheetId="18">[9]LIS183!#REF!</definedName>
    <definedName name="_17" localSheetId="19">[8]LIS183!#REF!</definedName>
    <definedName name="_17" localSheetId="20">[9]LIS183!#REF!</definedName>
    <definedName name="_17" localSheetId="21">[9]LIS183!#REF!</definedName>
    <definedName name="_17" localSheetId="3">[7]LIS183!#REF!</definedName>
    <definedName name="_17" localSheetId="9">[7]LIS183!#REF!</definedName>
    <definedName name="_17" localSheetId="8">[7]LIS183!#REF!</definedName>
    <definedName name="_17" localSheetId="10">[7]LIS183!#REF!</definedName>
    <definedName name="_17">[7]LIS183!#REF!</definedName>
    <definedName name="_170" localSheetId="13">[7]LIS183!#REF!</definedName>
    <definedName name="_170" localSheetId="14">[7]LIS183!#REF!</definedName>
    <definedName name="_170" localSheetId="17">[8]LIS183!#REF!</definedName>
    <definedName name="_170" localSheetId="18">[9]LIS183!#REF!</definedName>
    <definedName name="_170" localSheetId="19">[8]LIS183!#REF!</definedName>
    <definedName name="_170" localSheetId="20">[9]LIS183!#REF!</definedName>
    <definedName name="_170" localSheetId="21">[9]LIS183!#REF!</definedName>
    <definedName name="_170" localSheetId="3">[7]LIS183!#REF!</definedName>
    <definedName name="_170" localSheetId="9">[7]LIS183!#REF!</definedName>
    <definedName name="_170" localSheetId="8">[7]LIS183!#REF!</definedName>
    <definedName name="_170" localSheetId="10">[7]LIS183!#REF!</definedName>
    <definedName name="_170">[7]LIS183!#REF!</definedName>
    <definedName name="_171" localSheetId="13">[7]LIS183!#REF!</definedName>
    <definedName name="_171" localSheetId="14">[7]LIS183!#REF!</definedName>
    <definedName name="_171" localSheetId="17">[8]LIS183!#REF!</definedName>
    <definedName name="_171" localSheetId="18">[9]LIS183!#REF!</definedName>
    <definedName name="_171" localSheetId="19">[8]LIS183!#REF!</definedName>
    <definedName name="_171" localSheetId="20">[9]LIS183!#REF!</definedName>
    <definedName name="_171" localSheetId="21">[9]LIS183!#REF!</definedName>
    <definedName name="_171" localSheetId="3">[7]LIS183!#REF!</definedName>
    <definedName name="_171" localSheetId="9">[7]LIS183!#REF!</definedName>
    <definedName name="_171" localSheetId="8">[7]LIS183!#REF!</definedName>
    <definedName name="_171" localSheetId="10">[7]LIS183!#REF!</definedName>
    <definedName name="_171">[7]LIS183!#REF!</definedName>
    <definedName name="_172" localSheetId="13">[7]LIS183!#REF!</definedName>
    <definedName name="_172" localSheetId="14">[7]LIS183!#REF!</definedName>
    <definedName name="_172" localSheetId="17">[8]LIS183!#REF!</definedName>
    <definedName name="_172" localSheetId="18">[9]LIS183!#REF!</definedName>
    <definedName name="_172" localSheetId="19">[8]LIS183!#REF!</definedName>
    <definedName name="_172" localSheetId="20">[9]LIS183!#REF!</definedName>
    <definedName name="_172" localSheetId="21">[9]LIS183!#REF!</definedName>
    <definedName name="_172" localSheetId="3">[7]LIS183!#REF!</definedName>
    <definedName name="_172" localSheetId="9">[7]LIS183!#REF!</definedName>
    <definedName name="_172" localSheetId="8">[7]LIS183!#REF!</definedName>
    <definedName name="_172" localSheetId="10">[7]LIS183!#REF!</definedName>
    <definedName name="_172">[7]LIS183!#REF!</definedName>
    <definedName name="_173" localSheetId="13">[7]LIS183!#REF!</definedName>
    <definedName name="_173" localSheetId="14">[7]LIS183!#REF!</definedName>
    <definedName name="_173" localSheetId="17">[8]LIS183!#REF!</definedName>
    <definedName name="_173" localSheetId="18">[9]LIS183!#REF!</definedName>
    <definedName name="_173" localSheetId="19">[8]LIS183!#REF!</definedName>
    <definedName name="_173" localSheetId="20">[9]LIS183!#REF!</definedName>
    <definedName name="_173" localSheetId="21">[9]LIS183!#REF!</definedName>
    <definedName name="_173" localSheetId="3">[7]LIS183!#REF!</definedName>
    <definedName name="_173" localSheetId="9">[7]LIS183!#REF!</definedName>
    <definedName name="_173" localSheetId="8">[7]LIS183!#REF!</definedName>
    <definedName name="_173" localSheetId="10">[7]LIS183!#REF!</definedName>
    <definedName name="_173">[7]LIS183!#REF!</definedName>
    <definedName name="_174" localSheetId="13">[7]LIS183!#REF!</definedName>
    <definedName name="_174" localSheetId="14">[7]LIS183!#REF!</definedName>
    <definedName name="_174" localSheetId="17">[8]LIS183!#REF!</definedName>
    <definedName name="_174" localSheetId="18">[9]LIS183!#REF!</definedName>
    <definedName name="_174" localSheetId="19">[8]LIS183!#REF!</definedName>
    <definedName name="_174" localSheetId="20">[9]LIS183!#REF!</definedName>
    <definedName name="_174" localSheetId="21">[9]LIS183!#REF!</definedName>
    <definedName name="_174" localSheetId="3">[7]LIS183!#REF!</definedName>
    <definedName name="_174" localSheetId="9">[7]LIS183!#REF!</definedName>
    <definedName name="_174" localSheetId="8">[7]LIS183!#REF!</definedName>
    <definedName name="_174" localSheetId="10">[7]LIS183!#REF!</definedName>
    <definedName name="_174">[7]LIS183!#REF!</definedName>
    <definedName name="_175" localSheetId="13">[7]LIS183!#REF!</definedName>
    <definedName name="_175" localSheetId="14">[7]LIS183!#REF!</definedName>
    <definedName name="_175" localSheetId="17">[8]LIS183!#REF!</definedName>
    <definedName name="_175" localSheetId="18">[9]LIS183!#REF!</definedName>
    <definedName name="_175" localSheetId="19">[8]LIS183!#REF!</definedName>
    <definedName name="_175" localSheetId="20">[9]LIS183!#REF!</definedName>
    <definedName name="_175" localSheetId="21">[9]LIS183!#REF!</definedName>
    <definedName name="_175" localSheetId="3">[7]LIS183!#REF!</definedName>
    <definedName name="_175" localSheetId="9">[7]LIS183!#REF!</definedName>
    <definedName name="_175" localSheetId="8">[7]LIS183!#REF!</definedName>
    <definedName name="_175" localSheetId="10">[7]LIS183!#REF!</definedName>
    <definedName name="_175">[7]LIS183!#REF!</definedName>
    <definedName name="_176" localSheetId="13">[7]LIS183!#REF!</definedName>
    <definedName name="_176" localSheetId="14">[7]LIS183!#REF!</definedName>
    <definedName name="_176" localSheetId="17">[8]LIS183!#REF!</definedName>
    <definedName name="_176" localSheetId="18">[9]LIS183!#REF!</definedName>
    <definedName name="_176" localSheetId="19">[8]LIS183!#REF!</definedName>
    <definedName name="_176" localSheetId="20">[9]LIS183!#REF!</definedName>
    <definedName name="_176" localSheetId="21">[9]LIS183!#REF!</definedName>
    <definedName name="_176" localSheetId="3">[7]LIS183!#REF!</definedName>
    <definedName name="_176" localSheetId="9">[7]LIS183!#REF!</definedName>
    <definedName name="_176" localSheetId="8">[7]LIS183!#REF!</definedName>
    <definedName name="_176" localSheetId="10">[7]LIS183!#REF!</definedName>
    <definedName name="_176">[7]LIS183!#REF!</definedName>
    <definedName name="_177" localSheetId="13">[7]LIS183!#REF!</definedName>
    <definedName name="_177" localSheetId="14">[7]LIS183!#REF!</definedName>
    <definedName name="_177" localSheetId="17">[8]LIS183!#REF!</definedName>
    <definedName name="_177" localSheetId="18">[9]LIS183!#REF!</definedName>
    <definedName name="_177" localSheetId="19">[8]LIS183!#REF!</definedName>
    <definedName name="_177" localSheetId="20">[9]LIS183!#REF!</definedName>
    <definedName name="_177" localSheetId="21">[9]LIS183!#REF!</definedName>
    <definedName name="_177" localSheetId="3">[7]LIS183!#REF!</definedName>
    <definedName name="_177" localSheetId="9">[7]LIS183!#REF!</definedName>
    <definedName name="_177" localSheetId="8">[7]LIS183!#REF!</definedName>
    <definedName name="_177" localSheetId="10">[7]LIS183!#REF!</definedName>
    <definedName name="_177">[7]LIS183!#REF!</definedName>
    <definedName name="_178" localSheetId="13">[7]LIS183!#REF!</definedName>
    <definedName name="_178" localSheetId="14">[7]LIS183!#REF!</definedName>
    <definedName name="_178" localSheetId="17">[8]LIS183!#REF!</definedName>
    <definedName name="_178" localSheetId="18">[9]LIS183!#REF!</definedName>
    <definedName name="_178" localSheetId="19">[8]LIS183!#REF!</definedName>
    <definedName name="_178" localSheetId="20">[9]LIS183!#REF!</definedName>
    <definedName name="_178" localSheetId="21">[9]LIS183!#REF!</definedName>
    <definedName name="_178" localSheetId="3">[7]LIS183!#REF!</definedName>
    <definedName name="_178" localSheetId="9">[7]LIS183!#REF!</definedName>
    <definedName name="_178" localSheetId="8">[7]LIS183!#REF!</definedName>
    <definedName name="_178" localSheetId="10">[7]LIS183!#REF!</definedName>
    <definedName name="_178">[7]LIS183!#REF!</definedName>
    <definedName name="_179" localSheetId="13">[7]LIS183!#REF!</definedName>
    <definedName name="_179" localSheetId="14">[7]LIS183!#REF!</definedName>
    <definedName name="_179" localSheetId="17">[8]LIS183!#REF!</definedName>
    <definedName name="_179" localSheetId="18">[9]LIS183!#REF!</definedName>
    <definedName name="_179" localSheetId="19">[8]LIS183!#REF!</definedName>
    <definedName name="_179" localSheetId="20">[9]LIS183!#REF!</definedName>
    <definedName name="_179" localSheetId="21">[9]LIS183!#REF!</definedName>
    <definedName name="_179" localSheetId="3">[7]LIS183!#REF!</definedName>
    <definedName name="_179" localSheetId="9">[7]LIS183!#REF!</definedName>
    <definedName name="_179" localSheetId="8">[7]LIS183!#REF!</definedName>
    <definedName name="_179" localSheetId="10">[7]LIS183!#REF!</definedName>
    <definedName name="_179">[7]LIS183!#REF!</definedName>
    <definedName name="_18" localSheetId="13">[7]LIS183!#REF!</definedName>
    <definedName name="_18" localSheetId="14">[7]LIS183!#REF!</definedName>
    <definedName name="_18" localSheetId="17">[8]LIS183!#REF!</definedName>
    <definedName name="_18" localSheetId="18">[9]LIS183!#REF!</definedName>
    <definedName name="_18" localSheetId="19">[8]LIS183!#REF!</definedName>
    <definedName name="_18" localSheetId="20">[9]LIS183!#REF!</definedName>
    <definedName name="_18" localSheetId="21">[9]LIS183!#REF!</definedName>
    <definedName name="_18" localSheetId="3">[7]LIS183!#REF!</definedName>
    <definedName name="_18" localSheetId="9">[7]LIS183!#REF!</definedName>
    <definedName name="_18" localSheetId="8">[7]LIS183!#REF!</definedName>
    <definedName name="_18" localSheetId="10">[7]LIS183!#REF!</definedName>
    <definedName name="_18">[7]LIS183!#REF!</definedName>
    <definedName name="_180" localSheetId="13">[7]LIS183!#REF!</definedName>
    <definedName name="_180" localSheetId="14">[7]LIS183!#REF!</definedName>
    <definedName name="_180" localSheetId="17">[8]LIS183!#REF!</definedName>
    <definedName name="_180" localSheetId="18">[9]LIS183!#REF!</definedName>
    <definedName name="_180" localSheetId="19">[8]LIS183!#REF!</definedName>
    <definedName name="_180" localSheetId="20">[9]LIS183!#REF!</definedName>
    <definedName name="_180" localSheetId="21">[9]LIS183!#REF!</definedName>
    <definedName name="_180" localSheetId="3">[7]LIS183!#REF!</definedName>
    <definedName name="_180" localSheetId="9">[7]LIS183!#REF!</definedName>
    <definedName name="_180" localSheetId="8">[7]LIS183!#REF!</definedName>
    <definedName name="_180" localSheetId="10">[7]LIS183!#REF!</definedName>
    <definedName name="_180">[7]LIS183!#REF!</definedName>
    <definedName name="_181" localSheetId="13">[7]LIS183!#REF!</definedName>
    <definedName name="_181" localSheetId="14">[7]LIS183!#REF!</definedName>
    <definedName name="_181" localSheetId="17">[8]LIS183!#REF!</definedName>
    <definedName name="_181" localSheetId="18">[9]LIS183!#REF!</definedName>
    <definedName name="_181" localSheetId="19">[8]LIS183!#REF!</definedName>
    <definedName name="_181" localSheetId="20">[9]LIS183!#REF!</definedName>
    <definedName name="_181" localSheetId="21">[9]LIS183!#REF!</definedName>
    <definedName name="_181" localSheetId="3">[7]LIS183!#REF!</definedName>
    <definedName name="_181" localSheetId="9">[7]LIS183!#REF!</definedName>
    <definedName name="_181" localSheetId="8">[7]LIS183!#REF!</definedName>
    <definedName name="_181" localSheetId="10">[7]LIS183!#REF!</definedName>
    <definedName name="_181">[7]LIS183!#REF!</definedName>
    <definedName name="_182" localSheetId="13">[7]LIS183!#REF!</definedName>
    <definedName name="_182" localSheetId="14">[7]LIS183!#REF!</definedName>
    <definedName name="_182" localSheetId="17">[8]LIS183!#REF!</definedName>
    <definedName name="_182" localSheetId="18">[9]LIS183!#REF!</definedName>
    <definedName name="_182" localSheetId="19">[8]LIS183!#REF!</definedName>
    <definedName name="_182" localSheetId="20">[9]LIS183!#REF!</definedName>
    <definedName name="_182" localSheetId="21">[9]LIS183!#REF!</definedName>
    <definedName name="_182" localSheetId="3">[7]LIS183!#REF!</definedName>
    <definedName name="_182" localSheetId="9">[7]LIS183!#REF!</definedName>
    <definedName name="_182" localSheetId="8">[7]LIS183!#REF!</definedName>
    <definedName name="_182" localSheetId="10">[7]LIS183!#REF!</definedName>
    <definedName name="_182">[7]LIS183!#REF!</definedName>
    <definedName name="_183" localSheetId="13">[7]LIS183!#REF!</definedName>
    <definedName name="_183" localSheetId="14">[7]LIS183!#REF!</definedName>
    <definedName name="_183" localSheetId="17">[8]LIS183!#REF!</definedName>
    <definedName name="_183" localSheetId="18">[9]LIS183!#REF!</definedName>
    <definedName name="_183" localSheetId="19">[8]LIS183!#REF!</definedName>
    <definedName name="_183" localSheetId="20">[9]LIS183!#REF!</definedName>
    <definedName name="_183" localSheetId="21">[9]LIS183!#REF!</definedName>
    <definedName name="_183" localSheetId="3">[7]LIS183!#REF!</definedName>
    <definedName name="_183" localSheetId="9">[7]LIS183!#REF!</definedName>
    <definedName name="_183" localSheetId="8">[7]LIS183!#REF!</definedName>
    <definedName name="_183" localSheetId="10">[7]LIS183!#REF!</definedName>
    <definedName name="_183">[7]LIS183!#REF!</definedName>
    <definedName name="_184" localSheetId="13">[7]LIS183!#REF!</definedName>
    <definedName name="_184" localSheetId="14">[7]LIS183!#REF!</definedName>
    <definedName name="_184" localSheetId="17">[8]LIS183!#REF!</definedName>
    <definedName name="_184" localSheetId="18">[9]LIS183!#REF!</definedName>
    <definedName name="_184" localSheetId="19">[8]LIS183!#REF!</definedName>
    <definedName name="_184" localSheetId="20">[9]LIS183!#REF!</definedName>
    <definedName name="_184" localSheetId="21">[9]LIS183!#REF!</definedName>
    <definedName name="_184" localSheetId="3">[7]LIS183!#REF!</definedName>
    <definedName name="_184" localSheetId="9">[7]LIS183!#REF!</definedName>
    <definedName name="_184" localSheetId="8">[7]LIS183!#REF!</definedName>
    <definedName name="_184" localSheetId="10">[7]LIS183!#REF!</definedName>
    <definedName name="_184">[7]LIS183!#REF!</definedName>
    <definedName name="_185" localSheetId="13">[7]LIS183!#REF!</definedName>
    <definedName name="_185" localSheetId="14">[7]LIS183!#REF!</definedName>
    <definedName name="_185" localSheetId="17">[8]LIS183!#REF!</definedName>
    <definedName name="_185" localSheetId="18">[9]LIS183!#REF!</definedName>
    <definedName name="_185" localSheetId="19">[8]LIS183!#REF!</definedName>
    <definedName name="_185" localSheetId="20">[9]LIS183!#REF!</definedName>
    <definedName name="_185" localSheetId="21">[9]LIS183!#REF!</definedName>
    <definedName name="_185" localSheetId="3">[7]LIS183!#REF!</definedName>
    <definedName name="_185" localSheetId="9">[7]LIS183!#REF!</definedName>
    <definedName name="_185" localSheetId="8">[7]LIS183!#REF!</definedName>
    <definedName name="_185" localSheetId="10">[7]LIS183!#REF!</definedName>
    <definedName name="_185">[7]LIS183!#REF!</definedName>
    <definedName name="_186" localSheetId="13">[7]LIS183!#REF!</definedName>
    <definedName name="_186" localSheetId="14">[7]LIS183!#REF!</definedName>
    <definedName name="_186" localSheetId="17">[8]LIS183!#REF!</definedName>
    <definedName name="_186" localSheetId="18">[9]LIS183!#REF!</definedName>
    <definedName name="_186" localSheetId="19">[8]LIS183!#REF!</definedName>
    <definedName name="_186" localSheetId="20">[9]LIS183!#REF!</definedName>
    <definedName name="_186" localSheetId="21">[9]LIS183!#REF!</definedName>
    <definedName name="_186" localSheetId="3">[7]LIS183!#REF!</definedName>
    <definedName name="_186" localSheetId="9">[7]LIS183!#REF!</definedName>
    <definedName name="_186" localSheetId="8">[7]LIS183!#REF!</definedName>
    <definedName name="_186" localSheetId="10">[7]LIS183!#REF!</definedName>
    <definedName name="_186">[7]LIS183!#REF!</definedName>
    <definedName name="_187" localSheetId="13">[7]LIS183!#REF!</definedName>
    <definedName name="_187" localSheetId="14">[7]LIS183!#REF!</definedName>
    <definedName name="_187" localSheetId="17">[8]LIS183!#REF!</definedName>
    <definedName name="_187" localSheetId="18">[9]LIS183!#REF!</definedName>
    <definedName name="_187" localSheetId="19">[8]LIS183!#REF!</definedName>
    <definedName name="_187" localSheetId="20">[9]LIS183!#REF!</definedName>
    <definedName name="_187" localSheetId="21">[9]LIS183!#REF!</definedName>
    <definedName name="_187" localSheetId="3">[7]LIS183!#REF!</definedName>
    <definedName name="_187" localSheetId="9">[7]LIS183!#REF!</definedName>
    <definedName name="_187" localSheetId="8">[7]LIS183!#REF!</definedName>
    <definedName name="_187" localSheetId="10">[7]LIS183!#REF!</definedName>
    <definedName name="_187">[7]LIS183!#REF!</definedName>
    <definedName name="_188" localSheetId="13">[7]LIS183!#REF!</definedName>
    <definedName name="_188" localSheetId="14">[7]LIS183!#REF!</definedName>
    <definedName name="_188" localSheetId="17">[8]LIS183!#REF!</definedName>
    <definedName name="_188" localSheetId="18">[9]LIS183!#REF!</definedName>
    <definedName name="_188" localSheetId="19">[8]LIS183!#REF!</definedName>
    <definedName name="_188" localSheetId="20">[9]LIS183!#REF!</definedName>
    <definedName name="_188" localSheetId="21">[9]LIS183!#REF!</definedName>
    <definedName name="_188" localSheetId="3">[7]LIS183!#REF!</definedName>
    <definedName name="_188" localSheetId="9">[7]LIS183!#REF!</definedName>
    <definedName name="_188" localSheetId="8">[7]LIS183!#REF!</definedName>
    <definedName name="_188" localSheetId="10">[7]LIS183!#REF!</definedName>
    <definedName name="_188">[7]LIS183!#REF!</definedName>
    <definedName name="_189" localSheetId="13">[7]LIS183!#REF!</definedName>
    <definedName name="_189" localSheetId="14">[7]LIS183!#REF!</definedName>
    <definedName name="_189" localSheetId="17">[8]LIS183!#REF!</definedName>
    <definedName name="_189" localSheetId="18">[9]LIS183!#REF!</definedName>
    <definedName name="_189" localSheetId="19">[8]LIS183!#REF!</definedName>
    <definedName name="_189" localSheetId="20">[9]LIS183!#REF!</definedName>
    <definedName name="_189" localSheetId="21">[9]LIS183!#REF!</definedName>
    <definedName name="_189" localSheetId="3">[7]LIS183!#REF!</definedName>
    <definedName name="_189" localSheetId="9">[7]LIS183!#REF!</definedName>
    <definedName name="_189" localSheetId="8">[7]LIS183!#REF!</definedName>
    <definedName name="_189" localSheetId="10">[7]LIS183!#REF!</definedName>
    <definedName name="_189">[7]LIS183!#REF!</definedName>
    <definedName name="_19" localSheetId="13">[7]LIS183!#REF!</definedName>
    <definedName name="_19" localSheetId="14">[7]LIS183!#REF!</definedName>
    <definedName name="_19" localSheetId="17">[8]LIS183!#REF!</definedName>
    <definedName name="_19" localSheetId="18">[9]LIS183!#REF!</definedName>
    <definedName name="_19" localSheetId="19">[8]LIS183!#REF!</definedName>
    <definedName name="_19" localSheetId="20">[9]LIS183!#REF!</definedName>
    <definedName name="_19" localSheetId="21">[9]LIS183!#REF!</definedName>
    <definedName name="_19" localSheetId="3">[7]LIS183!#REF!</definedName>
    <definedName name="_19" localSheetId="9">[7]LIS183!#REF!</definedName>
    <definedName name="_19" localSheetId="8">[7]LIS183!#REF!</definedName>
    <definedName name="_19" localSheetId="10">[7]LIS183!#REF!</definedName>
    <definedName name="_19">[7]LIS183!#REF!</definedName>
    <definedName name="_190" localSheetId="13">[7]LIS183!#REF!</definedName>
    <definedName name="_190" localSheetId="14">[7]LIS183!#REF!</definedName>
    <definedName name="_190" localSheetId="17">[8]LIS183!#REF!</definedName>
    <definedName name="_190" localSheetId="18">[9]LIS183!#REF!</definedName>
    <definedName name="_190" localSheetId="19">[8]LIS183!#REF!</definedName>
    <definedName name="_190" localSheetId="20">[9]LIS183!#REF!</definedName>
    <definedName name="_190" localSheetId="21">[9]LIS183!#REF!</definedName>
    <definedName name="_190" localSheetId="3">[7]LIS183!#REF!</definedName>
    <definedName name="_190" localSheetId="9">[7]LIS183!#REF!</definedName>
    <definedName name="_190" localSheetId="8">[7]LIS183!#REF!</definedName>
    <definedName name="_190" localSheetId="10">[7]LIS183!#REF!</definedName>
    <definedName name="_190">[7]LIS183!#REF!</definedName>
    <definedName name="_191" localSheetId="13">[7]LIS183!#REF!</definedName>
    <definedName name="_191" localSheetId="14">[7]LIS183!#REF!</definedName>
    <definedName name="_191" localSheetId="17">[8]LIS183!#REF!</definedName>
    <definedName name="_191" localSheetId="18">[9]LIS183!#REF!</definedName>
    <definedName name="_191" localSheetId="19">[8]LIS183!#REF!</definedName>
    <definedName name="_191" localSheetId="20">[9]LIS183!#REF!</definedName>
    <definedName name="_191" localSheetId="21">[9]LIS183!#REF!</definedName>
    <definedName name="_191" localSheetId="3">[7]LIS183!#REF!</definedName>
    <definedName name="_191" localSheetId="9">[7]LIS183!#REF!</definedName>
    <definedName name="_191" localSheetId="8">[7]LIS183!#REF!</definedName>
    <definedName name="_191" localSheetId="10">[7]LIS183!#REF!</definedName>
    <definedName name="_191">[7]LIS183!#REF!</definedName>
    <definedName name="_192" localSheetId="13">[7]LIS183!#REF!</definedName>
    <definedName name="_192" localSheetId="14">[7]LIS183!#REF!</definedName>
    <definedName name="_192" localSheetId="17">[8]LIS183!#REF!</definedName>
    <definedName name="_192" localSheetId="18">[9]LIS183!#REF!</definedName>
    <definedName name="_192" localSheetId="19">[8]LIS183!#REF!</definedName>
    <definedName name="_192" localSheetId="20">[9]LIS183!#REF!</definedName>
    <definedName name="_192" localSheetId="21">[9]LIS183!#REF!</definedName>
    <definedName name="_192" localSheetId="3">[7]LIS183!#REF!</definedName>
    <definedName name="_192" localSheetId="9">[7]LIS183!#REF!</definedName>
    <definedName name="_192" localSheetId="8">[7]LIS183!#REF!</definedName>
    <definedName name="_192" localSheetId="10">[7]LIS183!#REF!</definedName>
    <definedName name="_192">[7]LIS183!#REF!</definedName>
    <definedName name="_193" localSheetId="13">[7]LIS183!#REF!</definedName>
    <definedName name="_193" localSheetId="14">[7]LIS183!#REF!</definedName>
    <definedName name="_193" localSheetId="17">[8]LIS183!#REF!</definedName>
    <definedName name="_193" localSheetId="18">[9]LIS183!#REF!</definedName>
    <definedName name="_193" localSheetId="19">[8]LIS183!#REF!</definedName>
    <definedName name="_193" localSheetId="20">[9]LIS183!#REF!</definedName>
    <definedName name="_193" localSheetId="21">[9]LIS183!#REF!</definedName>
    <definedName name="_193" localSheetId="3">[7]LIS183!#REF!</definedName>
    <definedName name="_193" localSheetId="9">[7]LIS183!#REF!</definedName>
    <definedName name="_193" localSheetId="8">[7]LIS183!#REF!</definedName>
    <definedName name="_193" localSheetId="10">[7]LIS183!#REF!</definedName>
    <definedName name="_193">[7]LIS183!#REF!</definedName>
    <definedName name="_194" localSheetId="13">[7]LIS183!#REF!</definedName>
    <definedName name="_194" localSheetId="14">[7]LIS183!#REF!</definedName>
    <definedName name="_194" localSheetId="17">[8]LIS183!#REF!</definedName>
    <definedName name="_194" localSheetId="18">[9]LIS183!#REF!</definedName>
    <definedName name="_194" localSheetId="19">[8]LIS183!#REF!</definedName>
    <definedName name="_194" localSheetId="20">[9]LIS183!#REF!</definedName>
    <definedName name="_194" localSheetId="21">[9]LIS183!#REF!</definedName>
    <definedName name="_194" localSheetId="3">[7]LIS183!#REF!</definedName>
    <definedName name="_194" localSheetId="9">[7]LIS183!#REF!</definedName>
    <definedName name="_194" localSheetId="8">[7]LIS183!#REF!</definedName>
    <definedName name="_194" localSheetId="10">[7]LIS183!#REF!</definedName>
    <definedName name="_194">[7]LIS183!#REF!</definedName>
    <definedName name="_195" localSheetId="13">[7]LIS183!#REF!</definedName>
    <definedName name="_195" localSheetId="14">[7]LIS183!#REF!</definedName>
    <definedName name="_195" localSheetId="17">[8]LIS183!#REF!</definedName>
    <definedName name="_195" localSheetId="18">[9]LIS183!#REF!</definedName>
    <definedName name="_195" localSheetId="19">[8]LIS183!#REF!</definedName>
    <definedName name="_195" localSheetId="20">[9]LIS183!#REF!</definedName>
    <definedName name="_195" localSheetId="21">[9]LIS183!#REF!</definedName>
    <definedName name="_195" localSheetId="3">[7]LIS183!#REF!</definedName>
    <definedName name="_195" localSheetId="9">[7]LIS183!#REF!</definedName>
    <definedName name="_195" localSheetId="8">[7]LIS183!#REF!</definedName>
    <definedName name="_195" localSheetId="10">[7]LIS183!#REF!</definedName>
    <definedName name="_195">[7]LIS183!#REF!</definedName>
    <definedName name="_196" localSheetId="13">[7]LIS183!#REF!</definedName>
    <definedName name="_196" localSheetId="14">[7]LIS183!#REF!</definedName>
    <definedName name="_196" localSheetId="17">[8]LIS183!#REF!</definedName>
    <definedName name="_196" localSheetId="18">[9]LIS183!#REF!</definedName>
    <definedName name="_196" localSheetId="19">[8]LIS183!#REF!</definedName>
    <definedName name="_196" localSheetId="20">[9]LIS183!#REF!</definedName>
    <definedName name="_196" localSheetId="21">[9]LIS183!#REF!</definedName>
    <definedName name="_196" localSheetId="3">[7]LIS183!#REF!</definedName>
    <definedName name="_196" localSheetId="9">[7]LIS183!#REF!</definedName>
    <definedName name="_196" localSheetId="8">[7]LIS183!#REF!</definedName>
    <definedName name="_196" localSheetId="10">[7]LIS183!#REF!</definedName>
    <definedName name="_196">[7]LIS183!#REF!</definedName>
    <definedName name="_197" localSheetId="13">[7]LIS183!#REF!</definedName>
    <definedName name="_197" localSheetId="14">[7]LIS183!#REF!</definedName>
    <definedName name="_197" localSheetId="17">[8]LIS183!#REF!</definedName>
    <definedName name="_197" localSheetId="18">[9]LIS183!#REF!</definedName>
    <definedName name="_197" localSheetId="19">[8]LIS183!#REF!</definedName>
    <definedName name="_197" localSheetId="20">[9]LIS183!#REF!</definedName>
    <definedName name="_197" localSheetId="21">[9]LIS183!#REF!</definedName>
    <definedName name="_197" localSheetId="3">[7]LIS183!#REF!</definedName>
    <definedName name="_197" localSheetId="9">[7]LIS183!#REF!</definedName>
    <definedName name="_197" localSheetId="8">[7]LIS183!#REF!</definedName>
    <definedName name="_197" localSheetId="10">[7]LIS183!#REF!</definedName>
    <definedName name="_197">[7]LIS183!#REF!</definedName>
    <definedName name="_198" localSheetId="13">[7]LIS183!#REF!</definedName>
    <definedName name="_198" localSheetId="14">[7]LIS183!#REF!</definedName>
    <definedName name="_198" localSheetId="17">[8]LIS183!#REF!</definedName>
    <definedName name="_198" localSheetId="18">[9]LIS183!#REF!</definedName>
    <definedName name="_198" localSheetId="19">[8]LIS183!#REF!</definedName>
    <definedName name="_198" localSheetId="20">[9]LIS183!#REF!</definedName>
    <definedName name="_198" localSheetId="21">[9]LIS183!#REF!</definedName>
    <definedName name="_198" localSheetId="3">[7]LIS183!#REF!</definedName>
    <definedName name="_198" localSheetId="9">[7]LIS183!#REF!</definedName>
    <definedName name="_198" localSheetId="8">[7]LIS183!#REF!</definedName>
    <definedName name="_198" localSheetId="10">[7]LIS183!#REF!</definedName>
    <definedName name="_198">[7]LIS183!#REF!</definedName>
    <definedName name="_199" localSheetId="13">[7]LIS183!#REF!</definedName>
    <definedName name="_199" localSheetId="14">[7]LIS183!#REF!</definedName>
    <definedName name="_199" localSheetId="17">[8]LIS183!#REF!</definedName>
    <definedName name="_199" localSheetId="18">[9]LIS183!#REF!</definedName>
    <definedName name="_199" localSheetId="19">[8]LIS183!#REF!</definedName>
    <definedName name="_199" localSheetId="20">[9]LIS183!#REF!</definedName>
    <definedName name="_199" localSheetId="21">[9]LIS183!#REF!</definedName>
    <definedName name="_199" localSheetId="3">[7]LIS183!#REF!</definedName>
    <definedName name="_199" localSheetId="9">[7]LIS183!#REF!</definedName>
    <definedName name="_199" localSheetId="8">[7]LIS183!#REF!</definedName>
    <definedName name="_199" localSheetId="10">[7]LIS183!#REF!</definedName>
    <definedName name="_199">[7]LIS183!#REF!</definedName>
    <definedName name="_2" localSheetId="13">[7]LIS183!#REF!</definedName>
    <definedName name="_2" localSheetId="14">[7]LIS183!#REF!</definedName>
    <definedName name="_2" localSheetId="17">[8]LIS183!#REF!</definedName>
    <definedName name="_2" localSheetId="18">[9]LIS183!#REF!</definedName>
    <definedName name="_2" localSheetId="19">[8]LIS183!#REF!</definedName>
    <definedName name="_2" localSheetId="20">[9]LIS183!#REF!</definedName>
    <definedName name="_2" localSheetId="21">[9]LIS183!#REF!</definedName>
    <definedName name="_2" localSheetId="3">[7]LIS183!#REF!</definedName>
    <definedName name="_2" localSheetId="9">[7]LIS183!#REF!</definedName>
    <definedName name="_2" localSheetId="8">[7]LIS183!#REF!</definedName>
    <definedName name="_2" localSheetId="10">[7]LIS183!#REF!</definedName>
    <definedName name="_2">[7]LIS183!#REF!</definedName>
    <definedName name="_20" localSheetId="13">[7]LIS183!#REF!</definedName>
    <definedName name="_20" localSheetId="14">[7]LIS183!#REF!</definedName>
    <definedName name="_20" localSheetId="17">[8]LIS183!#REF!</definedName>
    <definedName name="_20" localSheetId="18">[9]LIS183!#REF!</definedName>
    <definedName name="_20" localSheetId="19">[8]LIS183!#REF!</definedName>
    <definedName name="_20" localSheetId="20">[9]LIS183!#REF!</definedName>
    <definedName name="_20" localSheetId="21">[9]LIS183!#REF!</definedName>
    <definedName name="_20" localSheetId="3">[7]LIS183!#REF!</definedName>
    <definedName name="_20" localSheetId="9">[7]LIS183!#REF!</definedName>
    <definedName name="_20" localSheetId="8">[7]LIS183!#REF!</definedName>
    <definedName name="_20" localSheetId="10">[7]LIS183!#REF!</definedName>
    <definedName name="_20">[7]LIS183!#REF!</definedName>
    <definedName name="_21" localSheetId="13">[7]LIS183!#REF!</definedName>
    <definedName name="_21" localSheetId="14">[7]LIS183!#REF!</definedName>
    <definedName name="_21" localSheetId="17">[8]LIS183!#REF!</definedName>
    <definedName name="_21" localSheetId="18">[9]LIS183!#REF!</definedName>
    <definedName name="_21" localSheetId="19">[8]LIS183!#REF!</definedName>
    <definedName name="_21" localSheetId="20">[9]LIS183!#REF!</definedName>
    <definedName name="_21" localSheetId="21">[9]LIS183!#REF!</definedName>
    <definedName name="_21" localSheetId="3">[7]LIS183!#REF!</definedName>
    <definedName name="_21" localSheetId="9">[7]LIS183!#REF!</definedName>
    <definedName name="_21" localSheetId="8">[7]LIS183!#REF!</definedName>
    <definedName name="_21" localSheetId="10">[7]LIS183!#REF!</definedName>
    <definedName name="_21">[7]LIS183!#REF!</definedName>
    <definedName name="_22" localSheetId="13">[7]LIS183!#REF!</definedName>
    <definedName name="_22" localSheetId="14">[7]LIS183!#REF!</definedName>
    <definedName name="_22" localSheetId="17">[8]LIS183!#REF!</definedName>
    <definedName name="_22" localSheetId="18">[9]LIS183!#REF!</definedName>
    <definedName name="_22" localSheetId="19">[8]LIS183!#REF!</definedName>
    <definedName name="_22" localSheetId="20">[9]LIS183!#REF!</definedName>
    <definedName name="_22" localSheetId="21">[9]LIS183!#REF!</definedName>
    <definedName name="_22" localSheetId="3">[7]LIS183!#REF!</definedName>
    <definedName name="_22" localSheetId="9">[7]LIS183!#REF!</definedName>
    <definedName name="_22" localSheetId="8">[7]LIS183!#REF!</definedName>
    <definedName name="_22" localSheetId="10">[7]LIS183!#REF!</definedName>
    <definedName name="_22">[7]LIS183!#REF!</definedName>
    <definedName name="_23" localSheetId="13">[7]LIS183!#REF!</definedName>
    <definedName name="_23" localSheetId="14">[7]LIS183!#REF!</definedName>
    <definedName name="_23" localSheetId="17">[8]LIS183!#REF!</definedName>
    <definedName name="_23" localSheetId="18">[9]LIS183!#REF!</definedName>
    <definedName name="_23" localSheetId="19">[8]LIS183!#REF!</definedName>
    <definedName name="_23" localSheetId="20">[9]LIS183!#REF!</definedName>
    <definedName name="_23" localSheetId="21">[9]LIS183!#REF!</definedName>
    <definedName name="_23" localSheetId="3">[7]LIS183!#REF!</definedName>
    <definedName name="_23" localSheetId="9">[7]LIS183!#REF!</definedName>
    <definedName name="_23" localSheetId="8">[7]LIS183!#REF!</definedName>
    <definedName name="_23" localSheetId="10">[7]LIS183!#REF!</definedName>
    <definedName name="_23">[7]LIS183!#REF!</definedName>
    <definedName name="_24" localSheetId="13">[7]LIS183!#REF!</definedName>
    <definedName name="_24" localSheetId="14">[7]LIS183!#REF!</definedName>
    <definedName name="_24" localSheetId="17">[8]LIS183!#REF!</definedName>
    <definedName name="_24" localSheetId="18">[9]LIS183!#REF!</definedName>
    <definedName name="_24" localSheetId="19">[8]LIS183!#REF!</definedName>
    <definedName name="_24" localSheetId="20">[9]LIS183!#REF!</definedName>
    <definedName name="_24" localSheetId="21">[9]LIS183!#REF!</definedName>
    <definedName name="_24" localSheetId="3">[7]LIS183!#REF!</definedName>
    <definedName name="_24" localSheetId="9">[7]LIS183!#REF!</definedName>
    <definedName name="_24" localSheetId="8">[7]LIS183!#REF!</definedName>
    <definedName name="_24" localSheetId="10">[7]LIS183!#REF!</definedName>
    <definedName name="_24">[7]LIS183!#REF!</definedName>
    <definedName name="_25" localSheetId="13">[7]LIS183!#REF!</definedName>
    <definedName name="_25" localSheetId="14">[7]LIS183!#REF!</definedName>
    <definedName name="_25" localSheetId="17">[8]LIS183!#REF!</definedName>
    <definedName name="_25" localSheetId="18">[9]LIS183!#REF!</definedName>
    <definedName name="_25" localSheetId="19">[8]LIS183!#REF!</definedName>
    <definedName name="_25" localSheetId="20">[9]LIS183!#REF!</definedName>
    <definedName name="_25" localSheetId="21">[9]LIS183!#REF!</definedName>
    <definedName name="_25" localSheetId="3">[7]LIS183!#REF!</definedName>
    <definedName name="_25" localSheetId="9">[7]LIS183!#REF!</definedName>
    <definedName name="_25" localSheetId="8">[7]LIS183!#REF!</definedName>
    <definedName name="_25" localSheetId="10">[7]LIS183!#REF!</definedName>
    <definedName name="_25">[7]LIS183!#REF!</definedName>
    <definedName name="_26" localSheetId="13">[7]LIS183!#REF!</definedName>
    <definedName name="_26" localSheetId="14">[7]LIS183!#REF!</definedName>
    <definedName name="_26" localSheetId="17">[8]LIS183!#REF!</definedName>
    <definedName name="_26" localSheetId="18">[9]LIS183!#REF!</definedName>
    <definedName name="_26" localSheetId="19">[8]LIS183!#REF!</definedName>
    <definedName name="_26" localSheetId="20">[9]LIS183!#REF!</definedName>
    <definedName name="_26" localSheetId="21">[9]LIS183!#REF!</definedName>
    <definedName name="_26" localSheetId="3">[7]LIS183!#REF!</definedName>
    <definedName name="_26" localSheetId="9">[7]LIS183!#REF!</definedName>
    <definedName name="_26" localSheetId="8">[7]LIS183!#REF!</definedName>
    <definedName name="_26" localSheetId="10">[7]LIS183!#REF!</definedName>
    <definedName name="_26">[7]LIS183!#REF!</definedName>
    <definedName name="_27" localSheetId="13">[7]LIS183!#REF!</definedName>
    <definedName name="_27" localSheetId="14">[7]LIS183!#REF!</definedName>
    <definedName name="_27" localSheetId="17">[8]LIS183!#REF!</definedName>
    <definedName name="_27" localSheetId="18">[9]LIS183!#REF!</definedName>
    <definedName name="_27" localSheetId="19">[8]LIS183!#REF!</definedName>
    <definedName name="_27" localSheetId="20">[9]LIS183!#REF!</definedName>
    <definedName name="_27" localSheetId="21">[9]LIS183!#REF!</definedName>
    <definedName name="_27" localSheetId="3">[7]LIS183!#REF!</definedName>
    <definedName name="_27" localSheetId="9">[7]LIS183!#REF!</definedName>
    <definedName name="_27" localSheetId="8">[7]LIS183!#REF!</definedName>
    <definedName name="_27" localSheetId="10">[7]LIS183!#REF!</definedName>
    <definedName name="_27">[7]LIS183!#REF!</definedName>
    <definedName name="_28" localSheetId="13">[7]LIS183!#REF!</definedName>
    <definedName name="_28" localSheetId="14">[7]LIS183!#REF!</definedName>
    <definedName name="_28" localSheetId="17">[8]LIS183!#REF!</definedName>
    <definedName name="_28" localSheetId="18">[9]LIS183!#REF!</definedName>
    <definedName name="_28" localSheetId="19">[8]LIS183!#REF!</definedName>
    <definedName name="_28" localSheetId="20">[9]LIS183!#REF!</definedName>
    <definedName name="_28" localSheetId="21">[9]LIS183!#REF!</definedName>
    <definedName name="_28" localSheetId="3">[7]LIS183!#REF!</definedName>
    <definedName name="_28" localSheetId="9">[7]LIS183!#REF!</definedName>
    <definedName name="_28" localSheetId="8">[7]LIS183!#REF!</definedName>
    <definedName name="_28" localSheetId="10">[7]LIS183!#REF!</definedName>
    <definedName name="_28">[7]LIS183!#REF!</definedName>
    <definedName name="_29" localSheetId="13">[7]LIS183!#REF!</definedName>
    <definedName name="_29" localSheetId="14">[7]LIS183!#REF!</definedName>
    <definedName name="_29" localSheetId="17">[8]LIS183!#REF!</definedName>
    <definedName name="_29" localSheetId="18">[9]LIS183!#REF!</definedName>
    <definedName name="_29" localSheetId="19">[8]LIS183!#REF!</definedName>
    <definedName name="_29" localSheetId="20">[9]LIS183!#REF!</definedName>
    <definedName name="_29" localSheetId="21">[9]LIS183!#REF!</definedName>
    <definedName name="_29" localSheetId="3">[7]LIS183!#REF!</definedName>
    <definedName name="_29" localSheetId="9">[7]LIS183!#REF!</definedName>
    <definedName name="_29" localSheetId="8">[7]LIS183!#REF!</definedName>
    <definedName name="_29" localSheetId="10">[7]LIS183!#REF!</definedName>
    <definedName name="_29">[7]LIS183!#REF!</definedName>
    <definedName name="_3" localSheetId="13">[7]LIS183!#REF!</definedName>
    <definedName name="_3" localSheetId="14">[7]LIS183!#REF!</definedName>
    <definedName name="_3" localSheetId="17">[8]LIS183!#REF!</definedName>
    <definedName name="_3" localSheetId="18">[9]LIS183!#REF!</definedName>
    <definedName name="_3" localSheetId="19">[8]LIS183!#REF!</definedName>
    <definedName name="_3" localSheetId="20">[9]LIS183!#REF!</definedName>
    <definedName name="_3" localSheetId="21">[9]LIS183!#REF!</definedName>
    <definedName name="_3" localSheetId="3">[7]LIS183!#REF!</definedName>
    <definedName name="_3" localSheetId="9">[7]LIS183!#REF!</definedName>
    <definedName name="_3" localSheetId="8">[7]LIS183!#REF!</definedName>
    <definedName name="_3" localSheetId="10">[7]LIS183!#REF!</definedName>
    <definedName name="_3">[7]LIS183!#REF!</definedName>
    <definedName name="_30" localSheetId="13">[7]LIS183!#REF!</definedName>
    <definedName name="_30" localSheetId="14">[7]LIS183!#REF!</definedName>
    <definedName name="_30" localSheetId="17">[8]LIS183!#REF!</definedName>
    <definedName name="_30" localSheetId="18">[9]LIS183!#REF!</definedName>
    <definedName name="_30" localSheetId="19">[8]LIS183!#REF!</definedName>
    <definedName name="_30" localSheetId="20">[9]LIS183!#REF!</definedName>
    <definedName name="_30" localSheetId="21">[9]LIS183!#REF!</definedName>
    <definedName name="_30" localSheetId="3">[7]LIS183!#REF!</definedName>
    <definedName name="_30" localSheetId="9">[7]LIS183!#REF!</definedName>
    <definedName name="_30" localSheetId="8">[7]LIS183!#REF!</definedName>
    <definedName name="_30" localSheetId="10">[7]LIS183!#REF!</definedName>
    <definedName name="_30">[7]LIS183!#REF!</definedName>
    <definedName name="_31" localSheetId="13">[7]LIS183!#REF!</definedName>
    <definedName name="_31" localSheetId="14">[7]LIS183!#REF!</definedName>
    <definedName name="_31" localSheetId="17">[8]LIS183!#REF!</definedName>
    <definedName name="_31" localSheetId="18">[9]LIS183!#REF!</definedName>
    <definedName name="_31" localSheetId="19">[8]LIS183!#REF!</definedName>
    <definedName name="_31" localSheetId="20">[9]LIS183!#REF!</definedName>
    <definedName name="_31" localSheetId="21">[9]LIS183!#REF!</definedName>
    <definedName name="_31" localSheetId="3">[7]LIS183!#REF!</definedName>
    <definedName name="_31" localSheetId="9">[7]LIS183!#REF!</definedName>
    <definedName name="_31" localSheetId="8">[7]LIS183!#REF!</definedName>
    <definedName name="_31" localSheetId="10">[7]LIS183!#REF!</definedName>
    <definedName name="_31">[7]LIS183!#REF!</definedName>
    <definedName name="_32" localSheetId="13">[7]LIS183!#REF!</definedName>
    <definedName name="_32" localSheetId="14">[7]LIS183!#REF!</definedName>
    <definedName name="_32" localSheetId="17">[8]LIS183!#REF!</definedName>
    <definedName name="_32" localSheetId="18">[9]LIS183!#REF!</definedName>
    <definedName name="_32" localSheetId="19">[8]LIS183!#REF!</definedName>
    <definedName name="_32" localSheetId="20">[9]LIS183!#REF!</definedName>
    <definedName name="_32" localSheetId="21">[9]LIS183!#REF!</definedName>
    <definedName name="_32" localSheetId="3">[7]LIS183!#REF!</definedName>
    <definedName name="_32" localSheetId="9">[7]LIS183!#REF!</definedName>
    <definedName name="_32" localSheetId="8">[7]LIS183!#REF!</definedName>
    <definedName name="_32" localSheetId="10">[7]LIS183!#REF!</definedName>
    <definedName name="_32">[7]LIS183!#REF!</definedName>
    <definedName name="_33" localSheetId="13">[7]LIS183!#REF!</definedName>
    <definedName name="_33" localSheetId="14">[7]LIS183!#REF!</definedName>
    <definedName name="_33" localSheetId="17">[8]LIS183!#REF!</definedName>
    <definedName name="_33" localSheetId="18">[9]LIS183!#REF!</definedName>
    <definedName name="_33" localSheetId="19">[8]LIS183!#REF!</definedName>
    <definedName name="_33" localSheetId="20">[9]LIS183!#REF!</definedName>
    <definedName name="_33" localSheetId="21">[9]LIS183!#REF!</definedName>
    <definedName name="_33" localSheetId="3">[7]LIS183!#REF!</definedName>
    <definedName name="_33" localSheetId="9">[7]LIS183!#REF!</definedName>
    <definedName name="_33" localSheetId="8">[7]LIS183!#REF!</definedName>
    <definedName name="_33" localSheetId="10">[7]LIS183!#REF!</definedName>
    <definedName name="_33">[7]LIS183!#REF!</definedName>
    <definedName name="_34" localSheetId="13">[7]LIS183!#REF!</definedName>
    <definedName name="_34" localSheetId="14">[7]LIS183!#REF!</definedName>
    <definedName name="_34" localSheetId="17">[8]LIS183!#REF!</definedName>
    <definedName name="_34" localSheetId="18">[9]LIS183!#REF!</definedName>
    <definedName name="_34" localSheetId="19">[8]LIS183!#REF!</definedName>
    <definedName name="_34" localSheetId="20">[9]LIS183!#REF!</definedName>
    <definedName name="_34" localSheetId="21">[9]LIS183!#REF!</definedName>
    <definedName name="_34" localSheetId="3">[7]LIS183!#REF!</definedName>
    <definedName name="_34" localSheetId="9">[7]LIS183!#REF!</definedName>
    <definedName name="_34" localSheetId="8">[7]LIS183!#REF!</definedName>
    <definedName name="_34" localSheetId="10">[7]LIS183!#REF!</definedName>
    <definedName name="_34">[7]LIS183!#REF!</definedName>
    <definedName name="_35" localSheetId="13">[7]LIS183!#REF!</definedName>
    <definedName name="_35" localSheetId="14">[7]LIS183!#REF!</definedName>
    <definedName name="_35" localSheetId="17">[8]LIS183!#REF!</definedName>
    <definedName name="_35" localSheetId="18">[9]LIS183!#REF!</definedName>
    <definedName name="_35" localSheetId="19">[8]LIS183!#REF!</definedName>
    <definedName name="_35" localSheetId="20">[9]LIS183!#REF!</definedName>
    <definedName name="_35" localSheetId="21">[9]LIS183!#REF!</definedName>
    <definedName name="_35" localSheetId="3">[7]LIS183!#REF!</definedName>
    <definedName name="_35" localSheetId="9">[7]LIS183!#REF!</definedName>
    <definedName name="_35" localSheetId="8">[7]LIS183!#REF!</definedName>
    <definedName name="_35" localSheetId="10">[7]LIS183!#REF!</definedName>
    <definedName name="_35">[7]LIS183!#REF!</definedName>
    <definedName name="_36" localSheetId="13">[7]LIS183!#REF!</definedName>
    <definedName name="_36" localSheetId="14">[7]LIS183!#REF!</definedName>
    <definedName name="_36" localSheetId="17">[8]LIS183!#REF!</definedName>
    <definedName name="_36" localSheetId="18">[9]LIS183!#REF!</definedName>
    <definedName name="_36" localSheetId="19">[8]LIS183!#REF!</definedName>
    <definedName name="_36" localSheetId="20">[9]LIS183!#REF!</definedName>
    <definedName name="_36" localSheetId="21">[9]LIS183!#REF!</definedName>
    <definedName name="_36" localSheetId="3">[7]LIS183!#REF!</definedName>
    <definedName name="_36" localSheetId="9">[7]LIS183!#REF!</definedName>
    <definedName name="_36" localSheetId="8">[7]LIS183!#REF!</definedName>
    <definedName name="_36" localSheetId="10">[7]LIS183!#REF!</definedName>
    <definedName name="_36">[7]LIS183!#REF!</definedName>
    <definedName name="_37" localSheetId="13">[7]LIS183!#REF!</definedName>
    <definedName name="_37" localSheetId="14">[7]LIS183!#REF!</definedName>
    <definedName name="_37" localSheetId="17">[8]LIS183!#REF!</definedName>
    <definedName name="_37" localSheetId="18">[9]LIS183!#REF!</definedName>
    <definedName name="_37" localSheetId="19">[8]LIS183!#REF!</definedName>
    <definedName name="_37" localSheetId="20">[9]LIS183!#REF!</definedName>
    <definedName name="_37" localSheetId="21">[9]LIS183!#REF!</definedName>
    <definedName name="_37" localSheetId="3">[7]LIS183!#REF!</definedName>
    <definedName name="_37" localSheetId="9">[7]LIS183!#REF!</definedName>
    <definedName name="_37" localSheetId="8">[7]LIS183!#REF!</definedName>
    <definedName name="_37" localSheetId="10">[7]LIS183!#REF!</definedName>
    <definedName name="_37">[7]LIS183!#REF!</definedName>
    <definedName name="_38" localSheetId="13">[7]LIS183!#REF!</definedName>
    <definedName name="_38" localSheetId="14">[7]LIS183!#REF!</definedName>
    <definedName name="_38" localSheetId="17">[8]LIS183!#REF!</definedName>
    <definedName name="_38" localSheetId="18">[9]LIS183!#REF!</definedName>
    <definedName name="_38" localSheetId="19">[8]LIS183!#REF!</definedName>
    <definedName name="_38" localSheetId="20">[9]LIS183!#REF!</definedName>
    <definedName name="_38" localSheetId="21">[9]LIS183!#REF!</definedName>
    <definedName name="_38" localSheetId="3">[7]LIS183!#REF!</definedName>
    <definedName name="_38" localSheetId="9">[7]LIS183!#REF!</definedName>
    <definedName name="_38" localSheetId="8">[7]LIS183!#REF!</definedName>
    <definedName name="_38" localSheetId="10">[7]LIS183!#REF!</definedName>
    <definedName name="_38">[7]LIS183!#REF!</definedName>
    <definedName name="_39" localSheetId="13">[7]LIS183!#REF!</definedName>
    <definedName name="_39" localSheetId="14">[7]LIS183!#REF!</definedName>
    <definedName name="_39" localSheetId="17">[8]LIS183!#REF!</definedName>
    <definedName name="_39" localSheetId="18">[9]LIS183!#REF!</definedName>
    <definedName name="_39" localSheetId="19">[8]LIS183!#REF!</definedName>
    <definedName name="_39" localSheetId="20">[9]LIS183!#REF!</definedName>
    <definedName name="_39" localSheetId="21">[9]LIS183!#REF!</definedName>
    <definedName name="_39" localSheetId="3">[7]LIS183!#REF!</definedName>
    <definedName name="_39" localSheetId="9">[7]LIS183!#REF!</definedName>
    <definedName name="_39" localSheetId="8">[7]LIS183!#REF!</definedName>
    <definedName name="_39" localSheetId="10">[7]LIS183!#REF!</definedName>
    <definedName name="_39">[7]LIS183!#REF!</definedName>
    <definedName name="_4" localSheetId="13">[7]LIS183!#REF!</definedName>
    <definedName name="_4" localSheetId="14">[7]LIS183!#REF!</definedName>
    <definedName name="_4" localSheetId="17">[8]LIS183!#REF!</definedName>
    <definedName name="_4" localSheetId="18">[9]LIS183!#REF!</definedName>
    <definedName name="_4" localSheetId="19">[8]LIS183!#REF!</definedName>
    <definedName name="_4" localSheetId="20">[9]LIS183!#REF!</definedName>
    <definedName name="_4" localSheetId="21">[9]LIS183!#REF!</definedName>
    <definedName name="_4" localSheetId="3">[7]LIS183!#REF!</definedName>
    <definedName name="_4" localSheetId="9">[7]LIS183!#REF!</definedName>
    <definedName name="_4" localSheetId="8">[7]LIS183!#REF!</definedName>
    <definedName name="_4" localSheetId="10">[7]LIS183!#REF!</definedName>
    <definedName name="_4">[7]LIS183!#REF!</definedName>
    <definedName name="_40" localSheetId="13">[7]LIS183!#REF!</definedName>
    <definedName name="_40" localSheetId="14">[7]LIS183!#REF!</definedName>
    <definedName name="_40" localSheetId="17">[8]LIS183!#REF!</definedName>
    <definedName name="_40" localSheetId="18">[9]LIS183!#REF!</definedName>
    <definedName name="_40" localSheetId="19">[8]LIS183!#REF!</definedName>
    <definedName name="_40" localSheetId="20">[9]LIS183!#REF!</definedName>
    <definedName name="_40" localSheetId="21">[9]LIS183!#REF!</definedName>
    <definedName name="_40" localSheetId="3">[7]LIS183!#REF!</definedName>
    <definedName name="_40" localSheetId="9">[7]LIS183!#REF!</definedName>
    <definedName name="_40" localSheetId="8">[7]LIS183!#REF!</definedName>
    <definedName name="_40" localSheetId="10">[7]LIS183!#REF!</definedName>
    <definedName name="_40">[7]LIS183!#REF!</definedName>
    <definedName name="_41" localSheetId="13">[7]LIS183!#REF!</definedName>
    <definedName name="_41" localSheetId="14">[7]LIS183!#REF!</definedName>
    <definedName name="_41" localSheetId="17">[8]LIS183!#REF!</definedName>
    <definedName name="_41" localSheetId="18">[9]LIS183!#REF!</definedName>
    <definedName name="_41" localSheetId="19">[8]LIS183!#REF!</definedName>
    <definedName name="_41" localSheetId="20">[9]LIS183!#REF!</definedName>
    <definedName name="_41" localSheetId="21">[9]LIS183!#REF!</definedName>
    <definedName name="_41" localSheetId="3">[7]LIS183!#REF!</definedName>
    <definedName name="_41" localSheetId="9">[7]LIS183!#REF!</definedName>
    <definedName name="_41" localSheetId="8">[7]LIS183!#REF!</definedName>
    <definedName name="_41" localSheetId="10">[7]LIS183!#REF!</definedName>
    <definedName name="_41">[7]LIS183!#REF!</definedName>
    <definedName name="_42" localSheetId="13">[7]LIS183!#REF!</definedName>
    <definedName name="_42" localSheetId="14">[7]LIS183!#REF!</definedName>
    <definedName name="_42" localSheetId="17">[8]LIS183!#REF!</definedName>
    <definedName name="_42" localSheetId="18">[9]LIS183!#REF!</definedName>
    <definedName name="_42" localSheetId="19">[8]LIS183!#REF!</definedName>
    <definedName name="_42" localSheetId="20">[9]LIS183!#REF!</definedName>
    <definedName name="_42" localSheetId="21">[9]LIS183!#REF!</definedName>
    <definedName name="_42" localSheetId="3">[7]LIS183!#REF!</definedName>
    <definedName name="_42" localSheetId="9">[7]LIS183!#REF!</definedName>
    <definedName name="_42" localSheetId="8">[7]LIS183!#REF!</definedName>
    <definedName name="_42" localSheetId="10">[7]LIS183!#REF!</definedName>
    <definedName name="_42">[7]LIS183!#REF!</definedName>
    <definedName name="_43" localSheetId="13">[7]LIS183!#REF!</definedName>
    <definedName name="_43" localSheetId="14">[7]LIS183!#REF!</definedName>
    <definedName name="_43" localSheetId="17">[8]LIS183!#REF!</definedName>
    <definedName name="_43" localSheetId="18">[9]LIS183!#REF!</definedName>
    <definedName name="_43" localSheetId="19">[8]LIS183!#REF!</definedName>
    <definedName name="_43" localSheetId="20">[9]LIS183!#REF!</definedName>
    <definedName name="_43" localSheetId="21">[9]LIS183!#REF!</definedName>
    <definedName name="_43" localSheetId="3">[7]LIS183!#REF!</definedName>
    <definedName name="_43" localSheetId="9">[7]LIS183!#REF!</definedName>
    <definedName name="_43" localSheetId="8">[7]LIS183!#REF!</definedName>
    <definedName name="_43" localSheetId="10">[7]LIS183!#REF!</definedName>
    <definedName name="_43">[7]LIS183!#REF!</definedName>
    <definedName name="_44" localSheetId="13">[7]LIS183!#REF!</definedName>
    <definedName name="_44" localSheetId="14">[7]LIS183!#REF!</definedName>
    <definedName name="_44" localSheetId="17">[8]LIS183!#REF!</definedName>
    <definedName name="_44" localSheetId="18">[9]LIS183!#REF!</definedName>
    <definedName name="_44" localSheetId="19">[8]LIS183!#REF!</definedName>
    <definedName name="_44" localSheetId="20">[9]LIS183!#REF!</definedName>
    <definedName name="_44" localSheetId="21">[9]LIS183!#REF!</definedName>
    <definedName name="_44" localSheetId="3">[7]LIS183!#REF!</definedName>
    <definedName name="_44" localSheetId="9">[7]LIS183!#REF!</definedName>
    <definedName name="_44" localSheetId="8">[7]LIS183!#REF!</definedName>
    <definedName name="_44" localSheetId="10">[7]LIS183!#REF!</definedName>
    <definedName name="_44">[7]LIS183!#REF!</definedName>
    <definedName name="_45" localSheetId="13">[7]LIS183!#REF!</definedName>
    <definedName name="_45" localSheetId="14">[7]LIS183!#REF!</definedName>
    <definedName name="_45" localSheetId="17">[8]LIS183!#REF!</definedName>
    <definedName name="_45" localSheetId="18">[9]LIS183!#REF!</definedName>
    <definedName name="_45" localSheetId="19">[8]LIS183!#REF!</definedName>
    <definedName name="_45" localSheetId="20">[9]LIS183!#REF!</definedName>
    <definedName name="_45" localSheetId="21">[9]LIS183!#REF!</definedName>
    <definedName name="_45" localSheetId="3">[7]LIS183!#REF!</definedName>
    <definedName name="_45" localSheetId="9">[7]LIS183!#REF!</definedName>
    <definedName name="_45" localSheetId="8">[7]LIS183!#REF!</definedName>
    <definedName name="_45" localSheetId="10">[7]LIS183!#REF!</definedName>
    <definedName name="_45">[7]LIS183!#REF!</definedName>
    <definedName name="_46" localSheetId="13">[7]LIS183!#REF!</definedName>
    <definedName name="_46" localSheetId="14">[7]LIS183!#REF!</definedName>
    <definedName name="_46" localSheetId="17">[8]LIS183!#REF!</definedName>
    <definedName name="_46" localSheetId="18">[9]LIS183!#REF!</definedName>
    <definedName name="_46" localSheetId="19">[8]LIS183!#REF!</definedName>
    <definedName name="_46" localSheetId="20">[9]LIS183!#REF!</definedName>
    <definedName name="_46" localSheetId="21">[9]LIS183!#REF!</definedName>
    <definedName name="_46" localSheetId="3">[7]LIS183!#REF!</definedName>
    <definedName name="_46" localSheetId="9">[7]LIS183!#REF!</definedName>
    <definedName name="_46" localSheetId="8">[7]LIS183!#REF!</definedName>
    <definedName name="_46" localSheetId="10">[7]LIS183!#REF!</definedName>
    <definedName name="_46">[7]LIS183!#REF!</definedName>
    <definedName name="_47" localSheetId="13">[7]LIS183!#REF!</definedName>
    <definedName name="_47" localSheetId="14">[7]LIS183!#REF!</definedName>
    <definedName name="_47" localSheetId="17">[8]LIS183!#REF!</definedName>
    <definedName name="_47" localSheetId="18">[9]LIS183!#REF!</definedName>
    <definedName name="_47" localSheetId="19">[8]LIS183!#REF!</definedName>
    <definedName name="_47" localSheetId="20">[9]LIS183!#REF!</definedName>
    <definedName name="_47" localSheetId="21">[9]LIS183!#REF!</definedName>
    <definedName name="_47" localSheetId="3">[7]LIS183!#REF!</definedName>
    <definedName name="_47" localSheetId="9">[7]LIS183!#REF!</definedName>
    <definedName name="_47" localSheetId="8">[7]LIS183!#REF!</definedName>
    <definedName name="_47" localSheetId="10">[7]LIS183!#REF!</definedName>
    <definedName name="_47">[7]LIS183!#REF!</definedName>
    <definedName name="_48" localSheetId="13">[7]LIS183!#REF!</definedName>
    <definedName name="_48" localSheetId="14">[7]LIS183!#REF!</definedName>
    <definedName name="_48" localSheetId="17">[8]LIS183!#REF!</definedName>
    <definedName name="_48" localSheetId="18">[9]LIS183!#REF!</definedName>
    <definedName name="_48" localSheetId="19">[8]LIS183!#REF!</definedName>
    <definedName name="_48" localSheetId="20">[9]LIS183!#REF!</definedName>
    <definedName name="_48" localSheetId="21">[9]LIS183!#REF!</definedName>
    <definedName name="_48" localSheetId="3">[7]LIS183!#REF!</definedName>
    <definedName name="_48" localSheetId="9">[7]LIS183!#REF!</definedName>
    <definedName name="_48" localSheetId="8">[7]LIS183!#REF!</definedName>
    <definedName name="_48" localSheetId="10">[7]LIS183!#REF!</definedName>
    <definedName name="_48">[7]LIS183!#REF!</definedName>
    <definedName name="_49" localSheetId="13">[7]LIS183!#REF!</definedName>
    <definedName name="_49" localSheetId="14">[7]LIS183!#REF!</definedName>
    <definedName name="_49" localSheetId="17">[8]LIS183!#REF!</definedName>
    <definedName name="_49" localSheetId="18">[9]LIS183!#REF!</definedName>
    <definedName name="_49" localSheetId="19">[8]LIS183!#REF!</definedName>
    <definedName name="_49" localSheetId="20">[9]LIS183!#REF!</definedName>
    <definedName name="_49" localSheetId="21">[9]LIS183!#REF!</definedName>
    <definedName name="_49" localSheetId="3">[7]LIS183!#REF!</definedName>
    <definedName name="_49" localSheetId="9">[7]LIS183!#REF!</definedName>
    <definedName name="_49" localSheetId="8">[7]LIS183!#REF!</definedName>
    <definedName name="_49" localSheetId="10">[7]LIS183!#REF!</definedName>
    <definedName name="_49">[7]LIS183!#REF!</definedName>
    <definedName name="_5" localSheetId="13">[7]LIS183!#REF!</definedName>
    <definedName name="_5" localSheetId="14">[7]LIS183!#REF!</definedName>
    <definedName name="_5" localSheetId="17">[8]LIS183!#REF!</definedName>
    <definedName name="_5" localSheetId="18">[9]LIS183!#REF!</definedName>
    <definedName name="_5" localSheetId="19">[8]LIS183!#REF!</definedName>
    <definedName name="_5" localSheetId="20">[9]LIS183!#REF!</definedName>
    <definedName name="_5" localSheetId="21">[9]LIS183!#REF!</definedName>
    <definedName name="_5" localSheetId="3">[7]LIS183!#REF!</definedName>
    <definedName name="_5" localSheetId="9">[7]LIS183!#REF!</definedName>
    <definedName name="_5" localSheetId="8">[7]LIS183!#REF!</definedName>
    <definedName name="_5" localSheetId="10">[7]LIS183!#REF!</definedName>
    <definedName name="_5">[7]LIS183!#REF!</definedName>
    <definedName name="_50" localSheetId="13">[7]LIS183!#REF!</definedName>
    <definedName name="_50" localSheetId="14">[7]LIS183!#REF!</definedName>
    <definedName name="_50" localSheetId="17">[8]LIS183!#REF!</definedName>
    <definedName name="_50" localSheetId="18">[9]LIS183!#REF!</definedName>
    <definedName name="_50" localSheetId="19">[8]LIS183!#REF!</definedName>
    <definedName name="_50" localSheetId="20">[9]LIS183!#REF!</definedName>
    <definedName name="_50" localSheetId="21">[9]LIS183!#REF!</definedName>
    <definedName name="_50" localSheetId="3">[7]LIS183!#REF!</definedName>
    <definedName name="_50" localSheetId="9">[7]LIS183!#REF!</definedName>
    <definedName name="_50" localSheetId="8">[7]LIS183!#REF!</definedName>
    <definedName name="_50" localSheetId="10">[7]LIS183!#REF!</definedName>
    <definedName name="_50">[7]LIS183!#REF!</definedName>
    <definedName name="_51" localSheetId="13">[7]LIS183!#REF!</definedName>
    <definedName name="_51" localSheetId="14">[7]LIS183!#REF!</definedName>
    <definedName name="_51" localSheetId="17">[8]LIS183!#REF!</definedName>
    <definedName name="_51" localSheetId="18">[9]LIS183!#REF!</definedName>
    <definedName name="_51" localSheetId="19">[8]LIS183!#REF!</definedName>
    <definedName name="_51" localSheetId="20">[9]LIS183!#REF!</definedName>
    <definedName name="_51" localSheetId="21">[9]LIS183!#REF!</definedName>
    <definedName name="_51" localSheetId="3">[7]LIS183!#REF!</definedName>
    <definedName name="_51" localSheetId="9">[7]LIS183!#REF!</definedName>
    <definedName name="_51" localSheetId="8">[7]LIS183!#REF!</definedName>
    <definedName name="_51" localSheetId="10">[7]LIS183!#REF!</definedName>
    <definedName name="_51">[7]LIS183!#REF!</definedName>
    <definedName name="_52" localSheetId="13">[7]LIS183!#REF!</definedName>
    <definedName name="_52" localSheetId="14">[7]LIS183!#REF!</definedName>
    <definedName name="_52" localSheetId="17">[8]LIS183!#REF!</definedName>
    <definedName name="_52" localSheetId="18">[9]LIS183!#REF!</definedName>
    <definedName name="_52" localSheetId="19">[8]LIS183!#REF!</definedName>
    <definedName name="_52" localSheetId="20">[9]LIS183!#REF!</definedName>
    <definedName name="_52" localSheetId="21">[9]LIS183!#REF!</definedName>
    <definedName name="_52" localSheetId="3">[7]LIS183!#REF!</definedName>
    <definedName name="_52" localSheetId="9">[7]LIS183!#REF!</definedName>
    <definedName name="_52" localSheetId="8">[7]LIS183!#REF!</definedName>
    <definedName name="_52" localSheetId="10">[7]LIS183!#REF!</definedName>
    <definedName name="_52">[7]LIS183!#REF!</definedName>
    <definedName name="_53" localSheetId="13">[7]LIS183!#REF!</definedName>
    <definedName name="_53" localSheetId="14">[7]LIS183!#REF!</definedName>
    <definedName name="_53" localSheetId="17">[8]LIS183!#REF!</definedName>
    <definedName name="_53" localSheetId="18">[9]LIS183!#REF!</definedName>
    <definedName name="_53" localSheetId="19">[8]LIS183!#REF!</definedName>
    <definedName name="_53" localSheetId="20">[9]LIS183!#REF!</definedName>
    <definedName name="_53" localSheetId="21">[9]LIS183!#REF!</definedName>
    <definedName name="_53" localSheetId="3">[7]LIS183!#REF!</definedName>
    <definedName name="_53" localSheetId="9">[7]LIS183!#REF!</definedName>
    <definedName name="_53" localSheetId="8">[7]LIS183!#REF!</definedName>
    <definedName name="_53" localSheetId="10">[7]LIS183!#REF!</definedName>
    <definedName name="_53">[7]LIS183!#REF!</definedName>
    <definedName name="_54" localSheetId="13">[7]LIS183!#REF!</definedName>
    <definedName name="_54" localSheetId="14">[7]LIS183!#REF!</definedName>
    <definedName name="_54" localSheetId="17">[8]LIS183!#REF!</definedName>
    <definedName name="_54" localSheetId="18">[9]LIS183!#REF!</definedName>
    <definedName name="_54" localSheetId="19">[8]LIS183!#REF!</definedName>
    <definedName name="_54" localSheetId="20">[9]LIS183!#REF!</definedName>
    <definedName name="_54" localSheetId="21">[9]LIS183!#REF!</definedName>
    <definedName name="_54" localSheetId="3">[7]LIS183!#REF!</definedName>
    <definedName name="_54" localSheetId="9">[7]LIS183!#REF!</definedName>
    <definedName name="_54" localSheetId="8">[7]LIS183!#REF!</definedName>
    <definedName name="_54" localSheetId="10">[7]LIS183!#REF!</definedName>
    <definedName name="_54">[7]LIS183!#REF!</definedName>
    <definedName name="_55" localSheetId="13">[7]LIS183!#REF!</definedName>
    <definedName name="_55" localSheetId="14">[7]LIS183!#REF!</definedName>
    <definedName name="_55" localSheetId="17">[8]LIS183!#REF!</definedName>
    <definedName name="_55" localSheetId="18">[9]LIS183!#REF!</definedName>
    <definedName name="_55" localSheetId="19">[8]LIS183!#REF!</definedName>
    <definedName name="_55" localSheetId="20">[9]LIS183!#REF!</definedName>
    <definedName name="_55" localSheetId="21">[9]LIS183!#REF!</definedName>
    <definedName name="_55" localSheetId="3">[7]LIS183!#REF!</definedName>
    <definedName name="_55" localSheetId="9">[7]LIS183!#REF!</definedName>
    <definedName name="_55" localSheetId="8">[7]LIS183!#REF!</definedName>
    <definedName name="_55" localSheetId="10">[7]LIS183!#REF!</definedName>
    <definedName name="_55">[7]LIS183!#REF!</definedName>
    <definedName name="_56" localSheetId="13">[7]LIS183!#REF!</definedName>
    <definedName name="_56" localSheetId="14">[7]LIS183!#REF!</definedName>
    <definedName name="_56" localSheetId="17">[8]LIS183!#REF!</definedName>
    <definedName name="_56" localSheetId="18">[9]LIS183!#REF!</definedName>
    <definedName name="_56" localSheetId="19">[8]LIS183!#REF!</definedName>
    <definedName name="_56" localSheetId="20">[9]LIS183!#REF!</definedName>
    <definedName name="_56" localSheetId="21">[9]LIS183!#REF!</definedName>
    <definedName name="_56" localSheetId="3">[7]LIS183!#REF!</definedName>
    <definedName name="_56" localSheetId="9">[7]LIS183!#REF!</definedName>
    <definedName name="_56" localSheetId="8">[7]LIS183!#REF!</definedName>
    <definedName name="_56" localSheetId="10">[7]LIS183!#REF!</definedName>
    <definedName name="_56">[7]LIS183!#REF!</definedName>
    <definedName name="_57" localSheetId="13">[7]LIS183!#REF!</definedName>
    <definedName name="_57" localSheetId="14">[7]LIS183!#REF!</definedName>
    <definedName name="_57" localSheetId="17">[8]LIS183!#REF!</definedName>
    <definedName name="_57" localSheetId="18">[9]LIS183!#REF!</definedName>
    <definedName name="_57" localSheetId="19">[8]LIS183!#REF!</definedName>
    <definedName name="_57" localSheetId="20">[9]LIS183!#REF!</definedName>
    <definedName name="_57" localSheetId="21">[9]LIS183!#REF!</definedName>
    <definedName name="_57" localSheetId="3">[7]LIS183!#REF!</definedName>
    <definedName name="_57" localSheetId="9">[7]LIS183!#REF!</definedName>
    <definedName name="_57" localSheetId="8">[7]LIS183!#REF!</definedName>
    <definedName name="_57" localSheetId="10">[7]LIS183!#REF!</definedName>
    <definedName name="_57">[7]LIS183!#REF!</definedName>
    <definedName name="_58" localSheetId="13">[7]LIS183!#REF!</definedName>
    <definedName name="_58" localSheetId="14">[7]LIS183!#REF!</definedName>
    <definedName name="_58" localSheetId="17">[8]LIS183!#REF!</definedName>
    <definedName name="_58" localSheetId="18">[9]LIS183!#REF!</definedName>
    <definedName name="_58" localSheetId="19">[8]LIS183!#REF!</definedName>
    <definedName name="_58" localSheetId="20">[9]LIS183!#REF!</definedName>
    <definedName name="_58" localSheetId="21">[9]LIS183!#REF!</definedName>
    <definedName name="_58" localSheetId="3">[7]LIS183!#REF!</definedName>
    <definedName name="_58" localSheetId="9">[7]LIS183!#REF!</definedName>
    <definedName name="_58" localSheetId="8">[7]LIS183!#REF!</definedName>
    <definedName name="_58" localSheetId="10">[7]LIS183!#REF!</definedName>
    <definedName name="_58">[7]LIS183!#REF!</definedName>
    <definedName name="_59" localSheetId="13">[7]LIS183!#REF!</definedName>
    <definedName name="_59" localSheetId="14">[7]LIS183!#REF!</definedName>
    <definedName name="_59" localSheetId="17">[8]LIS183!#REF!</definedName>
    <definedName name="_59" localSheetId="18">[9]LIS183!#REF!</definedName>
    <definedName name="_59" localSheetId="19">[8]LIS183!#REF!</definedName>
    <definedName name="_59" localSheetId="20">[9]LIS183!#REF!</definedName>
    <definedName name="_59" localSheetId="21">[9]LIS183!#REF!</definedName>
    <definedName name="_59" localSheetId="3">[7]LIS183!#REF!</definedName>
    <definedName name="_59" localSheetId="9">[7]LIS183!#REF!</definedName>
    <definedName name="_59" localSheetId="8">[7]LIS183!#REF!</definedName>
    <definedName name="_59" localSheetId="10">[7]LIS183!#REF!</definedName>
    <definedName name="_59">[7]LIS183!#REF!</definedName>
    <definedName name="_6" localSheetId="13">[7]LIS183!#REF!</definedName>
    <definedName name="_6" localSheetId="14">[7]LIS183!#REF!</definedName>
    <definedName name="_6" localSheetId="17">[8]LIS183!#REF!</definedName>
    <definedName name="_6" localSheetId="18">[9]LIS183!#REF!</definedName>
    <definedName name="_6" localSheetId="19">[8]LIS183!#REF!</definedName>
    <definedName name="_6" localSheetId="20">[9]LIS183!#REF!</definedName>
    <definedName name="_6" localSheetId="21">[9]LIS183!#REF!</definedName>
    <definedName name="_6" localSheetId="3">[7]LIS183!#REF!</definedName>
    <definedName name="_6" localSheetId="9">[7]LIS183!#REF!</definedName>
    <definedName name="_6" localSheetId="8">[7]LIS183!#REF!</definedName>
    <definedName name="_6" localSheetId="10">[7]LIS183!#REF!</definedName>
    <definedName name="_6">[7]LIS183!#REF!</definedName>
    <definedName name="_60" localSheetId="13">[7]LIS183!#REF!</definedName>
    <definedName name="_60" localSheetId="14">[7]LIS183!#REF!</definedName>
    <definedName name="_60" localSheetId="17">[8]LIS183!#REF!</definedName>
    <definedName name="_60" localSheetId="18">[9]LIS183!#REF!</definedName>
    <definedName name="_60" localSheetId="19">[8]LIS183!#REF!</definedName>
    <definedName name="_60" localSheetId="20">[9]LIS183!#REF!</definedName>
    <definedName name="_60" localSheetId="21">[9]LIS183!#REF!</definedName>
    <definedName name="_60" localSheetId="3">[7]LIS183!#REF!</definedName>
    <definedName name="_60" localSheetId="9">[7]LIS183!#REF!</definedName>
    <definedName name="_60" localSheetId="8">[7]LIS183!#REF!</definedName>
    <definedName name="_60" localSheetId="10">[7]LIS183!#REF!</definedName>
    <definedName name="_60">[7]LIS183!#REF!</definedName>
    <definedName name="_61" localSheetId="13">[7]LIS183!#REF!</definedName>
    <definedName name="_61" localSheetId="14">[7]LIS183!#REF!</definedName>
    <definedName name="_61" localSheetId="17">[8]LIS183!#REF!</definedName>
    <definedName name="_61" localSheetId="18">[9]LIS183!#REF!</definedName>
    <definedName name="_61" localSheetId="19">[8]LIS183!#REF!</definedName>
    <definedName name="_61" localSheetId="20">[9]LIS183!#REF!</definedName>
    <definedName name="_61" localSheetId="21">[9]LIS183!#REF!</definedName>
    <definedName name="_61" localSheetId="3">[7]LIS183!#REF!</definedName>
    <definedName name="_61" localSheetId="9">[7]LIS183!#REF!</definedName>
    <definedName name="_61" localSheetId="8">[7]LIS183!#REF!</definedName>
    <definedName name="_61" localSheetId="10">[7]LIS183!#REF!</definedName>
    <definedName name="_61">[7]LIS183!#REF!</definedName>
    <definedName name="_62" localSheetId="13">[7]LIS183!#REF!</definedName>
    <definedName name="_62" localSheetId="14">[7]LIS183!#REF!</definedName>
    <definedName name="_62" localSheetId="17">[8]LIS183!#REF!</definedName>
    <definedName name="_62" localSheetId="18">[9]LIS183!#REF!</definedName>
    <definedName name="_62" localSheetId="19">[8]LIS183!#REF!</definedName>
    <definedName name="_62" localSheetId="20">[9]LIS183!#REF!</definedName>
    <definedName name="_62" localSheetId="21">[9]LIS183!#REF!</definedName>
    <definedName name="_62" localSheetId="3">[7]LIS183!#REF!</definedName>
    <definedName name="_62" localSheetId="9">[7]LIS183!#REF!</definedName>
    <definedName name="_62" localSheetId="8">[7]LIS183!#REF!</definedName>
    <definedName name="_62" localSheetId="10">[7]LIS183!#REF!</definedName>
    <definedName name="_62">[7]LIS183!#REF!</definedName>
    <definedName name="_63" localSheetId="13">[7]LIS183!#REF!</definedName>
    <definedName name="_63" localSheetId="14">[7]LIS183!#REF!</definedName>
    <definedName name="_63" localSheetId="17">[8]LIS183!#REF!</definedName>
    <definedName name="_63" localSheetId="18">[9]LIS183!#REF!</definedName>
    <definedName name="_63" localSheetId="19">[8]LIS183!#REF!</definedName>
    <definedName name="_63" localSheetId="20">[9]LIS183!#REF!</definedName>
    <definedName name="_63" localSheetId="21">[9]LIS183!#REF!</definedName>
    <definedName name="_63" localSheetId="3">[7]LIS183!#REF!</definedName>
    <definedName name="_63" localSheetId="9">[7]LIS183!#REF!</definedName>
    <definedName name="_63" localSheetId="8">[7]LIS183!#REF!</definedName>
    <definedName name="_63" localSheetId="10">[7]LIS183!#REF!</definedName>
    <definedName name="_63">[7]LIS183!#REF!</definedName>
    <definedName name="_64" localSheetId="13">[7]LIS183!#REF!</definedName>
    <definedName name="_64" localSheetId="14">[7]LIS183!#REF!</definedName>
    <definedName name="_64" localSheetId="17">[8]LIS183!#REF!</definedName>
    <definedName name="_64" localSheetId="18">[9]LIS183!#REF!</definedName>
    <definedName name="_64" localSheetId="19">[8]LIS183!#REF!</definedName>
    <definedName name="_64" localSheetId="20">[9]LIS183!#REF!</definedName>
    <definedName name="_64" localSheetId="21">[9]LIS183!#REF!</definedName>
    <definedName name="_64" localSheetId="3">[7]LIS183!#REF!</definedName>
    <definedName name="_64" localSheetId="9">[7]LIS183!#REF!</definedName>
    <definedName name="_64" localSheetId="8">[7]LIS183!#REF!</definedName>
    <definedName name="_64" localSheetId="10">[7]LIS183!#REF!</definedName>
    <definedName name="_64">[7]LIS183!#REF!</definedName>
    <definedName name="_65" localSheetId="13">[7]LIS183!#REF!</definedName>
    <definedName name="_65" localSheetId="14">[7]LIS183!#REF!</definedName>
    <definedName name="_65" localSheetId="17">[8]LIS183!#REF!</definedName>
    <definedName name="_65" localSheetId="18">[9]LIS183!#REF!</definedName>
    <definedName name="_65" localSheetId="19">[8]LIS183!#REF!</definedName>
    <definedName name="_65" localSheetId="20">[9]LIS183!#REF!</definedName>
    <definedName name="_65" localSheetId="21">[9]LIS183!#REF!</definedName>
    <definedName name="_65" localSheetId="3">[7]LIS183!#REF!</definedName>
    <definedName name="_65" localSheetId="9">[7]LIS183!#REF!</definedName>
    <definedName name="_65" localSheetId="8">[7]LIS183!#REF!</definedName>
    <definedName name="_65" localSheetId="10">[7]LIS183!#REF!</definedName>
    <definedName name="_65">[7]LIS183!#REF!</definedName>
    <definedName name="_66" localSheetId="13">[7]LIS183!#REF!</definedName>
    <definedName name="_66" localSheetId="14">[7]LIS183!#REF!</definedName>
    <definedName name="_66" localSheetId="17">[8]LIS183!#REF!</definedName>
    <definedName name="_66" localSheetId="18">[9]LIS183!#REF!</definedName>
    <definedName name="_66" localSheetId="19">[8]LIS183!#REF!</definedName>
    <definedName name="_66" localSheetId="20">[9]LIS183!#REF!</definedName>
    <definedName name="_66" localSheetId="21">[9]LIS183!#REF!</definedName>
    <definedName name="_66" localSheetId="3">[7]LIS183!#REF!</definedName>
    <definedName name="_66" localSheetId="9">[7]LIS183!#REF!</definedName>
    <definedName name="_66" localSheetId="8">[7]LIS183!#REF!</definedName>
    <definedName name="_66" localSheetId="10">[7]LIS183!#REF!</definedName>
    <definedName name="_66">[7]LIS183!#REF!</definedName>
    <definedName name="_67" localSheetId="13">[7]LIS183!#REF!</definedName>
    <definedName name="_67" localSheetId="14">[7]LIS183!#REF!</definedName>
    <definedName name="_67" localSheetId="17">[8]LIS183!#REF!</definedName>
    <definedName name="_67" localSheetId="18">[9]LIS183!#REF!</definedName>
    <definedName name="_67" localSheetId="19">[8]LIS183!#REF!</definedName>
    <definedName name="_67" localSheetId="20">[9]LIS183!#REF!</definedName>
    <definedName name="_67" localSheetId="21">[9]LIS183!#REF!</definedName>
    <definedName name="_67" localSheetId="3">[7]LIS183!#REF!</definedName>
    <definedName name="_67" localSheetId="9">[7]LIS183!#REF!</definedName>
    <definedName name="_67" localSheetId="8">[7]LIS183!#REF!</definedName>
    <definedName name="_67" localSheetId="10">[7]LIS183!#REF!</definedName>
    <definedName name="_67">[7]LIS183!#REF!</definedName>
    <definedName name="_68" localSheetId="13">[7]LIS183!#REF!</definedName>
    <definedName name="_68" localSheetId="14">[7]LIS183!#REF!</definedName>
    <definedName name="_68" localSheetId="17">[8]LIS183!#REF!</definedName>
    <definedName name="_68" localSheetId="18">[9]LIS183!#REF!</definedName>
    <definedName name="_68" localSheetId="19">[8]LIS183!#REF!</definedName>
    <definedName name="_68" localSheetId="20">[9]LIS183!#REF!</definedName>
    <definedName name="_68" localSheetId="21">[9]LIS183!#REF!</definedName>
    <definedName name="_68" localSheetId="3">[7]LIS183!#REF!</definedName>
    <definedName name="_68" localSheetId="9">[7]LIS183!#REF!</definedName>
    <definedName name="_68" localSheetId="8">[7]LIS183!#REF!</definedName>
    <definedName name="_68" localSheetId="10">[7]LIS183!#REF!</definedName>
    <definedName name="_68">[7]LIS183!#REF!</definedName>
    <definedName name="_69" localSheetId="13">[7]LIS183!#REF!</definedName>
    <definedName name="_69" localSheetId="14">[7]LIS183!#REF!</definedName>
    <definedName name="_69" localSheetId="17">[8]LIS183!#REF!</definedName>
    <definedName name="_69" localSheetId="18">[9]LIS183!#REF!</definedName>
    <definedName name="_69" localSheetId="19">[8]LIS183!#REF!</definedName>
    <definedName name="_69" localSheetId="20">[9]LIS183!#REF!</definedName>
    <definedName name="_69" localSheetId="21">[9]LIS183!#REF!</definedName>
    <definedName name="_69" localSheetId="3">[7]LIS183!#REF!</definedName>
    <definedName name="_69" localSheetId="9">[7]LIS183!#REF!</definedName>
    <definedName name="_69" localSheetId="8">[7]LIS183!#REF!</definedName>
    <definedName name="_69" localSheetId="10">[7]LIS183!#REF!</definedName>
    <definedName name="_69">[7]LIS183!#REF!</definedName>
    <definedName name="_7" localSheetId="13">[7]LIS183!#REF!</definedName>
    <definedName name="_7" localSheetId="14">[7]LIS183!#REF!</definedName>
    <definedName name="_7" localSheetId="17">[8]LIS183!#REF!</definedName>
    <definedName name="_7" localSheetId="18">[9]LIS183!#REF!</definedName>
    <definedName name="_7" localSheetId="19">[8]LIS183!#REF!</definedName>
    <definedName name="_7" localSheetId="20">[9]LIS183!#REF!</definedName>
    <definedName name="_7" localSheetId="21">[9]LIS183!#REF!</definedName>
    <definedName name="_7" localSheetId="3">[7]LIS183!#REF!</definedName>
    <definedName name="_7" localSheetId="9">[7]LIS183!#REF!</definedName>
    <definedName name="_7" localSheetId="8">[7]LIS183!#REF!</definedName>
    <definedName name="_7" localSheetId="10">[7]LIS183!#REF!</definedName>
    <definedName name="_7">[7]LIS183!#REF!</definedName>
    <definedName name="_70" localSheetId="13">[7]LIS183!#REF!</definedName>
    <definedName name="_70" localSheetId="14">[7]LIS183!#REF!</definedName>
    <definedName name="_70" localSheetId="17">[8]LIS183!#REF!</definedName>
    <definedName name="_70" localSheetId="18">[9]LIS183!#REF!</definedName>
    <definedName name="_70" localSheetId="19">[8]LIS183!#REF!</definedName>
    <definedName name="_70" localSheetId="20">[9]LIS183!#REF!</definedName>
    <definedName name="_70" localSheetId="21">[9]LIS183!#REF!</definedName>
    <definedName name="_70" localSheetId="3">[7]LIS183!#REF!</definedName>
    <definedName name="_70" localSheetId="9">[7]LIS183!#REF!</definedName>
    <definedName name="_70" localSheetId="8">[7]LIS183!#REF!</definedName>
    <definedName name="_70" localSheetId="10">[7]LIS183!#REF!</definedName>
    <definedName name="_70">[7]LIS183!#REF!</definedName>
    <definedName name="_71" localSheetId="13">[7]LIS183!#REF!</definedName>
    <definedName name="_71" localSheetId="14">[7]LIS183!#REF!</definedName>
    <definedName name="_71" localSheetId="17">[8]LIS183!#REF!</definedName>
    <definedName name="_71" localSheetId="18">[9]LIS183!#REF!</definedName>
    <definedName name="_71" localSheetId="19">[8]LIS183!#REF!</definedName>
    <definedName name="_71" localSheetId="20">[9]LIS183!#REF!</definedName>
    <definedName name="_71" localSheetId="21">[9]LIS183!#REF!</definedName>
    <definedName name="_71" localSheetId="3">[7]LIS183!#REF!</definedName>
    <definedName name="_71" localSheetId="9">[7]LIS183!#REF!</definedName>
    <definedName name="_71" localSheetId="8">[7]LIS183!#REF!</definedName>
    <definedName name="_71" localSheetId="10">[7]LIS183!#REF!</definedName>
    <definedName name="_71">[7]LIS183!#REF!</definedName>
    <definedName name="_72" localSheetId="13">[7]LIS183!#REF!</definedName>
    <definedName name="_72" localSheetId="14">[7]LIS183!#REF!</definedName>
    <definedName name="_72" localSheetId="17">[8]LIS183!#REF!</definedName>
    <definedName name="_72" localSheetId="18">[9]LIS183!#REF!</definedName>
    <definedName name="_72" localSheetId="19">[8]LIS183!#REF!</definedName>
    <definedName name="_72" localSheetId="20">[9]LIS183!#REF!</definedName>
    <definedName name="_72" localSheetId="21">[9]LIS183!#REF!</definedName>
    <definedName name="_72" localSheetId="3">[7]LIS183!#REF!</definedName>
    <definedName name="_72" localSheetId="9">[7]LIS183!#REF!</definedName>
    <definedName name="_72" localSheetId="8">[7]LIS183!#REF!</definedName>
    <definedName name="_72" localSheetId="10">[7]LIS183!#REF!</definedName>
    <definedName name="_72">[7]LIS183!#REF!</definedName>
    <definedName name="_73" localSheetId="13">[7]LIS183!#REF!</definedName>
    <definedName name="_73" localSheetId="14">[7]LIS183!#REF!</definedName>
    <definedName name="_73" localSheetId="17">[8]LIS183!#REF!</definedName>
    <definedName name="_73" localSheetId="18">[9]LIS183!#REF!</definedName>
    <definedName name="_73" localSheetId="19">[8]LIS183!#REF!</definedName>
    <definedName name="_73" localSheetId="20">[9]LIS183!#REF!</definedName>
    <definedName name="_73" localSheetId="21">[9]LIS183!#REF!</definedName>
    <definedName name="_73" localSheetId="3">[7]LIS183!#REF!</definedName>
    <definedName name="_73" localSheetId="9">[7]LIS183!#REF!</definedName>
    <definedName name="_73" localSheetId="8">[7]LIS183!#REF!</definedName>
    <definedName name="_73" localSheetId="10">[7]LIS183!#REF!</definedName>
    <definedName name="_73">[7]LIS183!#REF!</definedName>
    <definedName name="_74" localSheetId="13">[7]LIS183!#REF!</definedName>
    <definedName name="_74" localSheetId="14">[7]LIS183!#REF!</definedName>
    <definedName name="_74" localSheetId="17">[8]LIS183!#REF!</definedName>
    <definedName name="_74" localSheetId="18">[9]LIS183!#REF!</definedName>
    <definedName name="_74" localSheetId="19">[8]LIS183!#REF!</definedName>
    <definedName name="_74" localSheetId="20">[9]LIS183!#REF!</definedName>
    <definedName name="_74" localSheetId="21">[9]LIS183!#REF!</definedName>
    <definedName name="_74" localSheetId="3">[7]LIS183!#REF!</definedName>
    <definedName name="_74" localSheetId="9">[7]LIS183!#REF!</definedName>
    <definedName name="_74" localSheetId="8">[7]LIS183!#REF!</definedName>
    <definedName name="_74" localSheetId="10">[7]LIS183!#REF!</definedName>
    <definedName name="_74">[7]LIS183!#REF!</definedName>
    <definedName name="_75" localSheetId="13">[7]LIS183!#REF!</definedName>
    <definedName name="_75" localSheetId="14">[7]LIS183!#REF!</definedName>
    <definedName name="_75" localSheetId="17">[8]LIS183!#REF!</definedName>
    <definedName name="_75" localSheetId="18">[9]LIS183!#REF!</definedName>
    <definedName name="_75" localSheetId="19">[8]LIS183!#REF!</definedName>
    <definedName name="_75" localSheetId="20">[9]LIS183!#REF!</definedName>
    <definedName name="_75" localSheetId="21">[9]LIS183!#REF!</definedName>
    <definedName name="_75" localSheetId="3">[7]LIS183!#REF!</definedName>
    <definedName name="_75" localSheetId="9">[7]LIS183!#REF!</definedName>
    <definedName name="_75" localSheetId="8">[7]LIS183!#REF!</definedName>
    <definedName name="_75" localSheetId="10">[7]LIS183!#REF!</definedName>
    <definedName name="_75">[7]LIS183!#REF!</definedName>
    <definedName name="_76" localSheetId="13">[7]LIS183!#REF!</definedName>
    <definedName name="_76" localSheetId="14">[7]LIS183!#REF!</definedName>
    <definedName name="_76" localSheetId="17">[8]LIS183!#REF!</definedName>
    <definedName name="_76" localSheetId="18">[9]LIS183!#REF!</definedName>
    <definedName name="_76" localSheetId="19">[8]LIS183!#REF!</definedName>
    <definedName name="_76" localSheetId="20">[9]LIS183!#REF!</definedName>
    <definedName name="_76" localSheetId="21">[9]LIS183!#REF!</definedName>
    <definedName name="_76" localSheetId="3">[7]LIS183!#REF!</definedName>
    <definedName name="_76" localSheetId="9">[7]LIS183!#REF!</definedName>
    <definedName name="_76" localSheetId="8">[7]LIS183!#REF!</definedName>
    <definedName name="_76" localSheetId="10">[7]LIS183!#REF!</definedName>
    <definedName name="_76">[7]LIS183!#REF!</definedName>
    <definedName name="_77" localSheetId="13">[7]LIS183!#REF!</definedName>
    <definedName name="_77" localSheetId="14">[7]LIS183!#REF!</definedName>
    <definedName name="_77" localSheetId="17">[8]LIS183!#REF!</definedName>
    <definedName name="_77" localSheetId="18">[9]LIS183!#REF!</definedName>
    <definedName name="_77" localSheetId="19">[8]LIS183!#REF!</definedName>
    <definedName name="_77" localSheetId="20">[9]LIS183!#REF!</definedName>
    <definedName name="_77" localSheetId="21">[9]LIS183!#REF!</definedName>
    <definedName name="_77" localSheetId="3">[7]LIS183!#REF!</definedName>
    <definedName name="_77" localSheetId="9">[7]LIS183!#REF!</definedName>
    <definedName name="_77" localSheetId="8">[7]LIS183!#REF!</definedName>
    <definedName name="_77" localSheetId="10">[7]LIS183!#REF!</definedName>
    <definedName name="_77">[7]LIS183!#REF!</definedName>
    <definedName name="_78" localSheetId="13">[7]LIS183!#REF!</definedName>
    <definedName name="_78" localSheetId="14">[7]LIS183!#REF!</definedName>
    <definedName name="_78" localSheetId="17">[8]LIS183!#REF!</definedName>
    <definedName name="_78" localSheetId="18">[9]LIS183!#REF!</definedName>
    <definedName name="_78" localSheetId="19">[8]LIS183!#REF!</definedName>
    <definedName name="_78" localSheetId="20">[9]LIS183!#REF!</definedName>
    <definedName name="_78" localSheetId="21">[9]LIS183!#REF!</definedName>
    <definedName name="_78" localSheetId="3">[7]LIS183!#REF!</definedName>
    <definedName name="_78" localSheetId="9">[7]LIS183!#REF!</definedName>
    <definedName name="_78" localSheetId="8">[7]LIS183!#REF!</definedName>
    <definedName name="_78" localSheetId="10">[7]LIS183!#REF!</definedName>
    <definedName name="_78">[7]LIS183!#REF!</definedName>
    <definedName name="_79" localSheetId="13">[7]LIS183!#REF!</definedName>
    <definedName name="_79" localSheetId="14">[7]LIS183!#REF!</definedName>
    <definedName name="_79" localSheetId="17">[8]LIS183!#REF!</definedName>
    <definedName name="_79" localSheetId="18">[9]LIS183!#REF!</definedName>
    <definedName name="_79" localSheetId="19">[8]LIS183!#REF!</definedName>
    <definedName name="_79" localSheetId="20">[9]LIS183!#REF!</definedName>
    <definedName name="_79" localSheetId="21">[9]LIS183!#REF!</definedName>
    <definedName name="_79" localSheetId="3">[7]LIS183!#REF!</definedName>
    <definedName name="_79" localSheetId="9">[7]LIS183!#REF!</definedName>
    <definedName name="_79" localSheetId="8">[7]LIS183!#REF!</definedName>
    <definedName name="_79" localSheetId="10">[7]LIS183!#REF!</definedName>
    <definedName name="_79">[7]LIS183!#REF!</definedName>
    <definedName name="_8" localSheetId="13">[7]LIS183!#REF!</definedName>
    <definedName name="_8" localSheetId="14">[7]LIS183!#REF!</definedName>
    <definedName name="_8" localSheetId="17">[8]LIS183!#REF!</definedName>
    <definedName name="_8" localSheetId="18">[9]LIS183!#REF!</definedName>
    <definedName name="_8" localSheetId="19">[8]LIS183!#REF!</definedName>
    <definedName name="_8" localSheetId="20">[9]LIS183!#REF!</definedName>
    <definedName name="_8" localSheetId="21">[9]LIS183!#REF!</definedName>
    <definedName name="_8" localSheetId="3">[7]LIS183!#REF!</definedName>
    <definedName name="_8" localSheetId="9">[7]LIS183!#REF!</definedName>
    <definedName name="_8" localSheetId="8">[7]LIS183!#REF!</definedName>
    <definedName name="_8" localSheetId="10">[7]LIS183!#REF!</definedName>
    <definedName name="_8">[7]LIS183!#REF!</definedName>
    <definedName name="_80" localSheetId="13">[7]LIS183!#REF!</definedName>
    <definedName name="_80" localSheetId="14">[7]LIS183!#REF!</definedName>
    <definedName name="_80" localSheetId="17">[8]LIS183!#REF!</definedName>
    <definedName name="_80" localSheetId="18">[9]LIS183!#REF!</definedName>
    <definedName name="_80" localSheetId="19">[8]LIS183!#REF!</definedName>
    <definedName name="_80" localSheetId="20">[9]LIS183!#REF!</definedName>
    <definedName name="_80" localSheetId="21">[9]LIS183!#REF!</definedName>
    <definedName name="_80" localSheetId="3">[7]LIS183!#REF!</definedName>
    <definedName name="_80" localSheetId="9">[7]LIS183!#REF!</definedName>
    <definedName name="_80" localSheetId="8">[7]LIS183!#REF!</definedName>
    <definedName name="_80" localSheetId="10">[7]LIS183!#REF!</definedName>
    <definedName name="_80">[7]LIS183!#REF!</definedName>
    <definedName name="_81" localSheetId="13">[7]LIS183!#REF!</definedName>
    <definedName name="_81" localSheetId="14">[7]LIS183!#REF!</definedName>
    <definedName name="_81" localSheetId="17">[8]LIS183!#REF!</definedName>
    <definedName name="_81" localSheetId="18">[9]LIS183!#REF!</definedName>
    <definedName name="_81" localSheetId="19">[8]LIS183!#REF!</definedName>
    <definedName name="_81" localSheetId="20">[9]LIS183!#REF!</definedName>
    <definedName name="_81" localSheetId="21">[9]LIS183!#REF!</definedName>
    <definedName name="_81" localSheetId="3">[7]LIS183!#REF!</definedName>
    <definedName name="_81" localSheetId="9">[7]LIS183!#REF!</definedName>
    <definedName name="_81" localSheetId="8">[7]LIS183!#REF!</definedName>
    <definedName name="_81" localSheetId="10">[7]LIS183!#REF!</definedName>
    <definedName name="_81">[7]LIS183!#REF!</definedName>
    <definedName name="_82" localSheetId="13">[7]LIS183!#REF!</definedName>
    <definedName name="_82" localSheetId="14">[7]LIS183!#REF!</definedName>
    <definedName name="_82" localSheetId="17">[8]LIS183!#REF!</definedName>
    <definedName name="_82" localSheetId="18">[9]LIS183!#REF!</definedName>
    <definedName name="_82" localSheetId="19">[8]LIS183!#REF!</definedName>
    <definedName name="_82" localSheetId="20">[9]LIS183!#REF!</definedName>
    <definedName name="_82" localSheetId="21">[9]LIS183!#REF!</definedName>
    <definedName name="_82" localSheetId="3">[7]LIS183!#REF!</definedName>
    <definedName name="_82" localSheetId="9">[7]LIS183!#REF!</definedName>
    <definedName name="_82" localSheetId="8">[7]LIS183!#REF!</definedName>
    <definedName name="_82" localSheetId="10">[7]LIS183!#REF!</definedName>
    <definedName name="_82">[7]LIS183!#REF!</definedName>
    <definedName name="_83" localSheetId="13">[7]LIS183!#REF!</definedName>
    <definedName name="_83" localSheetId="14">[7]LIS183!#REF!</definedName>
    <definedName name="_83" localSheetId="17">[8]LIS183!#REF!</definedName>
    <definedName name="_83" localSheetId="18">[9]LIS183!#REF!</definedName>
    <definedName name="_83" localSheetId="19">[8]LIS183!#REF!</definedName>
    <definedName name="_83" localSheetId="20">[9]LIS183!#REF!</definedName>
    <definedName name="_83" localSheetId="21">[9]LIS183!#REF!</definedName>
    <definedName name="_83" localSheetId="3">[7]LIS183!#REF!</definedName>
    <definedName name="_83" localSheetId="9">[7]LIS183!#REF!</definedName>
    <definedName name="_83" localSheetId="8">[7]LIS183!#REF!</definedName>
    <definedName name="_83" localSheetId="10">[7]LIS183!#REF!</definedName>
    <definedName name="_83">[7]LIS183!#REF!</definedName>
    <definedName name="_84" localSheetId="13">[7]LIS183!#REF!</definedName>
    <definedName name="_84" localSheetId="14">[7]LIS183!#REF!</definedName>
    <definedName name="_84" localSheetId="17">[8]LIS183!#REF!</definedName>
    <definedName name="_84" localSheetId="18">[9]LIS183!#REF!</definedName>
    <definedName name="_84" localSheetId="19">[8]LIS183!#REF!</definedName>
    <definedName name="_84" localSheetId="20">[9]LIS183!#REF!</definedName>
    <definedName name="_84" localSheetId="21">[9]LIS183!#REF!</definedName>
    <definedName name="_84" localSheetId="3">[7]LIS183!#REF!</definedName>
    <definedName name="_84" localSheetId="9">[7]LIS183!#REF!</definedName>
    <definedName name="_84" localSheetId="8">[7]LIS183!#REF!</definedName>
    <definedName name="_84" localSheetId="10">[7]LIS183!#REF!</definedName>
    <definedName name="_84">[7]LIS183!#REF!</definedName>
    <definedName name="_85" localSheetId="13">[7]LIS183!#REF!</definedName>
    <definedName name="_85" localSheetId="14">[7]LIS183!#REF!</definedName>
    <definedName name="_85" localSheetId="17">[8]LIS183!#REF!</definedName>
    <definedName name="_85" localSheetId="18">[9]LIS183!#REF!</definedName>
    <definedName name="_85" localSheetId="19">[8]LIS183!#REF!</definedName>
    <definedName name="_85" localSheetId="20">[9]LIS183!#REF!</definedName>
    <definedName name="_85" localSheetId="21">[9]LIS183!#REF!</definedName>
    <definedName name="_85" localSheetId="3">[7]LIS183!#REF!</definedName>
    <definedName name="_85" localSheetId="9">[7]LIS183!#REF!</definedName>
    <definedName name="_85" localSheetId="8">[7]LIS183!#REF!</definedName>
    <definedName name="_85" localSheetId="10">[7]LIS183!#REF!</definedName>
    <definedName name="_85">[7]LIS183!#REF!</definedName>
    <definedName name="_86" localSheetId="13">[7]LIS183!#REF!</definedName>
    <definedName name="_86" localSheetId="14">[7]LIS183!#REF!</definedName>
    <definedName name="_86" localSheetId="17">[8]LIS183!#REF!</definedName>
    <definedName name="_86" localSheetId="18">[9]LIS183!#REF!</definedName>
    <definedName name="_86" localSheetId="19">[8]LIS183!#REF!</definedName>
    <definedName name="_86" localSheetId="20">[9]LIS183!#REF!</definedName>
    <definedName name="_86" localSheetId="21">[9]LIS183!#REF!</definedName>
    <definedName name="_86" localSheetId="3">[7]LIS183!#REF!</definedName>
    <definedName name="_86" localSheetId="9">[7]LIS183!#REF!</definedName>
    <definedName name="_86" localSheetId="8">[7]LIS183!#REF!</definedName>
    <definedName name="_86" localSheetId="10">[7]LIS183!#REF!</definedName>
    <definedName name="_86">[7]LIS183!#REF!</definedName>
    <definedName name="_87" localSheetId="13">[7]LIS183!#REF!</definedName>
    <definedName name="_87" localSheetId="14">[7]LIS183!#REF!</definedName>
    <definedName name="_87" localSheetId="17">[8]LIS183!#REF!</definedName>
    <definedName name="_87" localSheetId="18">[9]LIS183!#REF!</definedName>
    <definedName name="_87" localSheetId="19">[8]LIS183!#REF!</definedName>
    <definedName name="_87" localSheetId="20">[9]LIS183!#REF!</definedName>
    <definedName name="_87" localSheetId="21">[9]LIS183!#REF!</definedName>
    <definedName name="_87" localSheetId="3">[7]LIS183!#REF!</definedName>
    <definedName name="_87" localSheetId="9">[7]LIS183!#REF!</definedName>
    <definedName name="_87" localSheetId="8">[7]LIS183!#REF!</definedName>
    <definedName name="_87" localSheetId="10">[7]LIS183!#REF!</definedName>
    <definedName name="_87">[7]LIS183!#REF!</definedName>
    <definedName name="_88" localSheetId="13">[7]LIS183!#REF!</definedName>
    <definedName name="_88" localSheetId="14">[7]LIS183!#REF!</definedName>
    <definedName name="_88" localSheetId="17">[8]LIS183!#REF!</definedName>
    <definedName name="_88" localSheetId="18">[9]LIS183!#REF!</definedName>
    <definedName name="_88" localSheetId="19">[8]LIS183!#REF!</definedName>
    <definedName name="_88" localSheetId="20">[9]LIS183!#REF!</definedName>
    <definedName name="_88" localSheetId="21">[9]LIS183!#REF!</definedName>
    <definedName name="_88" localSheetId="3">[7]LIS183!#REF!</definedName>
    <definedName name="_88" localSheetId="9">[7]LIS183!#REF!</definedName>
    <definedName name="_88" localSheetId="8">[7]LIS183!#REF!</definedName>
    <definedName name="_88" localSheetId="10">[7]LIS183!#REF!</definedName>
    <definedName name="_88">[7]LIS183!#REF!</definedName>
    <definedName name="_89" localSheetId="13">[7]LIS183!#REF!</definedName>
    <definedName name="_89" localSheetId="14">[7]LIS183!#REF!</definedName>
    <definedName name="_89" localSheetId="17">[8]LIS183!#REF!</definedName>
    <definedName name="_89" localSheetId="18">[9]LIS183!#REF!</definedName>
    <definedName name="_89" localSheetId="19">[8]LIS183!#REF!</definedName>
    <definedName name="_89" localSheetId="20">[9]LIS183!#REF!</definedName>
    <definedName name="_89" localSheetId="21">[9]LIS183!#REF!</definedName>
    <definedName name="_89" localSheetId="3">[7]LIS183!#REF!</definedName>
    <definedName name="_89" localSheetId="9">[7]LIS183!#REF!</definedName>
    <definedName name="_89" localSheetId="8">[7]LIS183!#REF!</definedName>
    <definedName name="_89" localSheetId="10">[7]LIS183!#REF!</definedName>
    <definedName name="_89">[7]LIS183!#REF!</definedName>
    <definedName name="_9" localSheetId="13">[7]LIS183!#REF!</definedName>
    <definedName name="_9" localSheetId="14">[7]LIS183!#REF!</definedName>
    <definedName name="_9" localSheetId="17">[8]LIS183!#REF!</definedName>
    <definedName name="_9" localSheetId="18">[9]LIS183!#REF!</definedName>
    <definedName name="_9" localSheetId="19">[8]LIS183!#REF!</definedName>
    <definedName name="_9" localSheetId="20">[9]LIS183!#REF!</definedName>
    <definedName name="_9" localSheetId="21">[9]LIS183!#REF!</definedName>
    <definedName name="_9" localSheetId="3">[7]LIS183!#REF!</definedName>
    <definedName name="_9" localSheetId="9">[7]LIS183!#REF!</definedName>
    <definedName name="_9" localSheetId="8">[7]LIS183!#REF!</definedName>
    <definedName name="_9" localSheetId="10">[7]LIS183!#REF!</definedName>
    <definedName name="_9">[7]LIS183!#REF!</definedName>
    <definedName name="_90" localSheetId="13">[7]LIS183!#REF!</definedName>
    <definedName name="_90" localSheetId="14">[7]LIS183!#REF!</definedName>
    <definedName name="_90" localSheetId="17">[8]LIS183!#REF!</definedName>
    <definedName name="_90" localSheetId="18">[9]LIS183!#REF!</definedName>
    <definedName name="_90" localSheetId="19">[8]LIS183!#REF!</definedName>
    <definedName name="_90" localSheetId="20">[9]LIS183!#REF!</definedName>
    <definedName name="_90" localSheetId="21">[9]LIS183!#REF!</definedName>
    <definedName name="_90" localSheetId="3">[7]LIS183!#REF!</definedName>
    <definedName name="_90" localSheetId="9">[7]LIS183!#REF!</definedName>
    <definedName name="_90" localSheetId="8">[7]LIS183!#REF!</definedName>
    <definedName name="_90" localSheetId="10">[7]LIS183!#REF!</definedName>
    <definedName name="_90">[7]LIS183!#REF!</definedName>
    <definedName name="_91" localSheetId="13">[7]LIS183!#REF!</definedName>
    <definedName name="_91" localSheetId="14">[7]LIS183!#REF!</definedName>
    <definedName name="_91" localSheetId="17">[8]LIS183!#REF!</definedName>
    <definedName name="_91" localSheetId="18">[9]LIS183!#REF!</definedName>
    <definedName name="_91" localSheetId="19">[8]LIS183!#REF!</definedName>
    <definedName name="_91" localSheetId="20">[9]LIS183!#REF!</definedName>
    <definedName name="_91" localSheetId="21">[9]LIS183!#REF!</definedName>
    <definedName name="_91" localSheetId="3">[7]LIS183!#REF!</definedName>
    <definedName name="_91" localSheetId="9">[7]LIS183!#REF!</definedName>
    <definedName name="_91" localSheetId="8">[7]LIS183!#REF!</definedName>
    <definedName name="_91" localSheetId="10">[7]LIS183!#REF!</definedName>
    <definedName name="_91">[7]LIS183!#REF!</definedName>
    <definedName name="_92" localSheetId="13">[7]LIS183!#REF!</definedName>
    <definedName name="_92" localSheetId="14">[7]LIS183!#REF!</definedName>
    <definedName name="_92" localSheetId="17">[8]LIS183!#REF!</definedName>
    <definedName name="_92" localSheetId="18">[9]LIS183!#REF!</definedName>
    <definedName name="_92" localSheetId="19">[8]LIS183!#REF!</definedName>
    <definedName name="_92" localSheetId="20">[9]LIS183!#REF!</definedName>
    <definedName name="_92" localSheetId="21">[9]LIS183!#REF!</definedName>
    <definedName name="_92" localSheetId="3">[7]LIS183!#REF!</definedName>
    <definedName name="_92" localSheetId="9">[7]LIS183!#REF!</definedName>
    <definedName name="_92" localSheetId="8">[7]LIS183!#REF!</definedName>
    <definedName name="_92" localSheetId="10">[7]LIS183!#REF!</definedName>
    <definedName name="_92">[7]LIS183!#REF!</definedName>
    <definedName name="_93" localSheetId="13">[7]LIS183!#REF!</definedName>
    <definedName name="_93" localSheetId="14">[7]LIS183!#REF!</definedName>
    <definedName name="_93" localSheetId="17">[8]LIS183!#REF!</definedName>
    <definedName name="_93" localSheetId="18">[9]LIS183!#REF!</definedName>
    <definedName name="_93" localSheetId="19">[8]LIS183!#REF!</definedName>
    <definedName name="_93" localSheetId="20">[9]LIS183!#REF!</definedName>
    <definedName name="_93" localSheetId="21">[9]LIS183!#REF!</definedName>
    <definedName name="_93" localSheetId="3">[7]LIS183!#REF!</definedName>
    <definedName name="_93" localSheetId="9">[7]LIS183!#REF!</definedName>
    <definedName name="_93" localSheetId="8">[7]LIS183!#REF!</definedName>
    <definedName name="_93" localSheetId="10">[7]LIS183!#REF!</definedName>
    <definedName name="_93">[7]LIS183!#REF!</definedName>
    <definedName name="_94" localSheetId="13">[7]LIS183!#REF!</definedName>
    <definedName name="_94" localSheetId="14">[7]LIS183!#REF!</definedName>
    <definedName name="_94" localSheetId="17">[8]LIS183!#REF!</definedName>
    <definedName name="_94" localSheetId="18">[9]LIS183!#REF!</definedName>
    <definedName name="_94" localSheetId="19">[8]LIS183!#REF!</definedName>
    <definedName name="_94" localSheetId="20">[9]LIS183!#REF!</definedName>
    <definedName name="_94" localSheetId="21">[9]LIS183!#REF!</definedName>
    <definedName name="_94" localSheetId="3">[7]LIS183!#REF!</definedName>
    <definedName name="_94" localSheetId="9">[7]LIS183!#REF!</definedName>
    <definedName name="_94" localSheetId="8">[7]LIS183!#REF!</definedName>
    <definedName name="_94" localSheetId="10">[7]LIS183!#REF!</definedName>
    <definedName name="_94">[7]LIS183!#REF!</definedName>
    <definedName name="_95" localSheetId="13">[7]LIS183!#REF!</definedName>
    <definedName name="_95" localSheetId="14">[7]LIS183!#REF!</definedName>
    <definedName name="_95" localSheetId="17">[8]LIS183!#REF!</definedName>
    <definedName name="_95" localSheetId="18">[9]LIS183!#REF!</definedName>
    <definedName name="_95" localSheetId="19">[8]LIS183!#REF!</definedName>
    <definedName name="_95" localSheetId="20">[9]LIS183!#REF!</definedName>
    <definedName name="_95" localSheetId="21">[9]LIS183!#REF!</definedName>
    <definedName name="_95" localSheetId="3">[7]LIS183!#REF!</definedName>
    <definedName name="_95" localSheetId="9">[7]LIS183!#REF!</definedName>
    <definedName name="_95" localSheetId="8">[7]LIS183!#REF!</definedName>
    <definedName name="_95" localSheetId="10">[7]LIS183!#REF!</definedName>
    <definedName name="_95">[7]LIS183!#REF!</definedName>
    <definedName name="_96" localSheetId="13">[7]LIS183!#REF!</definedName>
    <definedName name="_96" localSheetId="14">[7]LIS183!#REF!</definedName>
    <definedName name="_96" localSheetId="17">[8]LIS183!#REF!</definedName>
    <definedName name="_96" localSheetId="18">[9]LIS183!#REF!</definedName>
    <definedName name="_96" localSheetId="19">[8]LIS183!#REF!</definedName>
    <definedName name="_96" localSheetId="20">[9]LIS183!#REF!</definedName>
    <definedName name="_96" localSheetId="21">[9]LIS183!#REF!</definedName>
    <definedName name="_96" localSheetId="3">[7]LIS183!#REF!</definedName>
    <definedName name="_96" localSheetId="9">[7]LIS183!#REF!</definedName>
    <definedName name="_96" localSheetId="8">[7]LIS183!#REF!</definedName>
    <definedName name="_96" localSheetId="10">[7]LIS183!#REF!</definedName>
    <definedName name="_96">[7]LIS183!#REF!</definedName>
    <definedName name="_97" localSheetId="13">[7]LIS183!#REF!</definedName>
    <definedName name="_97" localSheetId="14">[7]LIS183!#REF!</definedName>
    <definedName name="_97" localSheetId="17">[8]LIS183!#REF!</definedName>
    <definedName name="_97" localSheetId="18">[9]LIS183!#REF!</definedName>
    <definedName name="_97" localSheetId="19">[8]LIS183!#REF!</definedName>
    <definedName name="_97" localSheetId="20">[9]LIS183!#REF!</definedName>
    <definedName name="_97" localSheetId="21">[9]LIS183!#REF!</definedName>
    <definedName name="_97" localSheetId="3">[7]LIS183!#REF!</definedName>
    <definedName name="_97" localSheetId="9">[7]LIS183!#REF!</definedName>
    <definedName name="_97" localSheetId="8">[7]LIS183!#REF!</definedName>
    <definedName name="_97" localSheetId="10">[7]LIS183!#REF!</definedName>
    <definedName name="_97">[7]LIS183!#REF!</definedName>
    <definedName name="_98" localSheetId="13">[7]LIS183!#REF!</definedName>
    <definedName name="_98" localSheetId="14">[7]LIS183!#REF!</definedName>
    <definedName name="_98" localSheetId="17">[8]LIS183!#REF!</definedName>
    <definedName name="_98" localSheetId="18">[9]LIS183!#REF!</definedName>
    <definedName name="_98" localSheetId="19">[8]LIS183!#REF!</definedName>
    <definedName name="_98" localSheetId="20">[9]LIS183!#REF!</definedName>
    <definedName name="_98" localSheetId="21">[9]LIS183!#REF!</definedName>
    <definedName name="_98" localSheetId="3">[7]LIS183!#REF!</definedName>
    <definedName name="_98" localSheetId="9">[7]LIS183!#REF!</definedName>
    <definedName name="_98" localSheetId="8">[7]LIS183!#REF!</definedName>
    <definedName name="_98" localSheetId="10">[7]LIS183!#REF!</definedName>
    <definedName name="_98">[7]LIS183!#REF!</definedName>
    <definedName name="_99" localSheetId="13">[7]LIS183!#REF!</definedName>
    <definedName name="_99" localSheetId="14">[7]LIS183!#REF!</definedName>
    <definedName name="_99" localSheetId="17">[8]LIS183!#REF!</definedName>
    <definedName name="_99" localSheetId="18">[9]LIS183!#REF!</definedName>
    <definedName name="_99" localSheetId="19">[8]LIS183!#REF!</definedName>
    <definedName name="_99" localSheetId="20">[9]LIS183!#REF!</definedName>
    <definedName name="_99" localSheetId="21">[9]LIS183!#REF!</definedName>
    <definedName name="_99" localSheetId="3">[7]LIS183!#REF!</definedName>
    <definedName name="_99" localSheetId="9">[7]LIS183!#REF!</definedName>
    <definedName name="_99" localSheetId="8">[7]LIS183!#REF!</definedName>
    <definedName name="_99" localSheetId="10">[7]LIS183!#REF!</definedName>
    <definedName name="_99">[7]LIS183!#REF!</definedName>
    <definedName name="_CAU103" localSheetId="16">[4]Hoja1!$A$1:$C$10607</definedName>
    <definedName name="_CAU103" localSheetId="17">[10]Hoja1!$A$1:$C$10607</definedName>
    <definedName name="_CAU103" localSheetId="18">[10]Hoja1!$A$1:$C$10607</definedName>
    <definedName name="_CAU103" localSheetId="19">[10]Hoja1!$A$1:$C$10607</definedName>
    <definedName name="_CAU103" localSheetId="20">[10]Hoja1!$A$1:$C$10607</definedName>
    <definedName name="_CAU103" localSheetId="21">[10]Hoja1!$A$1:$C$10607</definedName>
    <definedName name="_CAU103" localSheetId="6">[11]Hoja1!$A$1:$C$10607</definedName>
    <definedName name="_CAU103">[4]Hoja1!$A$1:$C$10607</definedName>
    <definedName name="_xlnm._FilterDatabase" localSheetId="1" hidden="1">'1. Población_Afiliada_Regimen'!$C$3:$M$138</definedName>
    <definedName name="_xlnm._FilterDatabase" localSheetId="12" hidden="1">'10. Tendencia_por mes_RS'!$FD$2:$FG$138</definedName>
    <definedName name="_xlnm._FilterDatabase" localSheetId="13" hidden="1">'11. Tendencia_por mes_ RC'!$DT$2:$DW$141</definedName>
    <definedName name="_xlnm._FilterDatabase" localSheetId="14" hidden="1">'12. Tendencia_por mes_REX'!$CU$2:$CX$141</definedName>
    <definedName name="_xlnm._FilterDatabase" localSheetId="16" hidden="1">'13. Afiliados_Nivel_Sexo_Zona'!#REF!</definedName>
    <definedName name="_xlnm._FilterDatabase" localSheetId="17" hidden="1">'14. Afiliados_Grupo_edad_RS'!$C$1:$N$139</definedName>
    <definedName name="_xlnm._FilterDatabase" localSheetId="18" hidden="1">'14A. RS_Curso_Vida'!$C$1:$N$139</definedName>
    <definedName name="_xlnm._FilterDatabase" localSheetId="19" hidden="1">'15. Afiliados_Grupo_edad_RC'!$C$1:$N$139</definedName>
    <definedName name="_xlnm._FilterDatabase" localSheetId="20" hidden="1">'15A. RC_Curso_Vida'!$C$1:$N$139</definedName>
    <definedName name="_xlnm._FilterDatabase" localSheetId="21" hidden="1">'16. REx_Curso_Vida'!$C$1:$N$139</definedName>
    <definedName name="_xlnm._FilterDatabase" localSheetId="3" hidden="1">'2. Afiliados_Esquema Asociativo'!$C$3:$M$70</definedName>
    <definedName name="_xlnm._FilterDatabase" localSheetId="9" hidden="1">'3C. Afiliados_ Suspendidos_RC'!$AH$4:$AP$4</definedName>
    <definedName name="_xlnm._FilterDatabase" localSheetId="5" hidden="1">'4. Gráficos_%Tendencia_Subreg'!#REF!</definedName>
    <definedName name="_xlnm._FilterDatabase" localSheetId="7" hidden="1">'6.Gráfico_Afiliados_EPS_Régimen'!$A$23:$D$23</definedName>
    <definedName name="_xlnm._FilterDatabase" localSheetId="8" hidden="1">'7. Gráficos_Tendencia_EPS'!$A$28:$D$28</definedName>
    <definedName name="_xlnm._FilterDatabase" localSheetId="10" hidden="1">'8. Afiliados_ EPS_Mpio_RS'!#REF!</definedName>
    <definedName name="_xlnm._FilterDatabase" localSheetId="11" hidden="1">'9. Afiliados_EPS_Mpio_RC '!$W$4:$AT$928</definedName>
    <definedName name="_xlnm._FilterDatabase" localSheetId="24" hidden="1">'A. Codigos_Municipio'!$B$1:$J$126</definedName>
    <definedName name="A" localSheetId="13">[7]LIS183!#REF!</definedName>
    <definedName name="A" localSheetId="14">[7]LIS183!#REF!</definedName>
    <definedName name="A" localSheetId="18">[7]LIS183!#REF!</definedName>
    <definedName name="A" localSheetId="19">[7]LIS183!#REF!</definedName>
    <definedName name="A" localSheetId="20">[7]LIS183!#REF!</definedName>
    <definedName name="A" localSheetId="21">[7]LIS183!#REF!</definedName>
    <definedName name="A" localSheetId="3">[7]LIS183!#REF!</definedName>
    <definedName name="A" localSheetId="9">[7]LIS183!#REF!</definedName>
    <definedName name="A" localSheetId="5">[7]LIS183!#REF!</definedName>
    <definedName name="A" localSheetId="6">[7]LIS183!#REF!</definedName>
    <definedName name="A" localSheetId="8">[7]LIS183!#REF!</definedName>
    <definedName name="A" localSheetId="10">[7]LIS183!#REF!</definedName>
    <definedName name="A">[7]LIS183!#REF!</definedName>
    <definedName name="A_impresión_IM" localSheetId="13">#REF!</definedName>
    <definedName name="A_impresión_IM" localSheetId="14">#REF!</definedName>
    <definedName name="A_impresión_IM" localSheetId="18">#REF!</definedName>
    <definedName name="A_impresión_IM" localSheetId="19">#REF!</definedName>
    <definedName name="A_impresión_IM" localSheetId="20">#REF!</definedName>
    <definedName name="A_impresión_IM" localSheetId="21">#REF!</definedName>
    <definedName name="A_impresión_IM" localSheetId="3">#REF!</definedName>
    <definedName name="A_impresión_IM" localSheetId="9">#REF!</definedName>
    <definedName name="A_impresión_IM" localSheetId="5">#REF!</definedName>
    <definedName name="A_impresión_IM" localSheetId="6">#REF!</definedName>
    <definedName name="A_impresión_IM" localSheetId="8">#REF!</definedName>
    <definedName name="A_impresión_IM" localSheetId="10">#REF!</definedName>
    <definedName name="A_impresión_IM">#REF!</definedName>
    <definedName name="APIA">[12]Hoja1!$A$8:$B$8</definedName>
    <definedName name="_xlnm.Print_Area" localSheetId="1">'1. Población_Afiliada_Regimen'!$A$1:$M$143</definedName>
    <definedName name="_xlnm.Print_Area" localSheetId="15">'12. Tendencia_Valores_Años'!$A$1:$P$53</definedName>
    <definedName name="_xlnm.Print_Area" localSheetId="3">'2. Afiliados_Esquema Asociativo'!$A$1:$M$75</definedName>
    <definedName name="_xlnm.Print_Area" localSheetId="4">'3. Gráficos_Cobertura_Dpto'!$A$1:$L$44</definedName>
    <definedName name="asdewq" localSheetId="13">#REF!</definedName>
    <definedName name="asdewq" localSheetId="14">#REF!</definedName>
    <definedName name="asdewq" localSheetId="16">#REF!</definedName>
    <definedName name="asdewq" localSheetId="17">#REF!</definedName>
    <definedName name="asdewq" localSheetId="18">#REF!</definedName>
    <definedName name="asdewq" localSheetId="19">#REF!</definedName>
    <definedName name="asdewq" localSheetId="20">#REF!</definedName>
    <definedName name="asdewq" localSheetId="21">#REF!</definedName>
    <definedName name="asdewq" localSheetId="3">#REF!</definedName>
    <definedName name="asdewq" localSheetId="9">#REF!</definedName>
    <definedName name="asdewq" localSheetId="5">#REF!</definedName>
    <definedName name="asdewq" localSheetId="6">#REF!</definedName>
    <definedName name="asdewq" localSheetId="8">#REF!</definedName>
    <definedName name="asdewq" localSheetId="10">#REF!</definedName>
    <definedName name="asdewq">#REF!</definedName>
    <definedName name="_xlnm.Database" localSheetId="13">#REF!</definedName>
    <definedName name="_xlnm.Database" localSheetId="14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0">#REF!</definedName>
    <definedName name="_xlnm.Database" localSheetId="21">#REF!</definedName>
    <definedName name="_xlnm.Database" localSheetId="3">#REF!</definedName>
    <definedName name="_xlnm.Database" localSheetId="9">#REF!</definedName>
    <definedName name="_xlnm.Database" localSheetId="5">#REF!</definedName>
    <definedName name="_xlnm.Database" localSheetId="6">#REF!</definedName>
    <definedName name="_xlnm.Database" localSheetId="8">#REF!</definedName>
    <definedName name="_xlnm.Database" localSheetId="10">#REF!</definedName>
    <definedName name="_xlnm.Database">#REF!</definedName>
    <definedName name="bASEDEDATOS1" localSheetId="13">#REF!</definedName>
    <definedName name="bASEDEDATOS1" localSheetId="14">#REF!</definedName>
    <definedName name="bASEDEDATOS1" localSheetId="18">#REF!</definedName>
    <definedName name="bASEDEDATOS1" localSheetId="19">#REF!</definedName>
    <definedName name="bASEDEDATOS1" localSheetId="20">#REF!</definedName>
    <definedName name="bASEDEDATOS1" localSheetId="21">#REF!</definedName>
    <definedName name="bASEDEDATOS1" localSheetId="3">#REF!</definedName>
    <definedName name="bASEDEDATOS1" localSheetId="9">#REF!</definedName>
    <definedName name="bASEDEDATOS1" localSheetId="5">#REF!</definedName>
    <definedName name="bASEDEDATOS1" localSheetId="6">#REF!</definedName>
    <definedName name="bASEDEDATOS1" localSheetId="8">#REF!</definedName>
    <definedName name="bASEDEDATOS1" localSheetId="10">#REF!</definedName>
    <definedName name="bASEDEDATOS1">#REF!</definedName>
    <definedName name="BELEN_DE_UMBRIA">[12]Hoja1!$A$12:$B$12</definedName>
    <definedName name="BUCARAMANGA">[12]Hoja1!$A$22:$B$22</definedName>
    <definedName name="BVFD" localSheetId="13">#REF!</definedName>
    <definedName name="BVFD" localSheetId="14">#REF!</definedName>
    <definedName name="BVFD" localSheetId="18">#REF!</definedName>
    <definedName name="BVFD" localSheetId="19">#REF!</definedName>
    <definedName name="BVFD" localSheetId="20">#REF!</definedName>
    <definedName name="BVFD" localSheetId="21">#REF!</definedName>
    <definedName name="BVFD" localSheetId="3">#REF!</definedName>
    <definedName name="BVFD" localSheetId="9">#REF!</definedName>
    <definedName name="BVFD" localSheetId="5">#REF!</definedName>
    <definedName name="BVFD" localSheetId="6">#REF!</definedName>
    <definedName name="BVFD" localSheetId="8">#REF!</definedName>
    <definedName name="BVFD" localSheetId="10">#REF!</definedName>
    <definedName name="BVFD">#REF!</definedName>
    <definedName name="bvg" localSheetId="13">#REF!</definedName>
    <definedName name="bvg" localSheetId="14">#REF!</definedName>
    <definedName name="bvg" localSheetId="16">#REF!</definedName>
    <definedName name="bvg" localSheetId="17">#REF!</definedName>
    <definedName name="bvg" localSheetId="18">#REF!</definedName>
    <definedName name="bvg" localSheetId="19">#REF!</definedName>
    <definedName name="bvg" localSheetId="20">#REF!</definedName>
    <definedName name="bvg" localSheetId="21">#REF!</definedName>
    <definedName name="bvg" localSheetId="3">#REF!</definedName>
    <definedName name="bvg" localSheetId="9">#REF!</definedName>
    <definedName name="bvg" localSheetId="5">#REF!</definedName>
    <definedName name="bvg" localSheetId="6">#REF!</definedName>
    <definedName name="bvg" localSheetId="8">#REF!</definedName>
    <definedName name="bvg" localSheetId="10">#REF!</definedName>
    <definedName name="bvg">#REF!</definedName>
    <definedName name="CARMEN_DE_APICALA">[12]Hoja1!$A$3:$B$3</definedName>
    <definedName name="CAU" localSheetId="13">#REF!</definedName>
    <definedName name="CAU" localSheetId="14">#REF!</definedName>
    <definedName name="CAU" localSheetId="16">#REF!</definedName>
    <definedName name="CAU" localSheetId="17">#REF!</definedName>
    <definedName name="CAU" localSheetId="18">#REF!</definedName>
    <definedName name="CAU" localSheetId="19">#REF!</definedName>
    <definedName name="CAU" localSheetId="20">#REF!</definedName>
    <definedName name="CAU" localSheetId="21">#REF!</definedName>
    <definedName name="CAU" localSheetId="3">#REF!</definedName>
    <definedName name="CAU" localSheetId="9">#REF!</definedName>
    <definedName name="CAU" localSheetId="5">#REF!</definedName>
    <definedName name="CAU" localSheetId="6">#REF!</definedName>
    <definedName name="CAU" localSheetId="8">#REF!</definedName>
    <definedName name="CAU" localSheetId="10">#REF!</definedName>
    <definedName name="CAU">#REF!</definedName>
    <definedName name="CENSO1964" localSheetId="13">#REF!</definedName>
    <definedName name="CENSO1964" localSheetId="14">#REF!</definedName>
    <definedName name="CENSO1964" localSheetId="18">#REF!</definedName>
    <definedName name="CENSO1964" localSheetId="19">#REF!</definedName>
    <definedName name="CENSO1964" localSheetId="20">#REF!</definedName>
    <definedName name="CENSO1964" localSheetId="21">#REF!</definedName>
    <definedName name="CENSO1964" localSheetId="3">#REF!</definedName>
    <definedName name="CENSO1964" localSheetId="9">#REF!</definedName>
    <definedName name="CENSO1964" localSheetId="5">#REF!</definedName>
    <definedName name="CENSO1964" localSheetId="6">#REF!</definedName>
    <definedName name="CENSO1964" localSheetId="8">#REF!</definedName>
    <definedName name="CENSO1964" localSheetId="10">#REF!</definedName>
    <definedName name="CENSO1964">#REF!</definedName>
    <definedName name="CENSO1973" localSheetId="13">#REF!</definedName>
    <definedName name="CENSO1973" localSheetId="14">#REF!</definedName>
    <definedName name="CENSO1973" localSheetId="18">#REF!</definedName>
    <definedName name="CENSO1973" localSheetId="19">#REF!</definedName>
    <definedName name="CENSO1973" localSheetId="20">#REF!</definedName>
    <definedName name="CENSO1973" localSheetId="21">#REF!</definedName>
    <definedName name="CENSO1973" localSheetId="3">#REF!</definedName>
    <definedName name="CENSO1973" localSheetId="9">#REF!</definedName>
    <definedName name="CENSO1973" localSheetId="5">#REF!</definedName>
    <definedName name="CENSO1973" localSheetId="6">#REF!</definedName>
    <definedName name="CENSO1973" localSheetId="8">#REF!</definedName>
    <definedName name="CENSO1973" localSheetId="10">#REF!</definedName>
    <definedName name="CENSO1973">#REF!</definedName>
    <definedName name="CENSO1985" localSheetId="13">#REF!</definedName>
    <definedName name="CENSO1985" localSheetId="14">#REF!</definedName>
    <definedName name="CENSO1985" localSheetId="18">#REF!</definedName>
    <definedName name="CENSO1985" localSheetId="19">#REF!</definedName>
    <definedName name="CENSO1985" localSheetId="20">#REF!</definedName>
    <definedName name="CENSO1985" localSheetId="21">#REF!</definedName>
    <definedName name="CENSO1985" localSheetId="3">#REF!</definedName>
    <definedName name="CENSO1985" localSheetId="9">#REF!</definedName>
    <definedName name="CENSO1985" localSheetId="5">#REF!</definedName>
    <definedName name="CENSO1985" localSheetId="8">#REF!</definedName>
    <definedName name="CENSO1985" localSheetId="10">#REF!</definedName>
    <definedName name="CENSO1985">#REF!</definedName>
    <definedName name="cffbhf" localSheetId="13">#REF!</definedName>
    <definedName name="cffbhf" localSheetId="14">#REF!</definedName>
    <definedName name="cffbhf" localSheetId="16">#REF!</definedName>
    <definedName name="cffbhf" localSheetId="17">#REF!</definedName>
    <definedName name="cffbhf" localSheetId="18">#REF!</definedName>
    <definedName name="cffbhf" localSheetId="19">#REF!</definedName>
    <definedName name="cffbhf" localSheetId="20">#REF!</definedName>
    <definedName name="cffbhf" localSheetId="21">#REF!</definedName>
    <definedName name="cffbhf" localSheetId="3">#REF!</definedName>
    <definedName name="cffbhf" localSheetId="9">#REF!</definedName>
    <definedName name="cffbhf" localSheetId="5">#REF!</definedName>
    <definedName name="cffbhf" localSheetId="8">#REF!</definedName>
    <definedName name="cffbhf" localSheetId="10">#REF!</definedName>
    <definedName name="cffbhf">#REF!</definedName>
    <definedName name="COBER" localSheetId="13">[7]LIS183!#REF!</definedName>
    <definedName name="COBER" localSheetId="14">[7]LIS183!#REF!</definedName>
    <definedName name="COBER" localSheetId="18">[7]LIS183!#REF!</definedName>
    <definedName name="COBER" localSheetId="19">[7]LIS183!#REF!</definedName>
    <definedName name="COBER" localSheetId="20">[7]LIS183!#REF!</definedName>
    <definedName name="COBER" localSheetId="21">[7]LIS183!#REF!</definedName>
    <definedName name="COBER" localSheetId="3">[7]LIS183!#REF!</definedName>
    <definedName name="COBER" localSheetId="9">[7]LIS183!#REF!</definedName>
    <definedName name="COBER" localSheetId="5">[7]LIS183!#REF!</definedName>
    <definedName name="COBER" localSheetId="6">[7]LIS183!#REF!</definedName>
    <definedName name="COBER" localSheetId="8">[7]LIS183!#REF!</definedName>
    <definedName name="COBER" localSheetId="10">[7]LIS183!#REF!</definedName>
    <definedName name="COBER">[7]LIS183!#REF!</definedName>
    <definedName name="CODIGO_DIVIPOLA" localSheetId="1">#REF!</definedName>
    <definedName name="CODIGO_DIVIPOLA" localSheetId="12">#REF!</definedName>
    <definedName name="CODIGO_DIVIPOLA" localSheetId="13">#REF!</definedName>
    <definedName name="CODIGO_DIVIPOLA" localSheetId="14">#REF!</definedName>
    <definedName name="CODIGO_DIVIPOLA" localSheetId="15">#REF!</definedName>
    <definedName name="CODIGO_DIVIPOLA" localSheetId="16">#REF!</definedName>
    <definedName name="CODIGO_DIVIPOLA" localSheetId="17">#REF!</definedName>
    <definedName name="CODIGO_DIVIPOLA" localSheetId="18">#REF!</definedName>
    <definedName name="CODIGO_DIVIPOLA" localSheetId="19">#REF!</definedName>
    <definedName name="CODIGO_DIVIPOLA" localSheetId="20">#REF!</definedName>
    <definedName name="CODIGO_DIVIPOLA" localSheetId="21">#REF!</definedName>
    <definedName name="CODIGO_DIVIPOLA" localSheetId="3">#REF!</definedName>
    <definedName name="CODIGO_DIVIPOLA" localSheetId="4">#REF!</definedName>
    <definedName name="CODIGO_DIVIPOLA" localSheetId="9">#REF!</definedName>
    <definedName name="CODIGO_DIVIPOLA" localSheetId="5">#REF!</definedName>
    <definedName name="CODIGO_DIVIPOLA" localSheetId="6">#REF!</definedName>
    <definedName name="CODIGO_DIVIPOLA" localSheetId="8">#REF!</definedName>
    <definedName name="CODIGO_DIVIPOLA" localSheetId="10">#REF!</definedName>
    <definedName name="CODIGO_DIVIPOLA">#REF!</definedName>
    <definedName name="CUNDAY">[12]Hoja1!$A$4:$B$4</definedName>
    <definedName name="D" localSheetId="13">[7]LIS183!#REF!</definedName>
    <definedName name="D" localSheetId="14">[7]LIS183!#REF!</definedName>
    <definedName name="D" localSheetId="18">[7]LIS183!#REF!</definedName>
    <definedName name="D" localSheetId="19">[7]LIS183!#REF!</definedName>
    <definedName name="D" localSheetId="20">[7]LIS183!#REF!</definedName>
    <definedName name="D" localSheetId="21">[7]LIS183!#REF!</definedName>
    <definedName name="D" localSheetId="3">[7]LIS183!#REF!</definedName>
    <definedName name="D" localSheetId="9">[7]LIS183!#REF!</definedName>
    <definedName name="D" localSheetId="5">[7]LIS183!#REF!</definedName>
    <definedName name="D" localSheetId="6">[7]LIS183!#REF!</definedName>
    <definedName name="D" localSheetId="8">[7]LIS183!#REF!</definedName>
    <definedName name="D" localSheetId="10">[7]LIS183!#REF!</definedName>
    <definedName name="D">[7]LIS183!#REF!</definedName>
    <definedName name="DboREGISTRO_LEY_617" localSheetId="1">#REF!</definedName>
    <definedName name="DboREGISTRO_LEY_617" localSheetId="12">#REF!</definedName>
    <definedName name="DboREGISTRO_LEY_617" localSheetId="13">#REF!</definedName>
    <definedName name="DboREGISTRO_LEY_617" localSheetId="14">#REF!</definedName>
    <definedName name="DboREGISTRO_LEY_617" localSheetId="15">#REF!</definedName>
    <definedName name="DboREGISTRO_LEY_617" localSheetId="16">#REF!</definedName>
    <definedName name="DboREGISTRO_LEY_617" localSheetId="17">#REF!</definedName>
    <definedName name="DboREGISTRO_LEY_617" localSheetId="18">#REF!</definedName>
    <definedName name="DboREGISTRO_LEY_617" localSheetId="19">#REF!</definedName>
    <definedName name="DboREGISTRO_LEY_617" localSheetId="20">#REF!</definedName>
    <definedName name="DboREGISTRO_LEY_617" localSheetId="21">#REF!</definedName>
    <definedName name="DboREGISTRO_LEY_617" localSheetId="3">#REF!</definedName>
    <definedName name="DboREGISTRO_LEY_617" localSheetId="4">#REF!</definedName>
    <definedName name="DboREGISTRO_LEY_617" localSheetId="9">#REF!</definedName>
    <definedName name="DboREGISTRO_LEY_617" localSheetId="5">#REF!</definedName>
    <definedName name="DboREGISTRO_LEY_617" localSheetId="6">#REF!</definedName>
    <definedName name="DboREGISTRO_LEY_617" localSheetId="8">#REF!</definedName>
    <definedName name="DboREGISTRO_LEY_617" localSheetId="10">#REF!</definedName>
    <definedName name="DboREGISTRO_LEY_617">#REF!</definedName>
    <definedName name="Def" localSheetId="13">#REF!</definedName>
    <definedName name="Def" localSheetId="14">#REF!</definedName>
    <definedName name="Def" localSheetId="16">#REF!</definedName>
    <definedName name="Def" localSheetId="17">#REF!</definedName>
    <definedName name="Def" localSheetId="18">#REF!</definedName>
    <definedName name="Def" localSheetId="19">#REF!</definedName>
    <definedName name="Def" localSheetId="20">#REF!</definedName>
    <definedName name="Def" localSheetId="21">#REF!</definedName>
    <definedName name="Def" localSheetId="3">#REF!</definedName>
    <definedName name="Def" localSheetId="9">#REF!</definedName>
    <definedName name="Def" localSheetId="5">#REF!</definedName>
    <definedName name="Def" localSheetId="6">#REF!</definedName>
    <definedName name="Def" localSheetId="8">#REF!</definedName>
    <definedName name="Def" localSheetId="10">#REF!</definedName>
    <definedName name="Def">#REF!</definedName>
    <definedName name="defr" localSheetId="13">[7]LIS183!#REF!</definedName>
    <definedName name="defr" localSheetId="14">[7]LIS183!#REF!</definedName>
    <definedName name="defr" localSheetId="18">[7]LIS183!#REF!</definedName>
    <definedName name="defr" localSheetId="19">[7]LIS183!#REF!</definedName>
    <definedName name="defr" localSheetId="20">[7]LIS183!#REF!</definedName>
    <definedName name="defr" localSheetId="21">[7]LIS183!#REF!</definedName>
    <definedName name="defr" localSheetId="3">[7]LIS183!#REF!</definedName>
    <definedName name="defr" localSheetId="9">[7]LIS183!#REF!</definedName>
    <definedName name="defr" localSheetId="5">[7]LIS183!#REF!</definedName>
    <definedName name="defr" localSheetId="6">[7]LIS183!#REF!</definedName>
    <definedName name="defr" localSheetId="8">[7]LIS183!#REF!</definedName>
    <definedName name="defr" localSheetId="10">[7]LIS183!#REF!</definedName>
    <definedName name="defr">[7]LIS183!#REF!</definedName>
    <definedName name="defrts" localSheetId="13">#REF!</definedName>
    <definedName name="defrts" localSheetId="14">#REF!</definedName>
    <definedName name="defrts" localSheetId="16">#REF!</definedName>
    <definedName name="defrts" localSheetId="17">#REF!</definedName>
    <definedName name="defrts" localSheetId="18">#REF!</definedName>
    <definedName name="defrts" localSheetId="19">#REF!</definedName>
    <definedName name="defrts" localSheetId="20">#REF!</definedName>
    <definedName name="defrts" localSheetId="21">#REF!</definedName>
    <definedName name="defrts" localSheetId="3">#REF!</definedName>
    <definedName name="defrts" localSheetId="9">#REF!</definedName>
    <definedName name="defrts" localSheetId="5">#REF!</definedName>
    <definedName name="defrts" localSheetId="6">#REF!</definedName>
    <definedName name="defrts" localSheetId="8">#REF!</definedName>
    <definedName name="defrts" localSheetId="10">#REF!</definedName>
    <definedName name="defrts">#REF!</definedName>
    <definedName name="DEFUNCIONES10" localSheetId="13">#REF!</definedName>
    <definedName name="DEFUNCIONES10" localSheetId="14">#REF!</definedName>
    <definedName name="DEFUNCIONES10" localSheetId="18">#REF!</definedName>
    <definedName name="DEFUNCIONES10" localSheetId="19">#REF!</definedName>
    <definedName name="DEFUNCIONES10" localSheetId="20">#REF!</definedName>
    <definedName name="DEFUNCIONES10" localSheetId="21">#REF!</definedName>
    <definedName name="DEFUNCIONES10" localSheetId="3">#REF!</definedName>
    <definedName name="DEFUNCIONES10" localSheetId="9">#REF!</definedName>
    <definedName name="DEFUNCIONES10" localSheetId="5">#REF!</definedName>
    <definedName name="DEFUNCIONES10" localSheetId="6">#REF!</definedName>
    <definedName name="DEFUNCIONES10" localSheetId="8">#REF!</definedName>
    <definedName name="DEFUNCIONES10" localSheetId="10">#REF!</definedName>
    <definedName name="DEFUNCIONES10">#REF!</definedName>
    <definedName name="DGGG" localSheetId="13">#REF!</definedName>
    <definedName name="DGGG" localSheetId="14">#REF!</definedName>
    <definedName name="DGGG" localSheetId="18">#REF!</definedName>
    <definedName name="DGGG" localSheetId="19">#REF!</definedName>
    <definedName name="DGGG" localSheetId="20">#REF!</definedName>
    <definedName name="DGGG" localSheetId="21">#REF!</definedName>
    <definedName name="DGGG" localSheetId="3">#REF!</definedName>
    <definedName name="DGGG" localSheetId="9">#REF!</definedName>
    <definedName name="DGGG" localSheetId="5">#REF!</definedName>
    <definedName name="DGGG" localSheetId="6">#REF!</definedName>
    <definedName name="DGGG" localSheetId="8">#REF!</definedName>
    <definedName name="DGGG" localSheetId="10">#REF!</definedName>
    <definedName name="DGGG">#REF!</definedName>
    <definedName name="DIAAN" localSheetId="13">#REF!</definedName>
    <definedName name="DIAAN" localSheetId="14">#REF!</definedName>
    <definedName name="DIAAN" localSheetId="18">#REF!</definedName>
    <definedName name="DIAAN" localSheetId="19">#REF!</definedName>
    <definedName name="DIAAN" localSheetId="20">#REF!</definedName>
    <definedName name="DIAAN" localSheetId="21">#REF!</definedName>
    <definedName name="DIAAN" localSheetId="3">#REF!</definedName>
    <definedName name="DIAAN" localSheetId="9">#REF!</definedName>
    <definedName name="DIAAN" localSheetId="5">#REF!</definedName>
    <definedName name="DIAAN" localSheetId="8">#REF!</definedName>
    <definedName name="DIAAN" localSheetId="10">#REF!</definedName>
    <definedName name="DIAAN">#REF!</definedName>
    <definedName name="DIAGNOSTICOS4" localSheetId="13">#REF!</definedName>
    <definedName name="DIAGNOSTICOS4" localSheetId="14">#REF!</definedName>
    <definedName name="DIAGNOSTICOS4" localSheetId="16">#REF!</definedName>
    <definedName name="DIAGNOSTICOS4" localSheetId="17">#REF!</definedName>
    <definedName name="DIAGNOSTICOS4" localSheetId="18">#REF!</definedName>
    <definedName name="DIAGNOSTICOS4" localSheetId="19">#REF!</definedName>
    <definedName name="DIAGNOSTICOS4" localSheetId="20">#REF!</definedName>
    <definedName name="DIAGNOSTICOS4" localSheetId="21">#REF!</definedName>
    <definedName name="DIAGNOSTICOS4" localSheetId="3">#REF!</definedName>
    <definedName name="DIAGNOSTICOS4" localSheetId="9">#REF!</definedName>
    <definedName name="DIAGNOSTICOS4" localSheetId="5">#REF!</definedName>
    <definedName name="DIAGNOSTICOS4" localSheetId="8">#REF!</definedName>
    <definedName name="DIAGNOSTICOS4" localSheetId="10">#REF!</definedName>
    <definedName name="DIAGNOSTICOS4">#REF!</definedName>
    <definedName name="diGNOSTICO5" localSheetId="13">#REF!</definedName>
    <definedName name="diGNOSTICO5" localSheetId="14">#REF!</definedName>
    <definedName name="diGNOSTICO5" localSheetId="18">#REF!</definedName>
    <definedName name="diGNOSTICO5" localSheetId="19">#REF!</definedName>
    <definedName name="diGNOSTICO5" localSheetId="20">#REF!</definedName>
    <definedName name="diGNOSTICO5" localSheetId="21">#REF!</definedName>
    <definedName name="diGNOSTICO5" localSheetId="3">#REF!</definedName>
    <definedName name="diGNOSTICO5" localSheetId="9">#REF!</definedName>
    <definedName name="diGNOSTICO5" localSheetId="5">#REF!</definedName>
    <definedName name="diGNOSTICO5" localSheetId="8">#REF!</definedName>
    <definedName name="diGNOSTICO5" localSheetId="10">#REF!</definedName>
    <definedName name="diGNOSTICO5">#REF!</definedName>
    <definedName name="DILLA" localSheetId="13">#REF!</definedName>
    <definedName name="DILLA" localSheetId="14">#REF!</definedName>
    <definedName name="DILLA" localSheetId="18">#REF!</definedName>
    <definedName name="DILLA" localSheetId="19">#REF!</definedName>
    <definedName name="DILLA" localSheetId="20">#REF!</definedName>
    <definedName name="DILLA" localSheetId="21">#REF!</definedName>
    <definedName name="DILLA" localSheetId="3">#REF!</definedName>
    <definedName name="DILLA" localSheetId="9">#REF!</definedName>
    <definedName name="DILLA" localSheetId="5">#REF!</definedName>
    <definedName name="DILLA" localSheetId="8">#REF!</definedName>
    <definedName name="DILLA" localSheetId="10">#REF!</definedName>
    <definedName name="DILLA">#REF!</definedName>
    <definedName name="DOSQUEBRADAS">[12]Hoja1!$A$18:$B$18</definedName>
    <definedName name="E" localSheetId="13">[7]LIS183!#REF!</definedName>
    <definedName name="E" localSheetId="14">[7]LIS183!#REF!</definedName>
    <definedName name="E" localSheetId="17">[4]Hoja1!$A$1:$C$10607</definedName>
    <definedName name="E" localSheetId="18">[5]Hoja1!$A$1:$C$10607</definedName>
    <definedName name="E" localSheetId="19">[4]Hoja1!$A$1:$C$10607</definedName>
    <definedName name="E" localSheetId="20">[5]Hoja1!$A$1:$C$10607</definedName>
    <definedName name="E" localSheetId="21">[5]Hoja1!$A$1:$C$10607</definedName>
    <definedName name="E" localSheetId="3">[7]LIS183!#REF!</definedName>
    <definedName name="E" localSheetId="9">[7]LIS183!#REF!</definedName>
    <definedName name="E" localSheetId="5">[7]LIS183!#REF!</definedName>
    <definedName name="E" localSheetId="6">[7]LIS183!#REF!</definedName>
    <definedName name="E" localSheetId="8">[7]LIS183!#REF!</definedName>
    <definedName name="E" localSheetId="10">[7]LIS183!#REF!</definedName>
    <definedName name="E">[7]LIS183!#REF!</definedName>
    <definedName name="edad" localSheetId="13">#REF!</definedName>
    <definedName name="edad" localSheetId="14">#REF!</definedName>
    <definedName name="edad" localSheetId="16">#REF!</definedName>
    <definedName name="edad" localSheetId="17">#REF!</definedName>
    <definedName name="edad" localSheetId="18">#REF!</definedName>
    <definedName name="edad" localSheetId="19">#REF!</definedName>
    <definedName name="edad" localSheetId="20">#REF!</definedName>
    <definedName name="edad" localSheetId="21">#REF!</definedName>
    <definedName name="edad" localSheetId="3">#REF!</definedName>
    <definedName name="edad" localSheetId="9">#REF!</definedName>
    <definedName name="edad" localSheetId="5">#REF!</definedName>
    <definedName name="edad" localSheetId="6">#REF!</definedName>
    <definedName name="edad" localSheetId="8">#REF!</definedName>
    <definedName name="edad" localSheetId="10">#REF!</definedName>
    <definedName name="edad">#REF!</definedName>
    <definedName name="egghgh" localSheetId="13">#REF!</definedName>
    <definedName name="egghgh" localSheetId="14">#REF!</definedName>
    <definedName name="egghgh" localSheetId="16">#REF!</definedName>
    <definedName name="egghgh" localSheetId="17">#REF!</definedName>
    <definedName name="egghgh" localSheetId="18">#REF!</definedName>
    <definedName name="egghgh" localSheetId="19">#REF!</definedName>
    <definedName name="egghgh" localSheetId="20">#REF!</definedName>
    <definedName name="egghgh" localSheetId="21">#REF!</definedName>
    <definedName name="egghgh" localSheetId="3">#REF!</definedName>
    <definedName name="egghgh" localSheetId="9">#REF!</definedName>
    <definedName name="egghgh" localSheetId="5">#REF!</definedName>
    <definedName name="egghgh" localSheetId="6">#REF!</definedName>
    <definedName name="egghgh" localSheetId="8">#REF!</definedName>
    <definedName name="egghgh" localSheetId="10">#REF!</definedName>
    <definedName name="egghgh">#REF!</definedName>
    <definedName name="fda" localSheetId="13">#REF!</definedName>
    <definedName name="fda" localSheetId="14">#REF!</definedName>
    <definedName name="fda" localSheetId="18">#REF!</definedName>
    <definedName name="fda" localSheetId="19">#REF!</definedName>
    <definedName name="fda" localSheetId="20">#REF!</definedName>
    <definedName name="fda" localSheetId="21">#REF!</definedName>
    <definedName name="fda" localSheetId="3">#REF!</definedName>
    <definedName name="fda" localSheetId="9">#REF!</definedName>
    <definedName name="fda" localSheetId="5">#REF!</definedName>
    <definedName name="fda" localSheetId="6">#REF!</definedName>
    <definedName name="fda" localSheetId="8">#REF!</definedName>
    <definedName name="fda" localSheetId="10">#REF!</definedName>
    <definedName name="fda">#REF!</definedName>
    <definedName name="FLORIDABLANCA_HOSP">[12]Hoja1!$A$19:$B$19</definedName>
    <definedName name="G" localSheetId="13">[7]LIS183!#REF!</definedName>
    <definedName name="G" localSheetId="14">[7]LIS183!#REF!</definedName>
    <definedName name="G" localSheetId="18">[7]LIS183!#REF!</definedName>
    <definedName name="G" localSheetId="19">[7]LIS183!#REF!</definedName>
    <definedName name="G" localSheetId="20">[7]LIS183!#REF!</definedName>
    <definedName name="G" localSheetId="21">[7]LIS183!#REF!</definedName>
    <definedName name="G" localSheetId="3">[7]LIS183!#REF!</definedName>
    <definedName name="G" localSheetId="9">[7]LIS183!#REF!</definedName>
    <definedName name="G" localSheetId="5">[7]LIS183!#REF!</definedName>
    <definedName name="G" localSheetId="6">[7]LIS183!#REF!</definedName>
    <definedName name="G" localSheetId="8">[7]LIS183!#REF!</definedName>
    <definedName name="G" localSheetId="10">[7]LIS183!#REF!</definedName>
    <definedName name="G">[7]LIS183!#REF!</definedName>
    <definedName name="GBV" localSheetId="13">#REF!</definedName>
    <definedName name="GBV" localSheetId="14">#REF!</definedName>
    <definedName name="GBV" localSheetId="18">#REF!</definedName>
    <definedName name="GBV" localSheetId="19">#REF!</definedName>
    <definedName name="GBV" localSheetId="20">#REF!</definedName>
    <definedName name="GBV" localSheetId="21">#REF!</definedName>
    <definedName name="GBV" localSheetId="3">#REF!</definedName>
    <definedName name="GBV" localSheetId="9">#REF!</definedName>
    <definedName name="GBV" localSheetId="5">#REF!</definedName>
    <definedName name="GBV" localSheetId="6">#REF!</definedName>
    <definedName name="GBV" localSheetId="8">#REF!</definedName>
    <definedName name="GBV" localSheetId="10">#REF!</definedName>
    <definedName name="GBV">#REF!</definedName>
    <definedName name="gedad" localSheetId="6">[13]Hoja4!$A$1:$B$45</definedName>
    <definedName name="gedad">[13]Hoja4!$A$1:$B$45</definedName>
    <definedName name="GHHGF" localSheetId="13">#REF!</definedName>
    <definedName name="GHHGF" localSheetId="14">#REF!</definedName>
    <definedName name="GHHGF" localSheetId="16">#REF!</definedName>
    <definedName name="GHHGF" localSheetId="17">#REF!</definedName>
    <definedName name="GHHGF" localSheetId="18">#REF!</definedName>
    <definedName name="GHHGF" localSheetId="19">#REF!</definedName>
    <definedName name="GHHGF" localSheetId="20">#REF!</definedName>
    <definedName name="GHHGF" localSheetId="21">#REF!</definedName>
    <definedName name="GHHGF" localSheetId="3">#REF!</definedName>
    <definedName name="GHHGF" localSheetId="9">#REF!</definedName>
    <definedName name="GHHGF" localSheetId="5">#REF!</definedName>
    <definedName name="GHHGF" localSheetId="6">#REF!</definedName>
    <definedName name="GHHGF" localSheetId="8">#REF!</definedName>
    <definedName name="GHHGF" localSheetId="10">#REF!</definedName>
    <definedName name="GHHGF">#REF!</definedName>
    <definedName name="GIRON">[12]Hoja1!$A$15:$B$15</definedName>
    <definedName name="GJGJU" localSheetId="13">#REF!</definedName>
    <definedName name="GJGJU" localSheetId="14">#REF!</definedName>
    <definedName name="GJGJU" localSheetId="16">#REF!</definedName>
    <definedName name="GJGJU" localSheetId="17">#REF!</definedName>
    <definedName name="GJGJU" localSheetId="18">#REF!</definedName>
    <definedName name="GJGJU" localSheetId="19">#REF!</definedName>
    <definedName name="GJGJU" localSheetId="20">#REF!</definedName>
    <definedName name="GJGJU" localSheetId="21">#REF!</definedName>
    <definedName name="GJGJU" localSheetId="3">#REF!</definedName>
    <definedName name="GJGJU" localSheetId="9">#REF!</definedName>
    <definedName name="GJGJU" localSheetId="5">#REF!</definedName>
    <definedName name="GJGJU" localSheetId="6">#REF!</definedName>
    <definedName name="GJGJU" localSheetId="8">#REF!</definedName>
    <definedName name="GJGJU" localSheetId="10">#REF!</definedName>
    <definedName name="GJGJU">#REF!</definedName>
    <definedName name="GRUPO105" localSheetId="13">#REF!</definedName>
    <definedName name="GRUPO105" localSheetId="14">#REF!</definedName>
    <definedName name="GRUPO105" localSheetId="16">#REF!</definedName>
    <definedName name="GRUPO105" localSheetId="17">#REF!</definedName>
    <definedName name="GRUPO105" localSheetId="18">#REF!</definedName>
    <definedName name="GRUPO105" localSheetId="19">#REF!</definedName>
    <definedName name="GRUPO105" localSheetId="20">#REF!</definedName>
    <definedName name="GRUPO105" localSheetId="21">#REF!</definedName>
    <definedName name="GRUPO105" localSheetId="3">#REF!</definedName>
    <definedName name="GRUPO105" localSheetId="9">#REF!</definedName>
    <definedName name="GRUPO105" localSheetId="5">#REF!</definedName>
    <definedName name="GRUPO105" localSheetId="6">#REF!</definedName>
    <definedName name="GRUPO105" localSheetId="8">#REF!</definedName>
    <definedName name="GRUPO105" localSheetId="10">#REF!</definedName>
    <definedName name="GRUPO105">#REF!</definedName>
    <definedName name="GUAMO">[12]Hoja1!$A$13:$B$13</definedName>
    <definedName name="GUATICA">[12]Hoja1!$A$9:$B$9</definedName>
    <definedName name="ICONONZO">[12]Hoja1!$A$6:$B$6</definedName>
    <definedName name="INFARTOMIO2000" localSheetId="13">#REF!</definedName>
    <definedName name="INFARTOMIO2000" localSheetId="14">#REF!</definedName>
    <definedName name="INFARTOMIO2000" localSheetId="16">#REF!</definedName>
    <definedName name="INFARTOMIO2000" localSheetId="17">#REF!</definedName>
    <definedName name="INFARTOMIO2000" localSheetId="18">#REF!</definedName>
    <definedName name="INFARTOMIO2000" localSheetId="19">#REF!</definedName>
    <definedName name="INFARTOMIO2000" localSheetId="20">#REF!</definedName>
    <definedName name="INFARTOMIO2000" localSheetId="21">#REF!</definedName>
    <definedName name="INFARTOMIO2000" localSheetId="3">#REF!</definedName>
    <definedName name="INFARTOMIO2000" localSheetId="9">#REF!</definedName>
    <definedName name="INFARTOMIO2000" localSheetId="5">#REF!</definedName>
    <definedName name="INFARTOMIO2000" localSheetId="6">#REF!</definedName>
    <definedName name="INFARTOMIO2000" localSheetId="8">#REF!</definedName>
    <definedName name="INFARTOMIO2000" localSheetId="10">#REF!</definedName>
    <definedName name="INFARTOMIO2000">#REF!</definedName>
    <definedName name="J" localSheetId="13">[7]LIS183!#REF!</definedName>
    <definedName name="J" localSheetId="14">[7]LIS183!#REF!</definedName>
    <definedName name="J" localSheetId="18">[7]LIS183!#REF!</definedName>
    <definedName name="J" localSheetId="19">[7]LIS183!#REF!</definedName>
    <definedName name="J" localSheetId="20">[7]LIS183!#REF!</definedName>
    <definedName name="J" localSheetId="21">[7]LIS183!#REF!</definedName>
    <definedName name="J" localSheetId="3">[7]LIS183!#REF!</definedName>
    <definedName name="J" localSheetId="9">[7]LIS183!#REF!</definedName>
    <definedName name="J" localSheetId="5">[7]LIS183!#REF!</definedName>
    <definedName name="J" localSheetId="6">[7]LIS183!#REF!</definedName>
    <definedName name="J" localSheetId="8">[7]LIS183!#REF!</definedName>
    <definedName name="J" localSheetId="10">[7]LIS183!#REF!</definedName>
    <definedName name="J">[7]LIS183!#REF!</definedName>
    <definedName name="JHHH" localSheetId="13">#REF!</definedName>
    <definedName name="JHHH" localSheetId="14">#REF!</definedName>
    <definedName name="JHHH" localSheetId="16">#REF!</definedName>
    <definedName name="JHHH" localSheetId="17">#REF!</definedName>
    <definedName name="JHHH" localSheetId="18">#REF!</definedName>
    <definedName name="JHHH" localSheetId="19">#REF!</definedName>
    <definedName name="JHHH" localSheetId="20">#REF!</definedName>
    <definedName name="JHHH" localSheetId="21">#REF!</definedName>
    <definedName name="JHHH" localSheetId="3">#REF!</definedName>
    <definedName name="JHHH" localSheetId="9">#REF!</definedName>
    <definedName name="JHHH" localSheetId="5">#REF!</definedName>
    <definedName name="JHHH" localSheetId="6">#REF!</definedName>
    <definedName name="JHHH" localSheetId="8">#REF!</definedName>
    <definedName name="JHHH" localSheetId="10">#REF!</definedName>
    <definedName name="JHHH">#REF!</definedName>
    <definedName name="jkohuigui" localSheetId="13">#REF!</definedName>
    <definedName name="jkohuigui" localSheetId="14">#REF!</definedName>
    <definedName name="jkohuigui" localSheetId="18">#REF!</definedName>
    <definedName name="jkohuigui" localSheetId="19">#REF!</definedName>
    <definedName name="jkohuigui" localSheetId="20">#REF!</definedName>
    <definedName name="jkohuigui" localSheetId="21">#REF!</definedName>
    <definedName name="jkohuigui" localSheetId="3">#REF!</definedName>
    <definedName name="jkohuigui" localSheetId="9">#REF!</definedName>
    <definedName name="jkohuigui" localSheetId="5">#REF!</definedName>
    <definedName name="jkohuigui" localSheetId="6">#REF!</definedName>
    <definedName name="jkohuigui" localSheetId="8">#REF!</definedName>
    <definedName name="jkohuigui" localSheetId="10">#REF!</definedName>
    <definedName name="jkohuigui">#REF!</definedName>
    <definedName name="JYGY" localSheetId="13">#REF!</definedName>
    <definedName name="JYGY" localSheetId="14">#REF!</definedName>
    <definedName name="JYGY" localSheetId="16">#REF!</definedName>
    <definedName name="JYGY" localSheetId="17">#REF!</definedName>
    <definedName name="JYGY" localSheetId="18">#REF!</definedName>
    <definedName name="JYGY" localSheetId="19">#REF!</definedName>
    <definedName name="JYGY" localSheetId="20">#REF!</definedName>
    <definedName name="JYGY" localSheetId="21">#REF!</definedName>
    <definedName name="JYGY" localSheetId="3">#REF!</definedName>
    <definedName name="JYGY" localSheetId="9">#REF!</definedName>
    <definedName name="JYGY" localSheetId="5">#REF!</definedName>
    <definedName name="JYGY" localSheetId="6">#REF!</definedName>
    <definedName name="JYGY" localSheetId="8">#REF!</definedName>
    <definedName name="JYGY" localSheetId="10">#REF!</definedName>
    <definedName name="JYGY">#REF!</definedName>
    <definedName name="K" localSheetId="13">[7]LIS183!#REF!</definedName>
    <definedName name="K" localSheetId="14">[7]LIS183!#REF!</definedName>
    <definedName name="K" localSheetId="18">[7]LIS183!#REF!</definedName>
    <definedName name="K" localSheetId="19">[7]LIS183!#REF!</definedName>
    <definedName name="K" localSheetId="20">[7]LIS183!#REF!</definedName>
    <definedName name="K" localSheetId="21">[7]LIS183!#REF!</definedName>
    <definedName name="K" localSheetId="3">[7]LIS183!#REF!</definedName>
    <definedName name="K" localSheetId="9">[7]LIS183!#REF!</definedName>
    <definedName name="K" localSheetId="5">[7]LIS183!#REF!</definedName>
    <definedName name="K" localSheetId="6">[7]LIS183!#REF!</definedName>
    <definedName name="K" localSheetId="8">[7]LIS183!#REF!</definedName>
    <definedName name="K" localSheetId="10">[7]LIS183!#REF!</definedName>
    <definedName name="K">[7]LIS183!#REF!</definedName>
    <definedName name="kkkk" localSheetId="13">'[14]CUADRO No 4'!#REF!</definedName>
    <definedName name="kkkk" localSheetId="14">'[14]CUADRO No 4'!#REF!</definedName>
    <definedName name="kkkk" localSheetId="18">'[14]CUADRO No 4'!#REF!</definedName>
    <definedName name="kkkk" localSheetId="19">'[14]CUADRO No 4'!#REF!</definedName>
    <definedName name="kkkk" localSheetId="20">'[14]CUADRO No 4'!#REF!</definedName>
    <definedName name="kkkk" localSheetId="21">'[14]CUADRO No 4'!#REF!</definedName>
    <definedName name="kkkk" localSheetId="3">'[14]CUADRO No 4'!#REF!</definedName>
    <definedName name="kkkk" localSheetId="9">'[14]CUADRO No 4'!#REF!</definedName>
    <definedName name="kkkk" localSheetId="5">'[14]CUADRO No 4'!#REF!</definedName>
    <definedName name="kkkk" localSheetId="6">'[14]CUADRO No 4'!#REF!</definedName>
    <definedName name="kkkk" localSheetId="8">'[14]CUADRO No 4'!#REF!</definedName>
    <definedName name="kkkk" localSheetId="10">'[14]CUADRO No 4'!#REF!</definedName>
    <definedName name="kkkk">'[14]CUADRO No 4'!#REF!</definedName>
    <definedName name="kkl" localSheetId="13">#REF!</definedName>
    <definedName name="kkl" localSheetId="14">#REF!</definedName>
    <definedName name="kkl" localSheetId="16">#REF!</definedName>
    <definedName name="kkl" localSheetId="17">#REF!</definedName>
    <definedName name="kkl" localSheetId="18">#REF!</definedName>
    <definedName name="kkl" localSheetId="19">#REF!</definedName>
    <definedName name="kkl" localSheetId="20">#REF!</definedName>
    <definedName name="kkl" localSheetId="21">#REF!</definedName>
    <definedName name="kkl" localSheetId="3">#REF!</definedName>
    <definedName name="kkl" localSheetId="9">#REF!</definedName>
    <definedName name="kkl" localSheetId="5">#REF!</definedName>
    <definedName name="kkl" localSheetId="6">#REF!</definedName>
    <definedName name="kkl" localSheetId="8">#REF!</definedName>
    <definedName name="kkl" localSheetId="10">#REF!</definedName>
    <definedName name="kkl">#REF!</definedName>
    <definedName name="LA_CELIA">[12]Hoja1!$A$5:$B$5</definedName>
    <definedName name="LA_VIRGINIA">[12]Hoja1!$A$17:$B$17</definedName>
    <definedName name="ldddk" localSheetId="13">'[14]CUADRO No 4'!#REF!</definedName>
    <definedName name="ldddk" localSheetId="14">'[14]CUADRO No 4'!#REF!</definedName>
    <definedName name="ldddk" localSheetId="18">'[14]CUADRO No 4'!#REF!</definedName>
    <definedName name="ldddk" localSheetId="19">'[14]CUADRO No 4'!#REF!</definedName>
    <definedName name="ldddk" localSheetId="20">'[14]CUADRO No 4'!#REF!</definedName>
    <definedName name="ldddk" localSheetId="21">'[14]CUADRO No 4'!#REF!</definedName>
    <definedName name="ldddk" localSheetId="3">'[14]CUADRO No 4'!#REF!</definedName>
    <definedName name="ldddk" localSheetId="9">'[14]CUADRO No 4'!#REF!</definedName>
    <definedName name="ldddk" localSheetId="5">'[14]CUADRO No 4'!#REF!</definedName>
    <definedName name="ldddk" localSheetId="6">'[14]CUADRO No 4'!#REF!</definedName>
    <definedName name="ldddk" localSheetId="8">'[14]CUADRO No 4'!#REF!</definedName>
    <definedName name="ldddk" localSheetId="10">'[14]CUADRO No 4'!#REF!</definedName>
    <definedName name="ldddk">'[14]CUADRO No 4'!#REF!</definedName>
    <definedName name="lijnmmlñ" localSheetId="13">#REF!</definedName>
    <definedName name="lijnmmlñ" localSheetId="14">#REF!</definedName>
    <definedName name="lijnmmlñ" localSheetId="16">#REF!</definedName>
    <definedName name="lijnmmlñ" localSheetId="17">#REF!</definedName>
    <definedName name="lijnmmlñ" localSheetId="18">#REF!</definedName>
    <definedName name="lijnmmlñ" localSheetId="19">#REF!</definedName>
    <definedName name="lijnmmlñ" localSheetId="20">#REF!</definedName>
    <definedName name="lijnmmlñ" localSheetId="21">#REF!</definedName>
    <definedName name="lijnmmlñ" localSheetId="3">#REF!</definedName>
    <definedName name="lijnmmlñ" localSheetId="9">#REF!</definedName>
    <definedName name="lijnmmlñ" localSheetId="5">#REF!</definedName>
    <definedName name="lijnmmlñ" localSheetId="6">#REF!</definedName>
    <definedName name="lijnmmlñ" localSheetId="8">#REF!</definedName>
    <definedName name="lijnmmlñ" localSheetId="10">#REF!</definedName>
    <definedName name="lijnmmlñ">#REF!</definedName>
    <definedName name="lñ" localSheetId="13">#REF!</definedName>
    <definedName name="lñ" localSheetId="14">#REF!</definedName>
    <definedName name="lñ" localSheetId="16">#REF!</definedName>
    <definedName name="lñ" localSheetId="17">#REF!</definedName>
    <definedName name="lñ" localSheetId="18">#REF!</definedName>
    <definedName name="lñ" localSheetId="19">#REF!</definedName>
    <definedName name="lñ" localSheetId="20">#REF!</definedName>
    <definedName name="lñ" localSheetId="21">#REF!</definedName>
    <definedName name="lñ" localSheetId="3">#REF!</definedName>
    <definedName name="lñ" localSheetId="9">#REF!</definedName>
    <definedName name="lñ" localSheetId="5">#REF!</definedName>
    <definedName name="lñ" localSheetId="6">#REF!</definedName>
    <definedName name="lñ" localSheetId="8">#REF!</definedName>
    <definedName name="lñ" localSheetId="10">#REF!</definedName>
    <definedName name="lñ">#REF!</definedName>
    <definedName name="m" localSheetId="13">'[1]CUADRO No 4'!#REF!</definedName>
    <definedName name="m" localSheetId="14">'[1]CUADRO No 4'!#REF!</definedName>
    <definedName name="m" localSheetId="18">'[1]CUADRO No 4'!#REF!</definedName>
    <definedName name="m" localSheetId="19">'[1]CUADRO No 4'!#REF!</definedName>
    <definedName name="m" localSheetId="20">'[1]CUADRO No 4'!#REF!</definedName>
    <definedName name="m" localSheetId="21">'[1]CUADRO No 4'!#REF!</definedName>
    <definedName name="m" localSheetId="3">'[1]CUADRO No 4'!#REF!</definedName>
    <definedName name="m" localSheetId="9">'[1]CUADRO No 4'!#REF!</definedName>
    <definedName name="m" localSheetId="5">'[1]CUADRO No 4'!#REF!</definedName>
    <definedName name="m" localSheetId="6">'[1]CUADRO No 4'!#REF!</definedName>
    <definedName name="m" localSheetId="8">'[1]CUADRO No 4'!#REF!</definedName>
    <definedName name="m" localSheetId="10">'[1]CUADRO No 4'!#REF!</definedName>
    <definedName name="m">'[1]CUADRO No 4'!#REF!</definedName>
    <definedName name="MACRO" localSheetId="13">#REF!</definedName>
    <definedName name="MACRO" localSheetId="14">#REF!</definedName>
    <definedName name="MACRO" localSheetId="18">#REF!</definedName>
    <definedName name="MACRO" localSheetId="19">#REF!</definedName>
    <definedName name="MACRO" localSheetId="20">#REF!</definedName>
    <definedName name="MACRO" localSheetId="21">#REF!</definedName>
    <definedName name="MACRO" localSheetId="3">#REF!</definedName>
    <definedName name="MACRO" localSheetId="9">#REF!</definedName>
    <definedName name="MACRO" localSheetId="5">#REF!</definedName>
    <definedName name="MACRO" localSheetId="6">#REF!</definedName>
    <definedName name="MACRO" localSheetId="8">#REF!</definedName>
    <definedName name="MACRO" localSheetId="10">#REF!</definedName>
    <definedName name="MACRO">#REF!</definedName>
    <definedName name="MARSELLA">[12]Hoja1!$A$11:$B$11</definedName>
    <definedName name="MATANZA">[12]Hoja1!$A$2:$B$2</definedName>
    <definedName name="MISTRATO">[12]Hoja1!$A$10:$B$10</definedName>
    <definedName name="mlkl" localSheetId="13">#REF!</definedName>
    <definedName name="mlkl" localSheetId="14">#REF!</definedName>
    <definedName name="mlkl" localSheetId="16">#REF!</definedName>
    <definedName name="mlkl" localSheetId="17">#REF!</definedName>
    <definedName name="mlkl" localSheetId="18">#REF!</definedName>
    <definedName name="mlkl" localSheetId="19">#REF!</definedName>
    <definedName name="mlkl" localSheetId="20">#REF!</definedName>
    <definedName name="mlkl" localSheetId="21">#REF!</definedName>
    <definedName name="mlkl" localSheetId="3">#REF!</definedName>
    <definedName name="mlkl" localSheetId="9">#REF!</definedName>
    <definedName name="mlkl" localSheetId="5">#REF!</definedName>
    <definedName name="mlkl" localSheetId="6">#REF!</definedName>
    <definedName name="mlkl" localSheetId="8">#REF!</definedName>
    <definedName name="mlkl" localSheetId="10">#REF!</definedName>
    <definedName name="mlkl">#REF!</definedName>
    <definedName name="MORTALIDAD" localSheetId="13">#REF!</definedName>
    <definedName name="MORTALIDAD" localSheetId="14">#REF!</definedName>
    <definedName name="MORTALIDAD" localSheetId="18">#REF!</definedName>
    <definedName name="MORTALIDAD" localSheetId="19">#REF!</definedName>
    <definedName name="MORTALIDAD" localSheetId="20">#REF!</definedName>
    <definedName name="MORTALIDAD" localSheetId="21">#REF!</definedName>
    <definedName name="MORTALIDAD" localSheetId="3">#REF!</definedName>
    <definedName name="MORTALIDAD" localSheetId="9">#REF!</definedName>
    <definedName name="MORTALIDAD" localSheetId="5">#REF!</definedName>
    <definedName name="MORTALIDAD" localSheetId="6">#REF!</definedName>
    <definedName name="MORTALIDAD" localSheetId="8">#REF!</definedName>
    <definedName name="MORTALIDAD" localSheetId="10">#REF!</definedName>
    <definedName name="MORTALIDAD">#REF!</definedName>
    <definedName name="MPIOS" localSheetId="13">#REF!</definedName>
    <definedName name="MPIOS" localSheetId="14">#REF!</definedName>
    <definedName name="MPIOS" localSheetId="16">#REF!</definedName>
    <definedName name="MPIOS" localSheetId="17">#REF!</definedName>
    <definedName name="MPIOS" localSheetId="18">#REF!</definedName>
    <definedName name="MPIOS" localSheetId="19">#REF!</definedName>
    <definedName name="MPIOS" localSheetId="20">#REF!</definedName>
    <definedName name="MPIOS" localSheetId="21">#REF!</definedName>
    <definedName name="MPIOS" localSheetId="3">#REF!</definedName>
    <definedName name="MPIOS" localSheetId="9">#REF!</definedName>
    <definedName name="MPIOS" localSheetId="5">#REF!</definedName>
    <definedName name="MPIOS" localSheetId="6">#REF!</definedName>
    <definedName name="MPIOS" localSheetId="8">#REF!</definedName>
    <definedName name="MPIOS" localSheetId="10">#REF!</definedName>
    <definedName name="MPIOS">#REF!</definedName>
    <definedName name="Ñ" localSheetId="13">[7]LIS183!#REF!</definedName>
    <definedName name="Ñ" localSheetId="14">[7]LIS183!#REF!</definedName>
    <definedName name="Ñ" localSheetId="18">[7]LIS183!#REF!</definedName>
    <definedName name="Ñ" localSheetId="19">[7]LIS183!#REF!</definedName>
    <definedName name="Ñ" localSheetId="20">[7]LIS183!#REF!</definedName>
    <definedName name="Ñ" localSheetId="21">[7]LIS183!#REF!</definedName>
    <definedName name="Ñ" localSheetId="3">[7]LIS183!#REF!</definedName>
    <definedName name="Ñ" localSheetId="9">[7]LIS183!#REF!</definedName>
    <definedName name="Ñ" localSheetId="5">[7]LIS183!#REF!</definedName>
    <definedName name="Ñ" localSheetId="6">[7]LIS183!#REF!</definedName>
    <definedName name="Ñ" localSheetId="8">[7]LIS183!#REF!</definedName>
    <definedName name="Ñ" localSheetId="10">[7]LIS183!#REF!</definedName>
    <definedName name="Ñ">[7]LIS183!#REF!</definedName>
    <definedName name="P" localSheetId="13">[7]LIS183!#REF!</definedName>
    <definedName name="P" localSheetId="14">[7]LIS183!#REF!</definedName>
    <definedName name="P" localSheetId="18">[7]LIS183!#REF!</definedName>
    <definedName name="P" localSheetId="19">[7]LIS183!#REF!</definedName>
    <definedName name="P" localSheetId="20">[7]LIS183!#REF!</definedName>
    <definedName name="P" localSheetId="21">[7]LIS183!#REF!</definedName>
    <definedName name="P" localSheetId="3">[7]LIS183!#REF!</definedName>
    <definedName name="P" localSheetId="9">[7]LIS183!#REF!</definedName>
    <definedName name="P" localSheetId="5">[7]LIS183!#REF!</definedName>
    <definedName name="P" localSheetId="6">[7]LIS183!#REF!</definedName>
    <definedName name="P" localSheetId="8">[7]LIS183!#REF!</definedName>
    <definedName name="P" localSheetId="10">[7]LIS183!#REF!</definedName>
    <definedName name="P">[7]LIS183!#REF!</definedName>
    <definedName name="PEREIRA">[12]Hoja1!$A$21:$B$21</definedName>
    <definedName name="q" localSheetId="13">'[1]CUADRO No 4'!#REF!</definedName>
    <definedName name="q" localSheetId="14">'[1]CUADRO No 4'!#REF!</definedName>
    <definedName name="q" localSheetId="18">'[1]CUADRO No 4'!#REF!</definedName>
    <definedName name="q" localSheetId="19">'[1]CUADRO No 4'!#REF!</definedName>
    <definedName name="q" localSheetId="20">'[1]CUADRO No 4'!#REF!</definedName>
    <definedName name="q" localSheetId="21">'[1]CUADRO No 4'!#REF!</definedName>
    <definedName name="q" localSheetId="3">'[1]CUADRO No 4'!#REF!</definedName>
    <definedName name="q" localSheetId="9">'[1]CUADRO No 4'!#REF!</definedName>
    <definedName name="q" localSheetId="5">'[1]CUADRO No 4'!#REF!</definedName>
    <definedName name="q" localSheetId="6">'[1]CUADRO No 4'!#REF!</definedName>
    <definedName name="q" localSheetId="8">'[1]CUADRO No 4'!#REF!</definedName>
    <definedName name="q" localSheetId="10">'[1]CUADRO No 4'!#REF!</definedName>
    <definedName name="q">'[1]CUADRO No 4'!#REF!</definedName>
    <definedName name="QUINCHIA">[12]Hoja1!$A$14:$B$14</definedName>
    <definedName name="RA" localSheetId="13">#REF!</definedName>
    <definedName name="RA" localSheetId="14">#REF!</definedName>
    <definedName name="RA" localSheetId="16">#REF!</definedName>
    <definedName name="RA" localSheetId="17">#REF!</definedName>
    <definedName name="RA" localSheetId="18">#REF!</definedName>
    <definedName name="RA" localSheetId="19">#REF!</definedName>
    <definedName name="RA" localSheetId="20">#REF!</definedName>
    <definedName name="RA" localSheetId="21">#REF!</definedName>
    <definedName name="RA" localSheetId="3">#REF!</definedName>
    <definedName name="RA" localSheetId="9">#REF!</definedName>
    <definedName name="RA" localSheetId="5">#REF!</definedName>
    <definedName name="RA" localSheetId="6">#REF!</definedName>
    <definedName name="RA" localSheetId="8">#REF!</definedName>
    <definedName name="RA" localSheetId="10">#REF!</definedName>
    <definedName name="RA">#REF!</definedName>
    <definedName name="RDPTO" localSheetId="13">#REF!</definedName>
    <definedName name="RDPTO" localSheetId="14">#REF!</definedName>
    <definedName name="RDPTO" localSheetId="18">#REF!</definedName>
    <definedName name="RDPTO" localSheetId="19">#REF!</definedName>
    <definedName name="RDPTO" localSheetId="20">#REF!</definedName>
    <definedName name="RDPTO" localSheetId="21">#REF!</definedName>
    <definedName name="RDPTO" localSheetId="3">#REF!</definedName>
    <definedName name="RDPTO" localSheetId="9">#REF!</definedName>
    <definedName name="RDPTO" localSheetId="5">#REF!</definedName>
    <definedName name="RDPTO" localSheetId="6">#REF!</definedName>
    <definedName name="RDPTO" localSheetId="8">#REF!</definedName>
    <definedName name="RDPTO" localSheetId="10">#REF!</definedName>
    <definedName name="RDPTO">#REF!</definedName>
    <definedName name="rrrrrr" localSheetId="13">#REF!</definedName>
    <definedName name="rrrrrr" localSheetId="14">#REF!</definedName>
    <definedName name="rrrrrr" localSheetId="16">#REF!</definedName>
    <definedName name="rrrrrr" localSheetId="17">#REF!</definedName>
    <definedName name="rrrrrr" localSheetId="18">#REF!</definedName>
    <definedName name="rrrrrr" localSheetId="19">#REF!</definedName>
    <definedName name="rrrrrr" localSheetId="20">#REF!</definedName>
    <definedName name="rrrrrr" localSheetId="21">#REF!</definedName>
    <definedName name="rrrrrr" localSheetId="3">#REF!</definedName>
    <definedName name="rrrrrr" localSheetId="9">#REF!</definedName>
    <definedName name="rrrrrr" localSheetId="5">#REF!</definedName>
    <definedName name="rrrrrr" localSheetId="6">#REF!</definedName>
    <definedName name="rrrrrr" localSheetId="8">#REF!</definedName>
    <definedName name="rrrrrr" localSheetId="10">#REF!</definedName>
    <definedName name="rrrrrr">#REF!</definedName>
    <definedName name="S" localSheetId="13">[7]LIS183!#REF!</definedName>
    <definedName name="S" localSheetId="14">[7]LIS183!#REF!</definedName>
    <definedName name="S" localSheetId="18">[7]LIS183!#REF!</definedName>
    <definedName name="S" localSheetId="19">[7]LIS183!#REF!</definedName>
    <definedName name="S" localSheetId="20">[7]LIS183!#REF!</definedName>
    <definedName name="S" localSheetId="21">[7]LIS183!#REF!</definedName>
    <definedName name="S" localSheetId="3">[7]LIS183!#REF!</definedName>
    <definedName name="S" localSheetId="9">[7]LIS183!#REF!</definedName>
    <definedName name="S" localSheetId="5">[7]LIS183!#REF!</definedName>
    <definedName name="S" localSheetId="6">[7]LIS183!#REF!</definedName>
    <definedName name="S" localSheetId="8">[7]LIS183!#REF!</definedName>
    <definedName name="S" localSheetId="10">[7]LIS183!#REF!</definedName>
    <definedName name="S">[7]LIS183!#REF!</definedName>
    <definedName name="SALDAÑA">[12]Hoja1!$A$7:$B$7</definedName>
    <definedName name="SANTA_MARTA">[12]Hoja1!$A$20:$B$20</definedName>
    <definedName name="SANTA_ROSA_DE_CABAL">[12]Hoja1!$A$16:$B$16</definedName>
    <definedName name="SF" localSheetId="13">#REF!</definedName>
    <definedName name="SF" localSheetId="14">#REF!</definedName>
    <definedName name="SF" localSheetId="18">#REF!</definedName>
    <definedName name="SF" localSheetId="19">#REF!</definedName>
    <definedName name="SF" localSheetId="20">#REF!</definedName>
    <definedName name="SF" localSheetId="21">#REF!</definedName>
    <definedName name="SF" localSheetId="3">#REF!</definedName>
    <definedName name="SF" localSheetId="9">#REF!</definedName>
    <definedName name="SF" localSheetId="5">#REF!</definedName>
    <definedName name="SF" localSheetId="6">#REF!</definedName>
    <definedName name="SF" localSheetId="8">#REF!</definedName>
    <definedName name="SF" localSheetId="10">#REF!</definedName>
    <definedName name="SF">#REF!</definedName>
    <definedName name="SFJDHK" localSheetId="13">#REF!</definedName>
    <definedName name="SFJDHK" localSheetId="14">#REF!</definedName>
    <definedName name="SFJDHK" localSheetId="18">#REF!</definedName>
    <definedName name="SFJDHK" localSheetId="19">#REF!</definedName>
    <definedName name="SFJDHK" localSheetId="20">#REF!</definedName>
    <definedName name="SFJDHK" localSheetId="21">#REF!</definedName>
    <definedName name="SFJDHK" localSheetId="3">#REF!</definedName>
    <definedName name="SFJDHK" localSheetId="9">#REF!</definedName>
    <definedName name="SFJDHK" localSheetId="5">#REF!</definedName>
    <definedName name="SFJDHK" localSheetId="6">#REF!</definedName>
    <definedName name="SFJDHK" localSheetId="8">#REF!</definedName>
    <definedName name="SFJDHK" localSheetId="10">#REF!</definedName>
    <definedName name="SFJDHK">#REF!</definedName>
    <definedName name="sse" localSheetId="13">#REF!</definedName>
    <definedName name="sse" localSheetId="14">#REF!</definedName>
    <definedName name="sse" localSheetId="18">#REF!</definedName>
    <definedName name="sse" localSheetId="19">#REF!</definedName>
    <definedName name="sse" localSheetId="20">#REF!</definedName>
    <definedName name="sse" localSheetId="21">#REF!</definedName>
    <definedName name="sse" localSheetId="3">#REF!</definedName>
    <definedName name="sse" localSheetId="9">#REF!</definedName>
    <definedName name="sse" localSheetId="5">#REF!</definedName>
    <definedName name="sse" localSheetId="6">#REF!</definedName>
    <definedName name="sse" localSheetId="8">#REF!</definedName>
    <definedName name="sse" localSheetId="10">#REF!</definedName>
    <definedName name="sse">#REF!</definedName>
    <definedName name="SSSS" localSheetId="13">[7]LIS183!#REF!</definedName>
    <definedName name="SSSS" localSheetId="14">[7]LIS183!#REF!</definedName>
    <definedName name="SSSS" localSheetId="18">[7]LIS183!#REF!</definedName>
    <definedName name="SSSS" localSheetId="20">[7]LIS183!#REF!</definedName>
    <definedName name="SSSS" localSheetId="21">[7]LIS183!#REF!</definedName>
    <definedName name="SSSS" localSheetId="3">[7]LIS183!#REF!</definedName>
    <definedName name="SSSS" localSheetId="9">[7]LIS183!#REF!</definedName>
    <definedName name="SSSS" localSheetId="6">[7]LIS183!#REF!</definedName>
    <definedName name="SSSS" localSheetId="8">[7]LIS183!#REF!</definedName>
    <definedName name="SSSS">[7]LIS183!#REF!</definedName>
    <definedName name="SUAREZ">[12]Hoja1!$A$1:$B$1</definedName>
    <definedName name="T" localSheetId="13">[7]LIS183!#REF!</definedName>
    <definedName name="T" localSheetId="14">[7]LIS183!#REF!</definedName>
    <definedName name="T" localSheetId="18">[7]LIS183!#REF!</definedName>
    <definedName name="T" localSheetId="19">[7]LIS183!#REF!</definedName>
    <definedName name="T" localSheetId="20">[7]LIS183!#REF!</definedName>
    <definedName name="T" localSheetId="21">[7]LIS183!#REF!</definedName>
    <definedName name="T" localSheetId="3">[7]LIS183!#REF!</definedName>
    <definedName name="T" localSheetId="9">[7]LIS183!#REF!</definedName>
    <definedName name="T" localSheetId="8">[7]LIS183!#REF!</definedName>
    <definedName name="T" localSheetId="10">[7]LIS183!#REF!</definedName>
    <definedName name="T">[7]LIS183!#REF!</definedName>
    <definedName name="Tbldiagnosticos_copia" localSheetId="13">#REF!</definedName>
    <definedName name="Tbldiagnosticos_copia" localSheetId="14">#REF!</definedName>
    <definedName name="Tbldiagnosticos_copia" localSheetId="16">#REF!</definedName>
    <definedName name="Tbldiagnosticos_copia" localSheetId="17">#REF!</definedName>
    <definedName name="Tbldiagnosticos_copia" localSheetId="18">#REF!</definedName>
    <definedName name="Tbldiagnosticos_copia" localSheetId="19">#REF!</definedName>
    <definedName name="Tbldiagnosticos_copia" localSheetId="20">#REF!</definedName>
    <definedName name="Tbldiagnosticos_copia" localSheetId="21">#REF!</definedName>
    <definedName name="Tbldiagnosticos_copia" localSheetId="3">#REF!</definedName>
    <definedName name="Tbldiagnosticos_copia" localSheetId="9">#REF!</definedName>
    <definedName name="Tbldiagnosticos_copia" localSheetId="5">#REF!</definedName>
    <definedName name="Tbldiagnosticos_copia" localSheetId="6">#REF!</definedName>
    <definedName name="Tbldiagnosticos_copia" localSheetId="8">#REF!</definedName>
    <definedName name="Tbldiagnosticos_copia" localSheetId="10">#REF!</definedName>
    <definedName name="Tbldiagnosticos_copia">#REF!</definedName>
    <definedName name="_xlnm.Print_Titles" localSheetId="1">'1. Población_Afiliada_Regimen'!$2:$3</definedName>
    <definedName name="_xlnm.Print_Titles" localSheetId="16">'13. Afiliados_Nivel_Sexo_Zona'!$B$5:$HS$6</definedName>
    <definedName name="_xlnm.Print_Titles" localSheetId="3">'2. Afiliados_Esquema Asociativo'!$2:$3</definedName>
    <definedName name="Títulos_a_imprimir_IM" localSheetId="13">#REF!</definedName>
    <definedName name="Títulos_a_imprimir_IM" localSheetId="14">#REF!</definedName>
    <definedName name="Títulos_a_imprimir_IM" localSheetId="18">#REF!</definedName>
    <definedName name="Títulos_a_imprimir_IM" localSheetId="19">#REF!</definedName>
    <definedName name="Títulos_a_imprimir_IM" localSheetId="20">#REF!</definedName>
    <definedName name="Títulos_a_imprimir_IM" localSheetId="21">#REF!</definedName>
    <definedName name="Títulos_a_imprimir_IM" localSheetId="3">#REF!</definedName>
    <definedName name="Títulos_a_imprimir_IM" localSheetId="9">#REF!</definedName>
    <definedName name="Títulos_a_imprimir_IM" localSheetId="5">#REF!</definedName>
    <definedName name="Títulos_a_imprimir_IM" localSheetId="6">#REF!</definedName>
    <definedName name="Títulos_a_imprimir_IM" localSheetId="8">#REF!</definedName>
    <definedName name="Títulos_a_imprimir_IM" localSheetId="10">#REF!</definedName>
    <definedName name="Títulos_a_imprimir_IM">#REF!</definedName>
    <definedName name="Total" localSheetId="16">[15]Barrios!$C$257</definedName>
    <definedName name="Total" localSheetId="18">[16]Barrios!$C$257</definedName>
    <definedName name="Total" localSheetId="20">[16]Barrios!$C$257</definedName>
    <definedName name="Total" localSheetId="21">[16]Barrios!$C$257</definedName>
    <definedName name="Total" localSheetId="6">[17]Barrios!$C$257</definedName>
    <definedName name="Total">[18]Barrios!$C$257</definedName>
    <definedName name="Total1" localSheetId="16">[19]Barrios!$C$257</definedName>
    <definedName name="Total1" localSheetId="18">[20]Barrios!$C$257</definedName>
    <definedName name="Total1" localSheetId="20">[20]Barrios!$C$257</definedName>
    <definedName name="Total1" localSheetId="21">[20]Barrios!$C$257</definedName>
    <definedName name="Total1" localSheetId="6">[21]Barrios!$C$257</definedName>
    <definedName name="Total1">[22]Barrios!$C$257</definedName>
    <definedName name="UJN" localSheetId="13">#REF!</definedName>
    <definedName name="UJN" localSheetId="14">#REF!</definedName>
    <definedName name="UJN" localSheetId="16">#REF!</definedName>
    <definedName name="UJN" localSheetId="17">#REF!</definedName>
    <definedName name="UJN" localSheetId="18">#REF!</definedName>
    <definedName name="UJN" localSheetId="19">#REF!</definedName>
    <definedName name="UJN" localSheetId="20">#REF!</definedName>
    <definedName name="UJN" localSheetId="21">#REF!</definedName>
    <definedName name="UJN" localSheetId="3">#REF!</definedName>
    <definedName name="UJN" localSheetId="9">#REF!</definedName>
    <definedName name="UJN" localSheetId="5">#REF!</definedName>
    <definedName name="UJN" localSheetId="6">#REF!</definedName>
    <definedName name="UJN" localSheetId="8">#REF!</definedName>
    <definedName name="UJN" localSheetId="10">#REF!</definedName>
    <definedName name="UJN">#REF!</definedName>
    <definedName name="vcbg" localSheetId="13">#REF!</definedName>
    <definedName name="vcbg" localSheetId="14">#REF!</definedName>
    <definedName name="vcbg" localSheetId="16">#REF!</definedName>
    <definedName name="vcbg" localSheetId="17">#REF!</definedName>
    <definedName name="vcbg" localSheetId="18">#REF!</definedName>
    <definedName name="vcbg" localSheetId="19">#REF!</definedName>
    <definedName name="vcbg" localSheetId="20">#REF!</definedName>
    <definedName name="vcbg" localSheetId="21">#REF!</definedName>
    <definedName name="vcbg" localSheetId="3">#REF!</definedName>
    <definedName name="vcbg" localSheetId="9">#REF!</definedName>
    <definedName name="vcbg" localSheetId="5">#REF!</definedName>
    <definedName name="vcbg" localSheetId="6">#REF!</definedName>
    <definedName name="vcbg" localSheetId="8">#REF!</definedName>
    <definedName name="vcbg" localSheetId="10">#REF!</definedName>
    <definedName name="vcbg">#REF!</definedName>
    <definedName name="VECTORES" localSheetId="13">#REF!</definedName>
    <definedName name="VECTORES" localSheetId="14">#REF!</definedName>
    <definedName name="VECTORES" localSheetId="16">#REF!</definedName>
    <definedName name="VECTORES" localSheetId="17">#REF!</definedName>
    <definedName name="VECTORES" localSheetId="18">#REF!</definedName>
    <definedName name="VECTORES" localSheetId="19">#REF!</definedName>
    <definedName name="VECTORES" localSheetId="20">#REF!</definedName>
    <definedName name="VECTORES" localSheetId="21">#REF!</definedName>
    <definedName name="VECTORES" localSheetId="3">#REF!</definedName>
    <definedName name="VECTORES" localSheetId="9">#REF!</definedName>
    <definedName name="VECTORES" localSheetId="5">#REF!</definedName>
    <definedName name="VECTORES" localSheetId="6">#REF!</definedName>
    <definedName name="VECTORES" localSheetId="8">#REF!</definedName>
    <definedName name="VECTORES" localSheetId="10">#REF!</definedName>
    <definedName name="VECTORES">#REF!</definedName>
    <definedName name="W" localSheetId="13">[7]LIS183!#REF!</definedName>
    <definedName name="W" localSheetId="14">[7]LIS183!#REF!</definedName>
    <definedName name="W" localSheetId="18">[7]LIS183!#REF!</definedName>
    <definedName name="W" localSheetId="19">[7]LIS183!#REF!</definedName>
    <definedName name="W" localSheetId="20">[7]LIS183!#REF!</definedName>
    <definedName name="W" localSheetId="21">[7]LIS183!#REF!</definedName>
    <definedName name="W" localSheetId="3">[7]LIS183!#REF!</definedName>
    <definedName name="W" localSheetId="9">[7]LIS183!#REF!</definedName>
    <definedName name="W" localSheetId="5">[7]LIS183!#REF!</definedName>
    <definedName name="W" localSheetId="6">[7]LIS183!#REF!</definedName>
    <definedName name="W" localSheetId="8">[7]LIS183!#REF!</definedName>
    <definedName name="W" localSheetId="10">[7]LIS183!#REF!</definedName>
    <definedName name="W">[7]LIS183!#REF!</definedName>
    <definedName name="Z" localSheetId="13">'[1]CUADRO No 4'!#REF!</definedName>
    <definedName name="Z" localSheetId="14">'[1]CUADRO No 4'!#REF!</definedName>
    <definedName name="Z" localSheetId="18">'[1]CUADRO No 4'!#REF!</definedName>
    <definedName name="Z" localSheetId="19">'[1]CUADRO No 4'!#REF!</definedName>
    <definedName name="Z" localSheetId="20">'[1]CUADRO No 4'!#REF!</definedName>
    <definedName name="Z" localSheetId="21">'[1]CUADRO No 4'!#REF!</definedName>
    <definedName name="Z" localSheetId="3">'[1]CUADRO No 4'!#REF!</definedName>
    <definedName name="Z" localSheetId="9">'[1]CUADRO No 4'!#REF!</definedName>
    <definedName name="Z" localSheetId="5">'[1]CUADRO No 4'!#REF!</definedName>
    <definedName name="Z" localSheetId="6">'[1]CUADRO No 4'!#REF!</definedName>
    <definedName name="Z" localSheetId="8">'[1]CUADRO No 4'!#REF!</definedName>
    <definedName name="Z" localSheetId="10">'[1]CUADRO No 4'!#REF!</definedName>
    <definedName name="Z">'[1]CUADRO No 4'!#REF!</definedName>
  </definedNames>
  <calcPr calcId="191029"/>
</workbook>
</file>

<file path=xl/calcChain.xml><?xml version="1.0" encoding="utf-8"?>
<calcChain xmlns="http://schemas.openxmlformats.org/spreadsheetml/2006/main">
  <c r="N139" i="241" l="1"/>
  <c r="N138" i="241"/>
  <c r="N129" i="241" s="1"/>
  <c r="N137" i="241"/>
  <c r="N136" i="241"/>
  <c r="N135" i="241"/>
  <c r="N134" i="241"/>
  <c r="N133" i="241"/>
  <c r="N132" i="241"/>
  <c r="N131" i="241"/>
  <c r="N130" i="241"/>
  <c r="N128" i="241"/>
  <c r="N127" i="241"/>
  <c r="N126" i="241"/>
  <c r="N125" i="241"/>
  <c r="N124" i="241"/>
  <c r="N123" i="241"/>
  <c r="N122" i="241"/>
  <c r="N121" i="241"/>
  <c r="N120" i="241"/>
  <c r="N119" i="241"/>
  <c r="N118" i="241"/>
  <c r="N117" i="241"/>
  <c r="N116" i="241"/>
  <c r="N115" i="241"/>
  <c r="N114" i="241"/>
  <c r="N113" i="241"/>
  <c r="N112" i="241"/>
  <c r="N111" i="241"/>
  <c r="N110" i="241"/>
  <c r="N109" i="241"/>
  <c r="N108" i="241"/>
  <c r="N107" i="241"/>
  <c r="N105" i="241" s="1"/>
  <c r="N106" i="241"/>
  <c r="N104" i="241"/>
  <c r="N103" i="241"/>
  <c r="N102" i="241"/>
  <c r="N101" i="241"/>
  <c r="N100" i="241"/>
  <c r="N99" i="241"/>
  <c r="N98" i="241"/>
  <c r="N97" i="241"/>
  <c r="N96" i="241"/>
  <c r="N95" i="241"/>
  <c r="N94" i="241"/>
  <c r="N93" i="241"/>
  <c r="N92" i="241"/>
  <c r="N91" i="241"/>
  <c r="N90" i="241"/>
  <c r="N89" i="241"/>
  <c r="N88" i="241"/>
  <c r="N87" i="241"/>
  <c r="N86" i="241"/>
  <c r="N85" i="241"/>
  <c r="N84" i="241"/>
  <c r="N83" i="241"/>
  <c r="N81" i="241" s="1"/>
  <c r="N82" i="241"/>
  <c r="N80" i="241"/>
  <c r="N79" i="241"/>
  <c r="N63" i="241" s="1"/>
  <c r="N78" i="241"/>
  <c r="N77" i="241"/>
  <c r="N76" i="241"/>
  <c r="N75" i="241"/>
  <c r="N74" i="241"/>
  <c r="N73" i="241"/>
  <c r="N72" i="241"/>
  <c r="N71" i="241"/>
  <c r="N70" i="241"/>
  <c r="N69" i="241"/>
  <c r="N68" i="241"/>
  <c r="N67" i="241"/>
  <c r="N66" i="241"/>
  <c r="N65" i="241"/>
  <c r="N64" i="241"/>
  <c r="N62" i="241"/>
  <c r="N61" i="241"/>
  <c r="N60" i="241"/>
  <c r="N59" i="241"/>
  <c r="N58" i="241"/>
  <c r="N57" i="241"/>
  <c r="N56" i="241"/>
  <c r="N55" i="241"/>
  <c r="N54" i="241"/>
  <c r="N53" i="241"/>
  <c r="N52" i="241"/>
  <c r="N51" i="241"/>
  <c r="N50" i="241"/>
  <c r="N49" i="241"/>
  <c r="N48" i="241"/>
  <c r="N47" i="241"/>
  <c r="N43" i="241" s="1"/>
  <c r="N46" i="241"/>
  <c r="N45" i="241"/>
  <c r="N44" i="241"/>
  <c r="N42" i="241"/>
  <c r="N41" i="241"/>
  <c r="N40" i="241"/>
  <c r="N39" i="241"/>
  <c r="N38" i="241"/>
  <c r="N37" i="241"/>
  <c r="N36" i="241"/>
  <c r="N35" i="241"/>
  <c r="N34" i="241"/>
  <c r="N33" i="241"/>
  <c r="N32" i="241" s="1"/>
  <c r="N31" i="241"/>
  <c r="N30" i="241"/>
  <c r="N29" i="241"/>
  <c r="N28" i="241"/>
  <c r="N27" i="241"/>
  <c r="N26" i="241"/>
  <c r="N25" i="241"/>
  <c r="N24" i="241"/>
  <c r="N23" i="241"/>
  <c r="N22" i="241"/>
  <c r="N20" i="241" s="1"/>
  <c r="N21" i="241"/>
  <c r="N19" i="241"/>
  <c r="N18" i="241"/>
  <c r="N17" i="241"/>
  <c r="N16" i="241"/>
  <c r="N15" i="241"/>
  <c r="N14" i="241"/>
  <c r="N13" i="241" s="1"/>
  <c r="N12" i="241"/>
  <c r="N11" i="241"/>
  <c r="N10" i="241"/>
  <c r="N9" i="241"/>
  <c r="N8" i="241"/>
  <c r="N7" i="241"/>
  <c r="L139" i="241"/>
  <c r="L138" i="241"/>
  <c r="L137" i="241"/>
  <c r="L136" i="241"/>
  <c r="L135" i="241"/>
  <c r="L134" i="241"/>
  <c r="L133" i="241"/>
  <c r="L132" i="241"/>
  <c r="L131" i="241"/>
  <c r="L130" i="241"/>
  <c r="L129" i="241" s="1"/>
  <c r="L128" i="241"/>
  <c r="L127" i="241"/>
  <c r="L126" i="241"/>
  <c r="L125" i="241"/>
  <c r="P125" i="241" s="1"/>
  <c r="L124" i="241"/>
  <c r="L123" i="241"/>
  <c r="L122" i="241"/>
  <c r="L121" i="241"/>
  <c r="L120" i="241"/>
  <c r="L119" i="241"/>
  <c r="L118" i="241"/>
  <c r="L117" i="241"/>
  <c r="L116" i="241"/>
  <c r="L115" i="241"/>
  <c r="L114" i="241"/>
  <c r="L113" i="241"/>
  <c r="L112" i="241"/>
  <c r="L111" i="241"/>
  <c r="L110" i="241"/>
  <c r="L109" i="241"/>
  <c r="L105" i="241" s="1"/>
  <c r="L108" i="241"/>
  <c r="L107" i="241"/>
  <c r="L106" i="241"/>
  <c r="L104" i="241"/>
  <c r="L103" i="241"/>
  <c r="L102" i="241"/>
  <c r="L101" i="241"/>
  <c r="L100" i="241"/>
  <c r="L99" i="241"/>
  <c r="L98" i="241"/>
  <c r="L97" i="241"/>
  <c r="L96" i="241"/>
  <c r="L95" i="241"/>
  <c r="L94" i="241"/>
  <c r="L93" i="241"/>
  <c r="L92" i="241"/>
  <c r="L91" i="241"/>
  <c r="L90" i="241"/>
  <c r="L89" i="241"/>
  <c r="L88" i="241"/>
  <c r="L87" i="241"/>
  <c r="L81" i="241" s="1"/>
  <c r="L86" i="241"/>
  <c r="L85" i="241"/>
  <c r="L84" i="241"/>
  <c r="L83" i="241"/>
  <c r="L82" i="241"/>
  <c r="L80" i="241"/>
  <c r="L79" i="241"/>
  <c r="L78" i="241"/>
  <c r="L77" i="241"/>
  <c r="L76" i="241"/>
  <c r="L75" i="241"/>
  <c r="L74" i="241"/>
  <c r="L73" i="241"/>
  <c r="L72" i="241"/>
  <c r="L71" i="241"/>
  <c r="L70" i="241"/>
  <c r="L69" i="241"/>
  <c r="L68" i="241"/>
  <c r="L67" i="241"/>
  <c r="L66" i="241"/>
  <c r="L65" i="241"/>
  <c r="L64" i="241"/>
  <c r="L63" i="241" s="1"/>
  <c r="L62" i="241"/>
  <c r="L61" i="241"/>
  <c r="L60" i="241"/>
  <c r="L59" i="241"/>
  <c r="L58" i="241"/>
  <c r="L57" i="241"/>
  <c r="L56" i="241"/>
  <c r="L55" i="241"/>
  <c r="L54" i="241"/>
  <c r="L53" i="241"/>
  <c r="L52" i="241"/>
  <c r="L51" i="241"/>
  <c r="L50" i="241"/>
  <c r="L49" i="241"/>
  <c r="L48" i="241"/>
  <c r="L47" i="241"/>
  <c r="L43" i="241" s="1"/>
  <c r="L46" i="241"/>
  <c r="L45" i="241"/>
  <c r="L44" i="241"/>
  <c r="L42" i="241"/>
  <c r="L41" i="241"/>
  <c r="L40" i="241"/>
  <c r="L39" i="241"/>
  <c r="L38" i="241"/>
  <c r="L37" i="241"/>
  <c r="L36" i="241"/>
  <c r="L35" i="241"/>
  <c r="L34" i="241"/>
  <c r="L33" i="241"/>
  <c r="L32" i="241" s="1"/>
  <c r="L31" i="241"/>
  <c r="L30" i="241"/>
  <c r="L29" i="241"/>
  <c r="L28" i="241"/>
  <c r="L27" i="241"/>
  <c r="L26" i="241"/>
  <c r="L25" i="241"/>
  <c r="L24" i="241"/>
  <c r="L23" i="241"/>
  <c r="L22" i="241"/>
  <c r="L20" i="241" s="1"/>
  <c r="L21" i="241"/>
  <c r="L19" i="241"/>
  <c r="L18" i="241"/>
  <c r="L17" i="241"/>
  <c r="L16" i="241"/>
  <c r="L15" i="241"/>
  <c r="L13" i="241" s="1"/>
  <c r="L14" i="241"/>
  <c r="L12" i="241"/>
  <c r="L11" i="241"/>
  <c r="L10" i="241"/>
  <c r="L9" i="241"/>
  <c r="L8" i="241"/>
  <c r="L7" i="241"/>
  <c r="J139" i="241"/>
  <c r="J138" i="241"/>
  <c r="J137" i="241"/>
  <c r="J136" i="241"/>
  <c r="J135" i="241"/>
  <c r="J134" i="241"/>
  <c r="J133" i="241"/>
  <c r="J132" i="241"/>
  <c r="J131" i="241"/>
  <c r="J130" i="241"/>
  <c r="J129" i="241" s="1"/>
  <c r="J128" i="241"/>
  <c r="J127" i="241"/>
  <c r="J126" i="241"/>
  <c r="J125" i="241"/>
  <c r="J124" i="241"/>
  <c r="J123" i="241"/>
  <c r="J122" i="241"/>
  <c r="J121" i="241"/>
  <c r="J120" i="241"/>
  <c r="J119" i="241"/>
  <c r="J118" i="241"/>
  <c r="J117" i="241"/>
  <c r="J116" i="241"/>
  <c r="J115" i="241"/>
  <c r="J114" i="241"/>
  <c r="J113" i="241"/>
  <c r="J112" i="241"/>
  <c r="J111" i="241"/>
  <c r="J105" i="241" s="1"/>
  <c r="J110" i="241"/>
  <c r="J109" i="241"/>
  <c r="J108" i="241"/>
  <c r="J107" i="241"/>
  <c r="J106" i="241"/>
  <c r="J104" i="241"/>
  <c r="J103" i="241"/>
  <c r="J102" i="241"/>
  <c r="J101" i="241"/>
  <c r="J100" i="241"/>
  <c r="J99" i="241"/>
  <c r="J98" i="241"/>
  <c r="J97" i="241"/>
  <c r="J96" i="241"/>
  <c r="J95" i="241"/>
  <c r="J94" i="241"/>
  <c r="J93" i="241"/>
  <c r="J92" i="241"/>
  <c r="J91" i="241"/>
  <c r="J90" i="241"/>
  <c r="J89" i="241"/>
  <c r="J88" i="241"/>
  <c r="J87" i="241"/>
  <c r="J86" i="241"/>
  <c r="J85" i="241"/>
  <c r="J84" i="241"/>
  <c r="J83" i="241"/>
  <c r="J81" i="241" s="1"/>
  <c r="J82" i="241"/>
  <c r="J80" i="241"/>
  <c r="J79" i="241"/>
  <c r="J78" i="241"/>
  <c r="J77" i="241"/>
  <c r="P77" i="241" s="1"/>
  <c r="J76" i="241"/>
  <c r="P76" i="241" s="1"/>
  <c r="J75" i="241"/>
  <c r="J74" i="241"/>
  <c r="J73" i="241"/>
  <c r="P73" i="241" s="1"/>
  <c r="J72" i="241"/>
  <c r="J71" i="241"/>
  <c r="J70" i="241"/>
  <c r="J69" i="241"/>
  <c r="J68" i="241"/>
  <c r="J67" i="241"/>
  <c r="J66" i="241"/>
  <c r="J65" i="241"/>
  <c r="J64" i="241"/>
  <c r="J63" i="241" s="1"/>
  <c r="J62" i="241"/>
  <c r="J61" i="241"/>
  <c r="J60" i="241"/>
  <c r="J59" i="241"/>
  <c r="J58" i="241"/>
  <c r="J57" i="241"/>
  <c r="J56" i="241"/>
  <c r="J55" i="241"/>
  <c r="J54" i="241"/>
  <c r="J53" i="241"/>
  <c r="J52" i="241"/>
  <c r="J51" i="241"/>
  <c r="J50" i="241"/>
  <c r="J49" i="241"/>
  <c r="J48" i="241"/>
  <c r="J47" i="241"/>
  <c r="J43" i="241" s="1"/>
  <c r="J46" i="241"/>
  <c r="J45" i="241"/>
  <c r="J44" i="241"/>
  <c r="J42" i="241"/>
  <c r="J41" i="241"/>
  <c r="J40" i="241"/>
  <c r="J39" i="241"/>
  <c r="J38" i="241"/>
  <c r="J37" i="241"/>
  <c r="J36" i="241"/>
  <c r="J35" i="241"/>
  <c r="J34" i="241"/>
  <c r="J33" i="241"/>
  <c r="J32" i="241" s="1"/>
  <c r="J31" i="241"/>
  <c r="J30" i="241"/>
  <c r="J29" i="241"/>
  <c r="J28" i="241"/>
  <c r="J27" i="241"/>
  <c r="J26" i="241"/>
  <c r="J25" i="241"/>
  <c r="J24" i="241"/>
  <c r="J23" i="241"/>
  <c r="J22" i="241"/>
  <c r="J20" i="241" s="1"/>
  <c r="J21" i="241"/>
  <c r="J19" i="241"/>
  <c r="J18" i="241"/>
  <c r="J17" i="241"/>
  <c r="P17" i="241" s="1"/>
  <c r="J16" i="241"/>
  <c r="J13" i="241" s="1"/>
  <c r="J15" i="241"/>
  <c r="J14" i="241"/>
  <c r="J12" i="241"/>
  <c r="J11" i="241"/>
  <c r="J10" i="241"/>
  <c r="J9" i="241"/>
  <c r="J8" i="241"/>
  <c r="J7" i="241"/>
  <c r="P131" i="241"/>
  <c r="P84" i="241"/>
  <c r="P72" i="241"/>
  <c r="H139" i="241"/>
  <c r="H138" i="241"/>
  <c r="H129" i="241" s="1"/>
  <c r="H137" i="241"/>
  <c r="H136" i="241"/>
  <c r="H135" i="241"/>
  <c r="H134" i="241"/>
  <c r="H133" i="241"/>
  <c r="H132" i="241"/>
  <c r="H131" i="241"/>
  <c r="H130" i="241"/>
  <c r="H128" i="241"/>
  <c r="H127" i="241"/>
  <c r="H126" i="241"/>
  <c r="P126" i="241" s="1"/>
  <c r="H125" i="241"/>
  <c r="H124" i="241"/>
  <c r="H123" i="241"/>
  <c r="H122" i="241"/>
  <c r="H121" i="241"/>
  <c r="H120" i="241"/>
  <c r="H119" i="241"/>
  <c r="H118" i="241"/>
  <c r="H117" i="241"/>
  <c r="H116" i="241"/>
  <c r="P116" i="241" s="1"/>
  <c r="H115" i="241"/>
  <c r="H114" i="241"/>
  <c r="H113" i="241"/>
  <c r="H112" i="241"/>
  <c r="H111" i="241"/>
  <c r="H110" i="241"/>
  <c r="P110" i="241" s="1"/>
  <c r="H109" i="241"/>
  <c r="H108" i="241"/>
  <c r="H107" i="241"/>
  <c r="H106" i="241"/>
  <c r="H104" i="241"/>
  <c r="H103" i="241"/>
  <c r="H102" i="241"/>
  <c r="H101" i="241"/>
  <c r="H100" i="241"/>
  <c r="H99" i="241"/>
  <c r="H98" i="241"/>
  <c r="H97" i="241"/>
  <c r="H96" i="241"/>
  <c r="H95" i="241"/>
  <c r="H94" i="241"/>
  <c r="H93" i="241"/>
  <c r="H92" i="241"/>
  <c r="H91" i="241"/>
  <c r="H90" i="241"/>
  <c r="H89" i="241"/>
  <c r="H88" i="241"/>
  <c r="H87" i="241"/>
  <c r="H86" i="241"/>
  <c r="P86" i="241" s="1"/>
  <c r="H85" i="241"/>
  <c r="H84" i="241"/>
  <c r="H83" i="241"/>
  <c r="H81" i="241" s="1"/>
  <c r="H82" i="241"/>
  <c r="H80" i="241"/>
  <c r="H79" i="241"/>
  <c r="H78" i="241"/>
  <c r="H77" i="241"/>
  <c r="H76" i="241"/>
  <c r="H75" i="241"/>
  <c r="H74" i="241"/>
  <c r="H73" i="241"/>
  <c r="H72" i="241"/>
  <c r="H71" i="241"/>
  <c r="H70" i="241"/>
  <c r="H69" i="241"/>
  <c r="H68" i="241"/>
  <c r="H67" i="241"/>
  <c r="H66" i="241"/>
  <c r="H65" i="241"/>
  <c r="H64" i="241"/>
  <c r="H63" i="241" s="1"/>
  <c r="H62" i="241"/>
  <c r="H61" i="241"/>
  <c r="H60" i="241"/>
  <c r="H59" i="241"/>
  <c r="H58" i="241"/>
  <c r="H57" i="241"/>
  <c r="H56" i="241"/>
  <c r="H55" i="241"/>
  <c r="H54" i="241"/>
  <c r="P54" i="241" s="1"/>
  <c r="H53" i="241"/>
  <c r="H52" i="241"/>
  <c r="H51" i="241"/>
  <c r="H50" i="241"/>
  <c r="H49" i="241"/>
  <c r="H48" i="241"/>
  <c r="H47" i="241"/>
  <c r="H46" i="241"/>
  <c r="P46" i="241" s="1"/>
  <c r="H45" i="241"/>
  <c r="H43" i="241" s="1"/>
  <c r="H44" i="241"/>
  <c r="H42" i="241"/>
  <c r="H41" i="241"/>
  <c r="H40" i="241"/>
  <c r="H39" i="241"/>
  <c r="H38" i="241"/>
  <c r="H37" i="241"/>
  <c r="H32" i="241" s="1"/>
  <c r="H36" i="241"/>
  <c r="H35" i="241"/>
  <c r="H34" i="241"/>
  <c r="H33" i="241"/>
  <c r="H31" i="241"/>
  <c r="H30" i="241"/>
  <c r="H29" i="241"/>
  <c r="H28" i="241"/>
  <c r="H27" i="241"/>
  <c r="H26" i="241"/>
  <c r="H20" i="241" s="1"/>
  <c r="H25" i="241"/>
  <c r="H24" i="241"/>
  <c r="H23" i="241"/>
  <c r="H22" i="241"/>
  <c r="H21" i="241"/>
  <c r="H19" i="241"/>
  <c r="H18" i="241"/>
  <c r="H13" i="241" s="1"/>
  <c r="H17" i="241"/>
  <c r="H16" i="241"/>
  <c r="H15" i="241"/>
  <c r="H14" i="241"/>
  <c r="H12" i="241"/>
  <c r="H11" i="241"/>
  <c r="H10" i="241"/>
  <c r="H9" i="241"/>
  <c r="H8" i="241"/>
  <c r="H7" i="241"/>
  <c r="F139" i="241"/>
  <c r="F138" i="241"/>
  <c r="F137" i="241"/>
  <c r="F136" i="241"/>
  <c r="F135" i="241"/>
  <c r="F134" i="241"/>
  <c r="F133" i="241"/>
  <c r="F132" i="241"/>
  <c r="F131" i="241"/>
  <c r="F130" i="241"/>
  <c r="F129" i="241" s="1"/>
  <c r="F128" i="241"/>
  <c r="F127" i="241"/>
  <c r="F126" i="241"/>
  <c r="F125" i="241"/>
  <c r="F124" i="241"/>
  <c r="F123" i="241"/>
  <c r="F122" i="241"/>
  <c r="F121" i="241"/>
  <c r="F120" i="241"/>
  <c r="F119" i="241"/>
  <c r="F118" i="241"/>
  <c r="F117" i="241"/>
  <c r="F116" i="241"/>
  <c r="F115" i="241"/>
  <c r="F105" i="241" s="1"/>
  <c r="F114" i="241"/>
  <c r="F113" i="241"/>
  <c r="F112" i="241"/>
  <c r="F111" i="241"/>
  <c r="F110" i="241"/>
  <c r="F109" i="241"/>
  <c r="F108" i="241"/>
  <c r="F107" i="241"/>
  <c r="F106" i="241"/>
  <c r="F104" i="241"/>
  <c r="F103" i="241"/>
  <c r="F102" i="241"/>
  <c r="F101" i="241"/>
  <c r="F100" i="241"/>
  <c r="F99" i="241"/>
  <c r="F98" i="241"/>
  <c r="F97" i="241"/>
  <c r="F96" i="241"/>
  <c r="F95" i="241"/>
  <c r="F94" i="241"/>
  <c r="F93" i="241"/>
  <c r="F92" i="241"/>
  <c r="F91" i="241"/>
  <c r="F90" i="241"/>
  <c r="F89" i="241"/>
  <c r="F88" i="241"/>
  <c r="F87" i="241"/>
  <c r="F81" i="241" s="1"/>
  <c r="F86" i="241"/>
  <c r="F85" i="241"/>
  <c r="F84" i="241"/>
  <c r="F83" i="241"/>
  <c r="F82" i="241"/>
  <c r="F80" i="241"/>
  <c r="F79" i="241"/>
  <c r="F78" i="241"/>
  <c r="F77" i="241"/>
  <c r="F76" i="241"/>
  <c r="F75" i="241"/>
  <c r="F74" i="241"/>
  <c r="F73" i="241"/>
  <c r="F72" i="241"/>
  <c r="F71" i="241"/>
  <c r="F70" i="241"/>
  <c r="F69" i="241"/>
  <c r="F68" i="241"/>
  <c r="F67" i="241"/>
  <c r="F66" i="241"/>
  <c r="F65" i="241"/>
  <c r="F63" i="241" s="1"/>
  <c r="F64" i="241"/>
  <c r="F62" i="241"/>
  <c r="F61" i="241"/>
  <c r="F60" i="241"/>
  <c r="F59" i="241"/>
  <c r="P59" i="241" s="1"/>
  <c r="F58" i="241"/>
  <c r="F57" i="241"/>
  <c r="F56" i="241"/>
  <c r="F55" i="241"/>
  <c r="F54" i="241"/>
  <c r="F53" i="241"/>
  <c r="F52" i="241"/>
  <c r="F51" i="241"/>
  <c r="F50" i="241"/>
  <c r="F49" i="241"/>
  <c r="F43" i="241" s="1"/>
  <c r="F48" i="241"/>
  <c r="F47" i="241"/>
  <c r="F46" i="241"/>
  <c r="F45" i="241"/>
  <c r="F44" i="241"/>
  <c r="F42" i="241"/>
  <c r="F41" i="241"/>
  <c r="F40" i="241"/>
  <c r="F39" i="241"/>
  <c r="F38" i="241"/>
  <c r="F37" i="241"/>
  <c r="F36" i="241"/>
  <c r="F35" i="241"/>
  <c r="F34" i="241"/>
  <c r="F33" i="241"/>
  <c r="F32" i="241" s="1"/>
  <c r="F31" i="241"/>
  <c r="F30" i="241"/>
  <c r="F29" i="241"/>
  <c r="F28" i="241"/>
  <c r="P28" i="241" s="1"/>
  <c r="F27" i="241"/>
  <c r="F26" i="241"/>
  <c r="F25" i="241"/>
  <c r="F24" i="241"/>
  <c r="F23" i="241"/>
  <c r="F22" i="241"/>
  <c r="F21" i="241"/>
  <c r="F20" i="241" s="1"/>
  <c r="F19" i="241"/>
  <c r="F18" i="241"/>
  <c r="F17" i="241"/>
  <c r="F16" i="241"/>
  <c r="F15" i="241"/>
  <c r="F14" i="241"/>
  <c r="F13" i="241" s="1"/>
  <c r="F12" i="241"/>
  <c r="F11" i="241"/>
  <c r="F10" i="241"/>
  <c r="F9" i="241"/>
  <c r="F8" i="241"/>
  <c r="F7" i="241"/>
  <c r="D5" i="241"/>
  <c r="D129" i="241"/>
  <c r="D105" i="241"/>
  <c r="D81" i="241"/>
  <c r="D63" i="241"/>
  <c r="D43" i="241"/>
  <c r="D32" i="241"/>
  <c r="D20" i="241"/>
  <c r="D13" i="241"/>
  <c r="D6" i="241"/>
  <c r="D139" i="241"/>
  <c r="D138" i="241"/>
  <c r="D137" i="241"/>
  <c r="D136" i="241"/>
  <c r="D135" i="241"/>
  <c r="D134" i="241"/>
  <c r="D133" i="241"/>
  <c r="D132" i="241"/>
  <c r="P132" i="241" s="1"/>
  <c r="D131" i="241"/>
  <c r="D130" i="241"/>
  <c r="D128" i="241"/>
  <c r="D127" i="241"/>
  <c r="D126" i="241"/>
  <c r="D125" i="241"/>
  <c r="D124" i="241"/>
  <c r="D123" i="241"/>
  <c r="D122" i="241"/>
  <c r="D121" i="241"/>
  <c r="D120" i="241"/>
  <c r="D119" i="241"/>
  <c r="D118" i="241"/>
  <c r="D117" i="241"/>
  <c r="D116" i="241"/>
  <c r="D115" i="241"/>
  <c r="D114" i="241"/>
  <c r="D113" i="241"/>
  <c r="D112" i="241"/>
  <c r="D111" i="241"/>
  <c r="D110" i="241"/>
  <c r="D109" i="241"/>
  <c r="D108" i="241"/>
  <c r="D107" i="241"/>
  <c r="D106" i="241"/>
  <c r="D104" i="241"/>
  <c r="D103" i="241"/>
  <c r="D102" i="241"/>
  <c r="D101" i="241"/>
  <c r="D100" i="241"/>
  <c r="D99" i="241"/>
  <c r="D98" i="241"/>
  <c r="D97" i="241"/>
  <c r="D96" i="241"/>
  <c r="D95" i="241"/>
  <c r="D94" i="241"/>
  <c r="D93" i="241"/>
  <c r="P93" i="241" s="1"/>
  <c r="D92" i="241"/>
  <c r="D91" i="241"/>
  <c r="D90" i="241"/>
  <c r="D89" i="241"/>
  <c r="D88" i="241"/>
  <c r="D87" i="241"/>
  <c r="D86" i="241"/>
  <c r="D85" i="241"/>
  <c r="P85" i="241" s="1"/>
  <c r="D84" i="241"/>
  <c r="D83" i="241"/>
  <c r="D82" i="241"/>
  <c r="D80" i="241"/>
  <c r="D79" i="241"/>
  <c r="D78" i="241"/>
  <c r="D77" i="241"/>
  <c r="D76" i="241"/>
  <c r="D75" i="241"/>
  <c r="D74" i="241"/>
  <c r="D73" i="241"/>
  <c r="D72" i="241"/>
  <c r="D71" i="241"/>
  <c r="D70" i="241"/>
  <c r="D69" i="241"/>
  <c r="D68" i="241"/>
  <c r="D67" i="241"/>
  <c r="D66" i="241"/>
  <c r="D65" i="241"/>
  <c r="D64" i="241"/>
  <c r="D62" i="241"/>
  <c r="D61" i="241"/>
  <c r="D60" i="241"/>
  <c r="D59" i="241"/>
  <c r="D58" i="241"/>
  <c r="D57" i="241"/>
  <c r="D56" i="241"/>
  <c r="D55" i="241"/>
  <c r="D54" i="241"/>
  <c r="D53" i="241"/>
  <c r="D52" i="241"/>
  <c r="D51" i="241"/>
  <c r="D50" i="241"/>
  <c r="D49" i="241"/>
  <c r="D48" i="241"/>
  <c r="D47" i="241"/>
  <c r="D46" i="241"/>
  <c r="D45" i="241"/>
  <c r="D44" i="241"/>
  <c r="D42" i="241"/>
  <c r="D41" i="241"/>
  <c r="D40" i="241"/>
  <c r="D39" i="241"/>
  <c r="D38" i="241"/>
  <c r="D37" i="241"/>
  <c r="D36" i="241"/>
  <c r="D35" i="241"/>
  <c r="D34" i="241"/>
  <c r="D33" i="241"/>
  <c r="D31" i="241"/>
  <c r="D30" i="241"/>
  <c r="D29" i="241"/>
  <c r="D28" i="241"/>
  <c r="D27" i="241"/>
  <c r="D26" i="241"/>
  <c r="D25" i="241"/>
  <c r="D24" i="241"/>
  <c r="D23" i="241"/>
  <c r="D22" i="241"/>
  <c r="D21" i="241"/>
  <c r="D19" i="241"/>
  <c r="D18" i="241"/>
  <c r="D17" i="241"/>
  <c r="D16" i="241"/>
  <c r="D15" i="241"/>
  <c r="D14" i="241"/>
  <c r="D12" i="241"/>
  <c r="D11" i="241"/>
  <c r="D10" i="241"/>
  <c r="P10" i="241" s="1"/>
  <c r="D9" i="241"/>
  <c r="D8" i="241"/>
  <c r="P137" i="241"/>
  <c r="P136" i="241"/>
  <c r="P133" i="241"/>
  <c r="P124" i="241"/>
  <c r="P122" i="241"/>
  <c r="P121" i="241"/>
  <c r="P120" i="241"/>
  <c r="P118" i="241"/>
  <c r="P108" i="241"/>
  <c r="P106" i="241"/>
  <c r="P102" i="241"/>
  <c r="P101" i="241"/>
  <c r="P100" i="241"/>
  <c r="P98" i="241"/>
  <c r="P97" i="241"/>
  <c r="P96" i="241"/>
  <c r="P94" i="241"/>
  <c r="P82" i="241"/>
  <c r="P78" i="241"/>
  <c r="P74" i="241"/>
  <c r="P70" i="241"/>
  <c r="P66" i="241"/>
  <c r="P62" i="241"/>
  <c r="P60" i="241"/>
  <c r="P56" i="241"/>
  <c r="P55" i="241"/>
  <c r="P52" i="241"/>
  <c r="P51" i="241"/>
  <c r="P48" i="241"/>
  <c r="P44" i="241"/>
  <c r="P40" i="241"/>
  <c r="P38" i="241"/>
  <c r="P36" i="241"/>
  <c r="P35" i="241"/>
  <c r="P34" i="241"/>
  <c r="P29" i="241"/>
  <c r="P25" i="241"/>
  <c r="P24" i="241"/>
  <c r="P21" i="241"/>
  <c r="D7" i="241"/>
  <c r="P112" i="241" l="1"/>
  <c r="N6" i="241"/>
  <c r="N5" i="241" s="1"/>
  <c r="P134" i="241"/>
  <c r="P114" i="241"/>
  <c r="P109" i="241"/>
  <c r="P69" i="241"/>
  <c r="L6" i="241"/>
  <c r="L5" i="241" s="1"/>
  <c r="P128" i="241"/>
  <c r="P58" i="241"/>
  <c r="P135" i="241"/>
  <c r="P117" i="241"/>
  <c r="P92" i="241"/>
  <c r="P91" i="241"/>
  <c r="P50" i="241"/>
  <c r="P39" i="241"/>
  <c r="J6" i="241"/>
  <c r="J5" i="241" s="1"/>
  <c r="P138" i="241"/>
  <c r="P139" i="241"/>
  <c r="H105" i="241"/>
  <c r="P105" i="241" s="1"/>
  <c r="P95" i="241"/>
  <c r="P89" i="241"/>
  <c r="P90" i="241"/>
  <c r="P68" i="241"/>
  <c r="P75" i="241"/>
  <c r="P45" i="241"/>
  <c r="P47" i="241"/>
  <c r="P53" i="241"/>
  <c r="P30" i="241"/>
  <c r="P11" i="241"/>
  <c r="H6" i="241"/>
  <c r="P130" i="241"/>
  <c r="P115" i="241"/>
  <c r="P119" i="241"/>
  <c r="P107" i="241"/>
  <c r="P123" i="241"/>
  <c r="P111" i="241"/>
  <c r="P127" i="241"/>
  <c r="P113" i="241"/>
  <c r="P83" i="241"/>
  <c r="P99" i="241"/>
  <c r="P87" i="241"/>
  <c r="P103" i="241"/>
  <c r="P88" i="241"/>
  <c r="P104" i="241"/>
  <c r="P71" i="241"/>
  <c r="P79" i="241"/>
  <c r="P64" i="241"/>
  <c r="P80" i="241"/>
  <c r="P65" i="241"/>
  <c r="P67" i="241"/>
  <c r="P49" i="241"/>
  <c r="P57" i="241"/>
  <c r="P61" i="241"/>
  <c r="P33" i="241"/>
  <c r="P37" i="241"/>
  <c r="P41" i="241"/>
  <c r="P42" i="241"/>
  <c r="P22" i="241"/>
  <c r="P23" i="241"/>
  <c r="P26" i="241"/>
  <c r="P27" i="241"/>
  <c r="P31" i="241"/>
  <c r="P14" i="241"/>
  <c r="P15" i="241"/>
  <c r="P16" i="241"/>
  <c r="P18" i="241"/>
  <c r="P19" i="241"/>
  <c r="P8" i="241"/>
  <c r="P9" i="241"/>
  <c r="F6" i="241"/>
  <c r="F5" i="241" s="1"/>
  <c r="P12" i="241"/>
  <c r="P7" i="241"/>
  <c r="E7" i="241" s="1"/>
  <c r="P129" i="241"/>
  <c r="P81" i="241"/>
  <c r="P63" i="241"/>
  <c r="P43" i="241"/>
  <c r="P32" i="241"/>
  <c r="P20" i="241"/>
  <c r="P13" i="241"/>
  <c r="H5" i="241" l="1"/>
  <c r="P6" i="241"/>
  <c r="P5" i="241" s="1"/>
  <c r="H138" i="114"/>
  <c r="L138" i="114" s="1"/>
  <c r="H137" i="114"/>
  <c r="L137" i="114" s="1"/>
  <c r="M137" i="114" s="1"/>
  <c r="H136" i="114"/>
  <c r="L136" i="114" s="1"/>
  <c r="H135" i="114"/>
  <c r="L135" i="114" s="1"/>
  <c r="H134" i="114"/>
  <c r="L134" i="114" s="1"/>
  <c r="H133" i="114"/>
  <c r="L133" i="114" s="1"/>
  <c r="H132" i="114"/>
  <c r="L132" i="114" s="1"/>
  <c r="H131" i="114"/>
  <c r="L131" i="114" s="1"/>
  <c r="H130" i="114"/>
  <c r="L130" i="114" s="1"/>
  <c r="H129" i="114"/>
  <c r="H127" i="114"/>
  <c r="L127" i="114" s="1"/>
  <c r="H126" i="114"/>
  <c r="L126" i="114" s="1"/>
  <c r="H125" i="114"/>
  <c r="L125" i="114" s="1"/>
  <c r="H124" i="114"/>
  <c r="L124" i="114" s="1"/>
  <c r="H123" i="114"/>
  <c r="L123" i="114" s="1"/>
  <c r="H122" i="114"/>
  <c r="L122" i="114" s="1"/>
  <c r="H121" i="114"/>
  <c r="L121" i="114" s="1"/>
  <c r="H120" i="114"/>
  <c r="L120" i="114" s="1"/>
  <c r="H119" i="114"/>
  <c r="L119" i="114" s="1"/>
  <c r="H118" i="114"/>
  <c r="L118" i="114" s="1"/>
  <c r="H117" i="114"/>
  <c r="L117" i="114" s="1"/>
  <c r="H116" i="114"/>
  <c r="L116" i="114" s="1"/>
  <c r="H115" i="114"/>
  <c r="L115" i="114" s="1"/>
  <c r="H114" i="114"/>
  <c r="L114" i="114" s="1"/>
  <c r="H113" i="114"/>
  <c r="L113" i="114" s="1"/>
  <c r="H112" i="114"/>
  <c r="L112" i="114" s="1"/>
  <c r="H111" i="114"/>
  <c r="L111" i="114" s="1"/>
  <c r="H110" i="114"/>
  <c r="L110" i="114" s="1"/>
  <c r="H109" i="114"/>
  <c r="L109" i="114" s="1"/>
  <c r="H108" i="114"/>
  <c r="L108" i="114" s="1"/>
  <c r="H107" i="114"/>
  <c r="L107" i="114" s="1"/>
  <c r="H106" i="114"/>
  <c r="L106" i="114" s="1"/>
  <c r="H105" i="114"/>
  <c r="L105" i="114" s="1"/>
  <c r="H103" i="114"/>
  <c r="L103" i="114" s="1"/>
  <c r="H102" i="114"/>
  <c r="L102" i="114" s="1"/>
  <c r="H101" i="114"/>
  <c r="L101" i="114" s="1"/>
  <c r="H100" i="114"/>
  <c r="L100" i="114" s="1"/>
  <c r="H99" i="114"/>
  <c r="L99" i="114" s="1"/>
  <c r="H98" i="114"/>
  <c r="L98" i="114" s="1"/>
  <c r="H97" i="114"/>
  <c r="L97" i="114" s="1"/>
  <c r="M97" i="114" s="1"/>
  <c r="H96" i="114"/>
  <c r="L96" i="114" s="1"/>
  <c r="H95" i="114"/>
  <c r="L95" i="114" s="1"/>
  <c r="H94" i="114"/>
  <c r="L94" i="114" s="1"/>
  <c r="H93" i="114"/>
  <c r="L93" i="114" s="1"/>
  <c r="H92" i="114"/>
  <c r="L92" i="114" s="1"/>
  <c r="H91" i="114"/>
  <c r="L91" i="114" s="1"/>
  <c r="H90" i="114"/>
  <c r="L90" i="114" s="1"/>
  <c r="H89" i="114"/>
  <c r="L89" i="114" s="1"/>
  <c r="M89" i="114" s="1"/>
  <c r="H88" i="114"/>
  <c r="L88" i="114" s="1"/>
  <c r="H87" i="114"/>
  <c r="L87" i="114" s="1"/>
  <c r="H86" i="114"/>
  <c r="L86" i="114" s="1"/>
  <c r="H85" i="114"/>
  <c r="L85" i="114" s="1"/>
  <c r="H84" i="114"/>
  <c r="L84" i="114" s="1"/>
  <c r="H83" i="114"/>
  <c r="L83" i="114" s="1"/>
  <c r="H82" i="114"/>
  <c r="L82" i="114" s="1"/>
  <c r="H81" i="114"/>
  <c r="H79" i="114"/>
  <c r="L79" i="114" s="1"/>
  <c r="H78" i="114"/>
  <c r="L78" i="114" s="1"/>
  <c r="H77" i="114"/>
  <c r="L77" i="114" s="1"/>
  <c r="H76" i="114"/>
  <c r="L76" i="114" s="1"/>
  <c r="H75" i="114"/>
  <c r="L75" i="114" s="1"/>
  <c r="H74" i="114"/>
  <c r="L74" i="114" s="1"/>
  <c r="H73" i="114"/>
  <c r="L73" i="114" s="1"/>
  <c r="M73" i="114" s="1"/>
  <c r="H72" i="114"/>
  <c r="L72" i="114" s="1"/>
  <c r="H71" i="114"/>
  <c r="L71" i="114" s="1"/>
  <c r="H70" i="114"/>
  <c r="L70" i="114" s="1"/>
  <c r="H69" i="114"/>
  <c r="L69" i="114" s="1"/>
  <c r="H68" i="114"/>
  <c r="L68" i="114" s="1"/>
  <c r="H67" i="114"/>
  <c r="L67" i="114" s="1"/>
  <c r="H66" i="114"/>
  <c r="L66" i="114" s="1"/>
  <c r="H65" i="114"/>
  <c r="L65" i="114" s="1"/>
  <c r="M65" i="114" s="1"/>
  <c r="H64" i="114"/>
  <c r="L64" i="114" s="1"/>
  <c r="H63" i="114"/>
  <c r="L63" i="114" s="1"/>
  <c r="H61" i="114"/>
  <c r="L61" i="114" s="1"/>
  <c r="H60" i="114"/>
  <c r="L60" i="114" s="1"/>
  <c r="H59" i="114"/>
  <c r="L59" i="114" s="1"/>
  <c r="H58" i="114"/>
  <c r="L58" i="114" s="1"/>
  <c r="H57" i="114"/>
  <c r="L57" i="114" s="1"/>
  <c r="M57" i="114" s="1"/>
  <c r="H56" i="114"/>
  <c r="L56" i="114" s="1"/>
  <c r="H55" i="114"/>
  <c r="L55" i="114" s="1"/>
  <c r="H54" i="114"/>
  <c r="L54" i="114" s="1"/>
  <c r="H53" i="114"/>
  <c r="L53" i="114" s="1"/>
  <c r="H52" i="114"/>
  <c r="L52" i="114" s="1"/>
  <c r="H51" i="114"/>
  <c r="L51" i="114" s="1"/>
  <c r="H50" i="114"/>
  <c r="L50" i="114" s="1"/>
  <c r="H49" i="114"/>
  <c r="L49" i="114" s="1"/>
  <c r="M49" i="114" s="1"/>
  <c r="H48" i="114"/>
  <c r="L48" i="114" s="1"/>
  <c r="H47" i="114"/>
  <c r="L47" i="114" s="1"/>
  <c r="H46" i="114"/>
  <c r="L46" i="114" s="1"/>
  <c r="H45" i="114"/>
  <c r="L45" i="114" s="1"/>
  <c r="H44" i="114"/>
  <c r="L44" i="114" s="1"/>
  <c r="H43" i="114"/>
  <c r="H41" i="114"/>
  <c r="L41" i="114" s="1"/>
  <c r="M41" i="114" s="1"/>
  <c r="H40" i="114"/>
  <c r="L40" i="114" s="1"/>
  <c r="H39" i="114"/>
  <c r="L39" i="114" s="1"/>
  <c r="H38" i="114"/>
  <c r="L38" i="114" s="1"/>
  <c r="H37" i="114"/>
  <c r="L37" i="114" s="1"/>
  <c r="H36" i="114"/>
  <c r="L36" i="114" s="1"/>
  <c r="H35" i="114"/>
  <c r="L35" i="114" s="1"/>
  <c r="H34" i="114"/>
  <c r="L34" i="114" s="1"/>
  <c r="H33" i="114"/>
  <c r="L33" i="114" s="1"/>
  <c r="M33" i="114" s="1"/>
  <c r="H32" i="114"/>
  <c r="L32" i="114" s="1"/>
  <c r="H30" i="114"/>
  <c r="L30" i="114" s="1"/>
  <c r="H29" i="114"/>
  <c r="L29" i="114" s="1"/>
  <c r="H28" i="114"/>
  <c r="L28" i="114" s="1"/>
  <c r="H27" i="114"/>
  <c r="L27" i="114" s="1"/>
  <c r="H26" i="114"/>
  <c r="L26" i="114" s="1"/>
  <c r="H25" i="114"/>
  <c r="L25" i="114" s="1"/>
  <c r="M25" i="114" s="1"/>
  <c r="H24" i="114"/>
  <c r="L24" i="114" s="1"/>
  <c r="H23" i="114"/>
  <c r="L23" i="114" s="1"/>
  <c r="H22" i="114"/>
  <c r="L22" i="114" s="1"/>
  <c r="H21" i="114"/>
  <c r="L21" i="114" s="1"/>
  <c r="H20" i="114"/>
  <c r="L20" i="114" s="1"/>
  <c r="H18" i="114"/>
  <c r="L18" i="114" s="1"/>
  <c r="H17" i="114"/>
  <c r="L17" i="114" s="1"/>
  <c r="M17" i="114" s="1"/>
  <c r="H16" i="114"/>
  <c r="L16" i="114" s="1"/>
  <c r="H15" i="114"/>
  <c r="L15" i="114" s="1"/>
  <c r="H14" i="114"/>
  <c r="L14" i="114" s="1"/>
  <c r="H13" i="114"/>
  <c r="L13" i="114" s="1"/>
  <c r="H11" i="114"/>
  <c r="L11" i="114" s="1"/>
  <c r="H10" i="114"/>
  <c r="L10" i="114" s="1"/>
  <c r="H9" i="114"/>
  <c r="L9" i="114" s="1"/>
  <c r="M9" i="114" s="1"/>
  <c r="H8" i="114"/>
  <c r="L8" i="114" s="1"/>
  <c r="H7" i="114"/>
  <c r="L7" i="114" s="1"/>
  <c r="H6" i="114"/>
  <c r="L6" i="114" s="1"/>
  <c r="H128" i="114" l="1"/>
  <c r="L128" i="114" s="1"/>
  <c r="M128" i="114" s="1"/>
  <c r="H42" i="114"/>
  <c r="L42" i="114" s="1"/>
  <c r="H80" i="114"/>
  <c r="L80" i="114" s="1"/>
  <c r="L81" i="114"/>
  <c r="M81" i="114" s="1"/>
  <c r="L129" i="114"/>
  <c r="M129" i="114" s="1"/>
  <c r="M32" i="114"/>
  <c r="N32" i="114"/>
  <c r="M116" i="114"/>
  <c r="N116" i="114"/>
  <c r="M15" i="114"/>
  <c r="N15" i="114"/>
  <c r="N27" i="114"/>
  <c r="M27" i="114"/>
  <c r="M36" i="114"/>
  <c r="N36" i="114"/>
  <c r="M45" i="114"/>
  <c r="N45" i="114"/>
  <c r="M53" i="114"/>
  <c r="N53" i="114"/>
  <c r="M61" i="114"/>
  <c r="N61" i="114"/>
  <c r="M70" i="114"/>
  <c r="N70" i="114"/>
  <c r="M78" i="114"/>
  <c r="N78" i="114"/>
  <c r="M87" i="114"/>
  <c r="N87" i="114"/>
  <c r="M95" i="114"/>
  <c r="N95" i="114"/>
  <c r="M103" i="114"/>
  <c r="N103" i="114"/>
  <c r="M112" i="114"/>
  <c r="N112" i="114"/>
  <c r="M120" i="114"/>
  <c r="N120" i="114"/>
  <c r="N74" i="114"/>
  <c r="M74" i="114"/>
  <c r="M108" i="114"/>
  <c r="N108" i="114"/>
  <c r="M6" i="114"/>
  <c r="N6" i="114"/>
  <c r="N67" i="114"/>
  <c r="M67" i="114"/>
  <c r="M20" i="114"/>
  <c r="N20" i="114"/>
  <c r="M46" i="114"/>
  <c r="N46" i="114"/>
  <c r="M54" i="114"/>
  <c r="N54" i="114"/>
  <c r="M63" i="114"/>
  <c r="N63" i="114"/>
  <c r="M71" i="114"/>
  <c r="N71" i="114"/>
  <c r="M79" i="114"/>
  <c r="N79" i="114"/>
  <c r="M88" i="114"/>
  <c r="N88" i="114"/>
  <c r="M96" i="114"/>
  <c r="N96" i="114"/>
  <c r="M105" i="114"/>
  <c r="N105" i="114"/>
  <c r="M113" i="114"/>
  <c r="N113" i="114"/>
  <c r="M121" i="114"/>
  <c r="N121" i="114"/>
  <c r="N130" i="114"/>
  <c r="M130" i="114"/>
  <c r="N138" i="114"/>
  <c r="M138" i="114"/>
  <c r="M40" i="114"/>
  <c r="N40" i="114"/>
  <c r="N91" i="114"/>
  <c r="M91" i="114"/>
  <c r="M133" i="114"/>
  <c r="N133" i="114"/>
  <c r="N58" i="114"/>
  <c r="M58" i="114"/>
  <c r="N10" i="114"/>
  <c r="M10" i="114"/>
  <c r="M37" i="114"/>
  <c r="N37" i="114"/>
  <c r="M21" i="114"/>
  <c r="N21" i="114"/>
  <c r="M38" i="114"/>
  <c r="N38" i="114"/>
  <c r="M47" i="114"/>
  <c r="N47" i="114"/>
  <c r="M55" i="114"/>
  <c r="N55" i="114"/>
  <c r="M64" i="114"/>
  <c r="N64" i="114"/>
  <c r="M72" i="114"/>
  <c r="N72" i="114"/>
  <c r="M80" i="114"/>
  <c r="N80" i="114"/>
  <c r="N106" i="114"/>
  <c r="M106" i="114"/>
  <c r="N114" i="114"/>
  <c r="M114" i="114"/>
  <c r="N122" i="114"/>
  <c r="M122" i="114"/>
  <c r="N131" i="114"/>
  <c r="M131" i="114"/>
  <c r="M14" i="114"/>
  <c r="N14" i="114"/>
  <c r="N83" i="114"/>
  <c r="M83" i="114"/>
  <c r="N18" i="114"/>
  <c r="M18" i="114"/>
  <c r="M28" i="114"/>
  <c r="N28" i="114"/>
  <c r="N11" i="114"/>
  <c r="M11" i="114"/>
  <c r="M29" i="114"/>
  <c r="N29" i="114"/>
  <c r="M13" i="114"/>
  <c r="N13" i="114"/>
  <c r="M22" i="114"/>
  <c r="N22" i="114"/>
  <c r="M30" i="114"/>
  <c r="N30" i="114"/>
  <c r="M39" i="114"/>
  <c r="N39" i="114"/>
  <c r="M48" i="114"/>
  <c r="N48" i="114"/>
  <c r="M56" i="114"/>
  <c r="N56" i="114"/>
  <c r="N82" i="114"/>
  <c r="M82" i="114"/>
  <c r="N90" i="114"/>
  <c r="M90" i="114"/>
  <c r="N98" i="114"/>
  <c r="M98" i="114"/>
  <c r="N107" i="114"/>
  <c r="M107" i="114"/>
  <c r="N115" i="114"/>
  <c r="M115" i="114"/>
  <c r="M123" i="114"/>
  <c r="N123" i="114"/>
  <c r="M132" i="114"/>
  <c r="N132" i="114"/>
  <c r="N66" i="114"/>
  <c r="M66" i="114"/>
  <c r="M124" i="114"/>
  <c r="N124" i="114"/>
  <c r="M24" i="114"/>
  <c r="N24" i="114"/>
  <c r="N75" i="114"/>
  <c r="M75" i="114"/>
  <c r="M92" i="114"/>
  <c r="N92" i="114"/>
  <c r="M109" i="114"/>
  <c r="N109" i="114"/>
  <c r="M117" i="114"/>
  <c r="N117" i="114"/>
  <c r="M134" i="114"/>
  <c r="N134" i="114"/>
  <c r="M16" i="114"/>
  <c r="N16" i="114"/>
  <c r="N34" i="114"/>
  <c r="M34" i="114"/>
  <c r="N42" i="114"/>
  <c r="M42" i="114"/>
  <c r="N51" i="114"/>
  <c r="M51" i="114"/>
  <c r="N59" i="114"/>
  <c r="M59" i="114"/>
  <c r="M68" i="114"/>
  <c r="N68" i="114"/>
  <c r="M76" i="114"/>
  <c r="N76" i="114"/>
  <c r="M85" i="114"/>
  <c r="N85" i="114"/>
  <c r="M93" i="114"/>
  <c r="N93" i="114"/>
  <c r="M101" i="114"/>
  <c r="N101" i="114"/>
  <c r="M110" i="114"/>
  <c r="N110" i="114"/>
  <c r="M118" i="114"/>
  <c r="N118" i="114"/>
  <c r="M126" i="114"/>
  <c r="N126" i="114"/>
  <c r="M135" i="114"/>
  <c r="N135" i="114"/>
  <c r="M23" i="114"/>
  <c r="N23" i="114"/>
  <c r="N99" i="114"/>
  <c r="M99" i="114"/>
  <c r="N50" i="114"/>
  <c r="M50" i="114"/>
  <c r="M84" i="114"/>
  <c r="N84" i="114"/>
  <c r="M100" i="114"/>
  <c r="N100" i="114"/>
  <c r="M125" i="114"/>
  <c r="N125" i="114"/>
  <c r="M7" i="114"/>
  <c r="N7" i="114"/>
  <c r="M8" i="114"/>
  <c r="N8" i="114"/>
  <c r="N26" i="114"/>
  <c r="M26" i="114"/>
  <c r="N35" i="114"/>
  <c r="M35" i="114"/>
  <c r="M44" i="114"/>
  <c r="N44" i="114"/>
  <c r="M52" i="114"/>
  <c r="N52" i="114"/>
  <c r="M60" i="114"/>
  <c r="N60" i="114"/>
  <c r="M69" i="114"/>
  <c r="N69" i="114"/>
  <c r="M77" i="114"/>
  <c r="N77" i="114"/>
  <c r="M86" i="114"/>
  <c r="N86" i="114"/>
  <c r="M94" i="114"/>
  <c r="N94" i="114"/>
  <c r="M102" i="114"/>
  <c r="N102" i="114"/>
  <c r="M111" i="114"/>
  <c r="N111" i="114"/>
  <c r="M119" i="114"/>
  <c r="N119" i="114"/>
  <c r="M127" i="114"/>
  <c r="N127" i="114"/>
  <c r="M136" i="114"/>
  <c r="N136" i="114"/>
  <c r="H5" i="114"/>
  <c r="H104" i="114"/>
  <c r="L104" i="114" s="1"/>
  <c r="H12" i="114"/>
  <c r="L12" i="114" s="1"/>
  <c r="L43" i="114"/>
  <c r="H19" i="114"/>
  <c r="L19" i="114" s="1"/>
  <c r="H31" i="114"/>
  <c r="L31" i="114" s="1"/>
  <c r="H62" i="114"/>
  <c r="L62" i="114" s="1"/>
  <c r="N9" i="114"/>
  <c r="N17" i="114"/>
  <c r="N25" i="114"/>
  <c r="N33" i="114"/>
  <c r="N41" i="114"/>
  <c r="N49" i="114"/>
  <c r="N57" i="114"/>
  <c r="N65" i="114"/>
  <c r="N73" i="114"/>
  <c r="N81" i="114"/>
  <c r="N89" i="114"/>
  <c r="N97" i="114"/>
  <c r="N129" i="114"/>
  <c r="N137" i="114"/>
  <c r="N128" i="114" l="1"/>
  <c r="M31" i="114"/>
  <c r="N31" i="114"/>
  <c r="N19" i="114"/>
  <c r="M19" i="114"/>
  <c r="M104" i="114"/>
  <c r="N104" i="114"/>
  <c r="M43" i="114"/>
  <c r="N43" i="114"/>
  <c r="M12" i="114"/>
  <c r="N12" i="114"/>
  <c r="L5" i="114"/>
  <c r="H4" i="114"/>
  <c r="L4" i="114" s="1"/>
  <c r="M62" i="114"/>
  <c r="N62" i="114"/>
  <c r="M41" i="246"/>
  <c r="J41" i="246" s="1"/>
  <c r="K41" i="246"/>
  <c r="M40" i="246"/>
  <c r="K40" i="246"/>
  <c r="M39" i="246"/>
  <c r="J39" i="246" s="1"/>
  <c r="K39" i="246"/>
  <c r="L39" i="246" s="1"/>
  <c r="M38" i="246"/>
  <c r="K38" i="246"/>
  <c r="J38" i="246"/>
  <c r="H38" i="246"/>
  <c r="F38" i="246"/>
  <c r="D38" i="246"/>
  <c r="M37" i="246"/>
  <c r="J37" i="246" s="1"/>
  <c r="K37" i="246"/>
  <c r="L37" i="246" s="1"/>
  <c r="M36" i="246"/>
  <c r="J36" i="246" s="1"/>
  <c r="K36" i="246"/>
  <c r="L36" i="246" s="1"/>
  <c r="M35" i="246"/>
  <c r="F35" i="246" s="1"/>
  <c r="K35" i="246"/>
  <c r="M34" i="246"/>
  <c r="K34" i="246"/>
  <c r="L34" i="246" s="1"/>
  <c r="J34" i="246"/>
  <c r="H34" i="246"/>
  <c r="F34" i="246"/>
  <c r="D34" i="246"/>
  <c r="M33" i="246"/>
  <c r="F33" i="246" s="1"/>
  <c r="K33" i="246"/>
  <c r="L33" i="246" s="1"/>
  <c r="M32" i="246"/>
  <c r="K32" i="246"/>
  <c r="L32" i="246" s="1"/>
  <c r="J32" i="246"/>
  <c r="H32" i="246"/>
  <c r="F32" i="246"/>
  <c r="D32" i="246"/>
  <c r="M31" i="246"/>
  <c r="J31" i="246" s="1"/>
  <c r="K31" i="246"/>
  <c r="M30" i="246"/>
  <c r="H30" i="246" s="1"/>
  <c r="K30" i="246"/>
  <c r="L30" i="246" s="1"/>
  <c r="J30" i="246"/>
  <c r="M29" i="246"/>
  <c r="H29" i="246" s="1"/>
  <c r="K29" i="246"/>
  <c r="J29" i="246"/>
  <c r="D29" i="246"/>
  <c r="M28" i="246"/>
  <c r="H28" i="246" s="1"/>
  <c r="K28" i="246"/>
  <c r="L28" i="246" s="1"/>
  <c r="J28" i="246"/>
  <c r="M27" i="246"/>
  <c r="L27" i="246"/>
  <c r="K27" i="246"/>
  <c r="J27" i="246"/>
  <c r="H27" i="246"/>
  <c r="F27" i="246"/>
  <c r="D27" i="246"/>
  <c r="M26" i="246"/>
  <c r="D26" i="246" s="1"/>
  <c r="K26" i="246"/>
  <c r="F26" i="246"/>
  <c r="M25" i="246"/>
  <c r="J25" i="246" s="1"/>
  <c r="K25" i="246"/>
  <c r="L25" i="246" s="1"/>
  <c r="M24" i="246"/>
  <c r="H24" i="246" s="1"/>
  <c r="K24" i="246"/>
  <c r="L24" i="246" s="1"/>
  <c r="J24" i="246"/>
  <c r="M23" i="246"/>
  <c r="J23" i="246" s="1"/>
  <c r="K23" i="246"/>
  <c r="L23" i="246" s="1"/>
  <c r="M22" i="246"/>
  <c r="J22" i="246" s="1"/>
  <c r="K22" i="246"/>
  <c r="M21" i="246"/>
  <c r="J21" i="246" s="1"/>
  <c r="K21" i="246"/>
  <c r="M20" i="246"/>
  <c r="J20" i="246" s="1"/>
  <c r="K20" i="246"/>
  <c r="L20" i="246" s="1"/>
  <c r="H20" i="246"/>
  <c r="M19" i="246"/>
  <c r="F19" i="246" s="1"/>
  <c r="K19" i="246"/>
  <c r="L19" i="246" s="1"/>
  <c r="H19" i="246"/>
  <c r="D19" i="246"/>
  <c r="M18" i="246"/>
  <c r="D18" i="246" s="1"/>
  <c r="K18" i="246"/>
  <c r="L18" i="246" s="1"/>
  <c r="J18" i="246"/>
  <c r="H18" i="246"/>
  <c r="F18" i="246"/>
  <c r="M17" i="246"/>
  <c r="H17" i="246" s="1"/>
  <c r="K17" i="246"/>
  <c r="L17" i="246" s="1"/>
  <c r="J17" i="246"/>
  <c r="M16" i="246"/>
  <c r="H16" i="246" s="1"/>
  <c r="K16" i="246"/>
  <c r="L16" i="246" s="1"/>
  <c r="J16" i="246"/>
  <c r="M15" i="246"/>
  <c r="K15" i="246"/>
  <c r="L15" i="246" s="1"/>
  <c r="J15" i="246"/>
  <c r="H15" i="246"/>
  <c r="F15" i="246"/>
  <c r="D15" i="246"/>
  <c r="M14" i="246"/>
  <c r="H14" i="246" s="1"/>
  <c r="K14" i="246"/>
  <c r="L14" i="246" s="1"/>
  <c r="M13" i="246"/>
  <c r="F13" i="246" s="1"/>
  <c r="K13" i="246"/>
  <c r="M12" i="246"/>
  <c r="H12" i="246" s="1"/>
  <c r="K12" i="246"/>
  <c r="L12" i="246" s="1"/>
  <c r="J12" i="246"/>
  <c r="F12" i="246"/>
  <c r="M11" i="246"/>
  <c r="F11" i="246" s="1"/>
  <c r="K11" i="246"/>
  <c r="L11" i="246" s="1"/>
  <c r="D11" i="246"/>
  <c r="M10" i="246"/>
  <c r="L10" i="246" s="1"/>
  <c r="M9" i="246"/>
  <c r="J9" i="246" s="1"/>
  <c r="K9" i="246"/>
  <c r="L9" i="246" s="1"/>
  <c r="K8" i="246"/>
  <c r="I8" i="246"/>
  <c r="L21" i="246" l="1"/>
  <c r="D31" i="246"/>
  <c r="D13" i="246"/>
  <c r="F31" i="246"/>
  <c r="D22" i="246"/>
  <c r="H31" i="246"/>
  <c r="L31" i="246"/>
  <c r="L35" i="246"/>
  <c r="L41" i="246"/>
  <c r="M4" i="114"/>
  <c r="N4" i="114"/>
  <c r="M5" i="114"/>
  <c r="N5" i="114"/>
  <c r="L13" i="246"/>
  <c r="F22" i="246"/>
  <c r="H22" i="246"/>
  <c r="H26" i="246"/>
  <c r="F29" i="246"/>
  <c r="J26" i="246"/>
  <c r="L38" i="246"/>
  <c r="L22" i="246"/>
  <c r="L26" i="246"/>
  <c r="H35" i="246"/>
  <c r="H13" i="246"/>
  <c r="L29" i="246"/>
  <c r="J13" i="246"/>
  <c r="D36" i="246"/>
  <c r="D17" i="246"/>
  <c r="D24" i="246"/>
  <c r="D33" i="246"/>
  <c r="F36" i="246"/>
  <c r="L40" i="246"/>
  <c r="J10" i="246"/>
  <c r="F17" i="246"/>
  <c r="D20" i="246"/>
  <c r="F24" i="246"/>
  <c r="H33" i="246"/>
  <c r="H36" i="246"/>
  <c r="J14" i="246"/>
  <c r="F20" i="246"/>
  <c r="J33" i="246"/>
  <c r="J19" i="246"/>
  <c r="J35" i="246"/>
  <c r="D40" i="246"/>
  <c r="F40" i="246"/>
  <c r="J40" i="246"/>
  <c r="H40" i="246"/>
  <c r="H11" i="246"/>
  <c r="D25" i="246"/>
  <c r="D41" i="246"/>
  <c r="J11" i="246"/>
  <c r="D16" i="246"/>
  <c r="F25" i="246"/>
  <c r="F41" i="246"/>
  <c r="F16" i="246"/>
  <c r="D23" i="246"/>
  <c r="H25" i="246"/>
  <c r="D39" i="246"/>
  <c r="H41" i="246"/>
  <c r="M8" i="246"/>
  <c r="L8" i="246" s="1"/>
  <c r="D14" i="246"/>
  <c r="F23" i="246"/>
  <c r="D30" i="246"/>
  <c r="F39" i="246"/>
  <c r="D9" i="246"/>
  <c r="F14" i="246"/>
  <c r="D21" i="246"/>
  <c r="H23" i="246"/>
  <c r="F30" i="246"/>
  <c r="D37" i="246"/>
  <c r="H39" i="246"/>
  <c r="F9" i="246"/>
  <c r="D12" i="246"/>
  <c r="F21" i="246"/>
  <c r="D28" i="246"/>
  <c r="F37" i="246"/>
  <c r="H9" i="246"/>
  <c r="H21" i="246"/>
  <c r="F28" i="246"/>
  <c r="D35" i="246"/>
  <c r="H37" i="246"/>
  <c r="D8" i="246" l="1"/>
  <c r="X2" i="246" s="1"/>
  <c r="H8" i="246"/>
  <c r="X3" i="246" s="1"/>
  <c r="F8" i="246"/>
  <c r="X4" i="246" s="1"/>
  <c r="J8" i="246"/>
  <c r="X5" i="246" l="1"/>
  <c r="P141" i="228" l="1"/>
  <c r="BX140" i="234"/>
  <c r="K35" i="16" l="1"/>
  <c r="K34" i="16"/>
  <c r="D35" i="16"/>
  <c r="D34" i="16"/>
  <c r="C35" i="16"/>
  <c r="C34" i="16"/>
  <c r="B35" i="16"/>
  <c r="B34" i="16"/>
  <c r="T34" i="16"/>
  <c r="S34" i="16"/>
  <c r="N33" i="16"/>
  <c r="N32" i="16"/>
  <c r="M33" i="16"/>
  <c r="M32" i="16"/>
  <c r="K33" i="16"/>
  <c r="K32" i="16" s="1"/>
  <c r="J33" i="16"/>
  <c r="J32" i="16"/>
  <c r="I33" i="16"/>
  <c r="I32" i="16"/>
  <c r="H33" i="16"/>
  <c r="H32" i="16"/>
  <c r="G33" i="16"/>
  <c r="G32" i="16"/>
  <c r="F33" i="16"/>
  <c r="F32" i="16"/>
  <c r="E33" i="16"/>
  <c r="E32" i="16"/>
  <c r="D33" i="16"/>
  <c r="D32" i="16"/>
  <c r="C33" i="16"/>
  <c r="C32" i="16" s="1"/>
  <c r="B33" i="16"/>
  <c r="B32" i="16" s="1"/>
  <c r="T32" i="16"/>
  <c r="S32" i="16"/>
  <c r="T30" i="16"/>
  <c r="S30" i="16"/>
  <c r="K30" i="16"/>
  <c r="T28" i="16"/>
  <c r="S28" i="16"/>
  <c r="K28" i="16"/>
  <c r="O1" i="16"/>
  <c r="N1" i="16"/>
  <c r="M1" i="16"/>
  <c r="L1" i="16"/>
  <c r="K1" i="16"/>
  <c r="J1" i="16"/>
  <c r="I1" i="16"/>
  <c r="H1" i="16"/>
  <c r="G1" i="16"/>
  <c r="F1" i="16"/>
  <c r="E1" i="16"/>
  <c r="D1" i="16"/>
  <c r="C1" i="16"/>
  <c r="B1" i="16"/>
  <c r="AR930" i="229"/>
  <c r="AR929" i="229"/>
  <c r="AR928" i="229"/>
  <c r="AR927" i="229"/>
  <c r="AR926" i="229"/>
  <c r="AR925" i="229"/>
  <c r="AR924" i="229"/>
  <c r="AR923" i="229"/>
  <c r="AR922" i="229"/>
  <c r="AR921" i="229"/>
  <c r="AR920" i="229"/>
  <c r="AR919" i="229"/>
  <c r="AR918" i="229"/>
  <c r="AR917" i="229"/>
  <c r="AR916" i="229"/>
  <c r="AR915" i="229"/>
  <c r="AR914" i="229"/>
  <c r="AR913" i="229"/>
  <c r="AR912" i="229"/>
  <c r="AR911" i="229"/>
  <c r="AR910" i="229"/>
  <c r="AR909" i="229"/>
  <c r="AR908" i="229"/>
  <c r="AR907" i="229"/>
  <c r="AR906" i="229"/>
  <c r="AR905" i="229"/>
  <c r="AR904" i="229"/>
  <c r="AR903" i="229"/>
  <c r="AR902" i="229"/>
  <c r="AR901" i="229"/>
  <c r="AR900" i="229"/>
  <c r="AR899" i="229"/>
  <c r="AR898" i="229"/>
  <c r="AR897" i="229"/>
  <c r="AR896" i="229"/>
  <c r="AR895" i="229"/>
  <c r="AR894" i="229"/>
  <c r="AR893" i="229"/>
  <c r="AR892" i="229"/>
  <c r="AR891" i="229"/>
  <c r="AR890" i="229"/>
  <c r="AR889" i="229"/>
  <c r="AR888" i="229"/>
  <c r="AR887" i="229"/>
  <c r="AR886" i="229"/>
  <c r="AR885" i="229"/>
  <c r="AR884" i="229"/>
  <c r="AR883" i="229"/>
  <c r="AR882" i="229"/>
  <c r="AR881" i="229"/>
  <c r="AR880" i="229"/>
  <c r="AR879" i="229"/>
  <c r="AR878" i="229"/>
  <c r="AR877" i="229"/>
  <c r="AR876" i="229"/>
  <c r="AR875" i="229"/>
  <c r="AR874" i="229"/>
  <c r="AR873" i="229"/>
  <c r="AR872" i="229"/>
  <c r="AR871" i="229"/>
  <c r="AR870" i="229"/>
  <c r="AR869" i="229"/>
  <c r="AR868" i="229"/>
  <c r="AR867" i="229"/>
  <c r="AR866" i="229"/>
  <c r="AR865" i="229"/>
  <c r="AR864" i="229"/>
  <c r="AR863" i="229"/>
  <c r="AR862" i="229"/>
  <c r="AR861" i="229"/>
  <c r="AR860" i="229"/>
  <c r="AR859" i="229"/>
  <c r="AR858" i="229"/>
  <c r="AR857" i="229"/>
  <c r="AR856" i="229"/>
  <c r="AR855" i="229"/>
  <c r="AR854" i="229"/>
  <c r="AR853" i="229"/>
  <c r="AR852" i="229"/>
  <c r="AR851" i="229"/>
  <c r="AR850" i="229"/>
  <c r="AR849" i="229"/>
  <c r="AR848" i="229"/>
  <c r="AR847" i="229"/>
  <c r="AR846" i="229"/>
  <c r="AR845" i="229"/>
  <c r="AR844" i="229"/>
  <c r="AR843" i="229"/>
  <c r="AR842" i="229"/>
  <c r="AR841" i="229"/>
  <c r="AR840" i="229"/>
  <c r="AR839" i="229"/>
  <c r="AR838" i="229"/>
  <c r="AR837" i="229"/>
  <c r="AR836" i="229"/>
  <c r="AR835" i="229"/>
  <c r="AR834" i="229"/>
  <c r="AR833" i="229"/>
  <c r="AR832" i="229"/>
  <c r="AR831" i="229"/>
  <c r="AR830" i="229"/>
  <c r="AR829" i="229"/>
  <c r="AR828" i="229"/>
  <c r="AR827" i="229"/>
  <c r="AR826" i="229"/>
  <c r="AR825" i="229"/>
  <c r="AR824" i="229"/>
  <c r="AR823" i="229"/>
  <c r="AR822" i="229"/>
  <c r="AR821" i="229"/>
  <c r="AR820" i="229"/>
  <c r="AR819" i="229"/>
  <c r="AR818" i="229"/>
  <c r="AR817" i="229"/>
  <c r="AR816" i="229"/>
  <c r="AR815" i="229"/>
  <c r="AR814" i="229"/>
  <c r="AR813" i="229"/>
  <c r="AR812" i="229"/>
  <c r="AR811" i="229"/>
  <c r="AR810" i="229"/>
  <c r="AR809" i="229"/>
  <c r="AR808" i="229"/>
  <c r="AR807" i="229"/>
  <c r="AR806" i="229"/>
  <c r="AR805" i="229"/>
  <c r="AR804" i="229"/>
  <c r="AR803" i="229"/>
  <c r="AR802" i="229"/>
  <c r="AR801" i="229"/>
  <c r="AR800" i="229"/>
  <c r="AR799" i="229"/>
  <c r="AR798" i="229"/>
  <c r="AR797" i="229"/>
  <c r="AR796" i="229"/>
  <c r="AR795" i="229"/>
  <c r="AR794" i="229"/>
  <c r="AR793" i="229"/>
  <c r="AR792" i="229"/>
  <c r="AR791" i="229"/>
  <c r="AR790" i="229"/>
  <c r="AR789" i="229"/>
  <c r="AR788" i="229"/>
  <c r="AR787" i="229"/>
  <c r="AR786" i="229"/>
  <c r="AR785" i="229"/>
  <c r="AR784" i="229"/>
  <c r="AR783" i="229"/>
  <c r="AR782" i="229"/>
  <c r="AR781" i="229"/>
  <c r="AR780" i="229"/>
  <c r="AR779" i="229"/>
  <c r="AR778" i="229"/>
  <c r="AR777" i="229"/>
  <c r="AR776" i="229"/>
  <c r="AR775" i="229"/>
  <c r="AR774" i="229"/>
  <c r="AR773" i="229"/>
  <c r="AR772" i="229"/>
  <c r="AR771" i="229"/>
  <c r="AR770" i="229"/>
  <c r="AR769" i="229"/>
  <c r="AR768" i="229"/>
  <c r="AR767" i="229"/>
  <c r="AR766" i="229"/>
  <c r="AR765" i="229"/>
  <c r="AR764" i="229"/>
  <c r="AR763" i="229"/>
  <c r="AR762" i="229"/>
  <c r="AR761" i="229"/>
  <c r="AR760" i="229"/>
  <c r="AR759" i="229"/>
  <c r="AR758" i="229"/>
  <c r="AR757" i="229"/>
  <c r="AR756" i="229"/>
  <c r="AR755" i="229"/>
  <c r="AR754" i="229"/>
  <c r="AR753" i="229"/>
  <c r="AR752" i="229"/>
  <c r="AR751" i="229"/>
  <c r="AR750" i="229"/>
  <c r="AR749" i="229"/>
  <c r="AR748" i="229"/>
  <c r="AR747" i="229"/>
  <c r="AR746" i="229"/>
  <c r="AR745" i="229"/>
  <c r="AR744" i="229"/>
  <c r="AR743" i="229"/>
  <c r="AR742" i="229"/>
  <c r="AR741" i="229"/>
  <c r="AR740" i="229"/>
  <c r="AR739" i="229"/>
  <c r="AR738" i="229"/>
  <c r="AR737" i="229"/>
  <c r="AR736" i="229"/>
  <c r="AR735" i="229"/>
  <c r="AR734" i="229"/>
  <c r="AR733" i="229"/>
  <c r="AR732" i="229"/>
  <c r="AR731" i="229"/>
  <c r="AR730" i="229"/>
  <c r="AR729" i="229"/>
  <c r="AR728" i="229"/>
  <c r="AR727" i="229"/>
  <c r="AR726" i="229"/>
  <c r="AR725" i="229"/>
  <c r="AR724" i="229"/>
  <c r="AR723" i="229"/>
  <c r="AR722" i="229"/>
  <c r="AR721" i="229"/>
  <c r="AR720" i="229"/>
  <c r="AR719" i="229"/>
  <c r="AR718" i="229"/>
  <c r="AR717" i="229"/>
  <c r="AR716" i="229"/>
  <c r="AR715" i="229"/>
  <c r="AR714" i="229"/>
  <c r="AR713" i="229"/>
  <c r="AR712" i="229"/>
  <c r="AR711" i="229"/>
  <c r="AR710" i="229"/>
  <c r="AR709" i="229"/>
  <c r="AR708" i="229"/>
  <c r="AR707" i="229"/>
  <c r="AR706" i="229"/>
  <c r="AR705" i="229"/>
  <c r="AR704" i="229"/>
  <c r="AR703" i="229"/>
  <c r="AR702" i="229"/>
  <c r="AR701" i="229"/>
  <c r="AR700" i="229"/>
  <c r="AR699" i="229"/>
  <c r="AR698" i="229"/>
  <c r="AR697" i="229"/>
  <c r="AR696" i="229"/>
  <c r="AR695" i="229"/>
  <c r="AR694" i="229"/>
  <c r="AR693" i="229"/>
  <c r="AR692" i="229"/>
  <c r="AR691" i="229"/>
  <c r="AR690" i="229"/>
  <c r="AR689" i="229"/>
  <c r="AR688" i="229"/>
  <c r="AR687" i="229"/>
  <c r="AR686" i="229"/>
  <c r="AR685" i="229"/>
  <c r="AR684" i="229"/>
  <c r="AR683" i="229"/>
  <c r="AR682" i="229"/>
  <c r="AR681" i="229"/>
  <c r="AR680" i="229"/>
  <c r="AR679" i="229"/>
  <c r="AR678" i="229"/>
  <c r="AR677" i="229"/>
  <c r="AR676" i="229"/>
  <c r="AR675" i="229"/>
  <c r="AR674" i="229"/>
  <c r="AR673" i="229"/>
  <c r="AR672" i="229"/>
  <c r="AR671" i="229"/>
  <c r="AR670" i="229"/>
  <c r="AR669" i="229"/>
  <c r="AR668" i="229"/>
  <c r="AR667" i="229"/>
  <c r="AR666" i="229"/>
  <c r="AR665" i="229"/>
  <c r="AR664" i="229"/>
  <c r="AR663" i="229"/>
  <c r="AR662" i="229"/>
  <c r="AR661" i="229"/>
  <c r="AR660" i="229"/>
  <c r="AR659" i="229"/>
  <c r="AR658" i="229"/>
  <c r="AR657" i="229"/>
  <c r="AR656" i="229"/>
  <c r="AR655" i="229"/>
  <c r="AR654" i="229"/>
  <c r="AR653" i="229"/>
  <c r="AR652" i="229"/>
  <c r="AR651" i="229"/>
  <c r="AR650" i="229"/>
  <c r="AR649" i="229"/>
  <c r="AR648" i="229"/>
  <c r="AR647" i="229"/>
  <c r="AR646" i="229"/>
  <c r="AR645" i="229"/>
  <c r="AR644" i="229"/>
  <c r="AR643" i="229"/>
  <c r="AR642" i="229"/>
  <c r="AR641" i="229"/>
  <c r="AR640" i="229"/>
  <c r="AR639" i="229"/>
  <c r="AR638" i="229"/>
  <c r="AR637" i="229"/>
  <c r="AR636" i="229"/>
  <c r="AR635" i="229"/>
  <c r="AR634" i="229"/>
  <c r="AR633" i="229"/>
  <c r="AR632" i="229"/>
  <c r="AR631" i="229"/>
  <c r="AR630" i="229"/>
  <c r="AR629" i="229"/>
  <c r="AR628" i="229"/>
  <c r="AR627" i="229"/>
  <c r="AR626" i="229"/>
  <c r="AR625" i="229"/>
  <c r="AR624" i="229"/>
  <c r="AR623" i="229"/>
  <c r="AR622" i="229"/>
  <c r="AR621" i="229"/>
  <c r="AR620" i="229"/>
  <c r="AR619" i="229"/>
  <c r="AR618" i="229"/>
  <c r="AR617" i="229"/>
  <c r="AR616" i="229"/>
  <c r="AR615" i="229"/>
  <c r="AR614" i="229"/>
  <c r="AR613" i="229"/>
  <c r="AR612" i="229"/>
  <c r="AR611" i="229"/>
  <c r="AR610" i="229"/>
  <c r="AR609" i="229"/>
  <c r="AR608" i="229"/>
  <c r="AR607" i="229"/>
  <c r="AR606" i="229"/>
  <c r="AR605" i="229"/>
  <c r="AR604" i="229"/>
  <c r="AR603" i="229"/>
  <c r="AR602" i="229"/>
  <c r="AR601" i="229"/>
  <c r="AR600" i="229"/>
  <c r="AR599" i="229"/>
  <c r="AR598" i="229"/>
  <c r="AR597" i="229"/>
  <c r="AR596" i="229"/>
  <c r="AR595" i="229"/>
  <c r="AR594" i="229"/>
  <c r="AR593" i="229"/>
  <c r="AR592" i="229"/>
  <c r="AR591" i="229"/>
  <c r="AR590" i="229"/>
  <c r="AR589" i="229"/>
  <c r="AR588" i="229"/>
  <c r="AR587" i="229"/>
  <c r="AR586" i="229"/>
  <c r="AR585" i="229"/>
  <c r="AR584" i="229"/>
  <c r="AR583" i="229"/>
  <c r="AR582" i="229"/>
  <c r="AR581" i="229"/>
  <c r="AR580" i="229"/>
  <c r="AR579" i="229"/>
  <c r="AR578" i="229"/>
  <c r="AR577" i="229"/>
  <c r="AR576" i="229"/>
  <c r="AR575" i="229"/>
  <c r="AR574" i="229"/>
  <c r="AR573" i="229"/>
  <c r="AR572" i="229"/>
  <c r="AR571" i="229"/>
  <c r="AR570" i="229"/>
  <c r="AR569" i="229"/>
  <c r="AR568" i="229"/>
  <c r="AR567" i="229"/>
  <c r="AR566" i="229"/>
  <c r="AR565" i="229"/>
  <c r="AR564" i="229"/>
  <c r="AR563" i="229"/>
  <c r="AR562" i="229"/>
  <c r="AR561" i="229"/>
  <c r="AR560" i="229"/>
  <c r="AR559" i="229"/>
  <c r="AR558" i="229"/>
  <c r="AR557" i="229"/>
  <c r="AR556" i="229"/>
  <c r="AR555" i="229"/>
  <c r="AR554" i="229"/>
  <c r="AR553" i="229"/>
  <c r="AR552" i="229"/>
  <c r="AR551" i="229"/>
  <c r="AR550" i="229"/>
  <c r="AR549" i="229"/>
  <c r="AR548" i="229"/>
  <c r="AR547" i="229"/>
  <c r="AR546" i="229"/>
  <c r="AR545" i="229"/>
  <c r="AR544" i="229"/>
  <c r="AR543" i="229"/>
  <c r="AR542" i="229"/>
  <c r="AR541" i="229"/>
  <c r="AR540" i="229"/>
  <c r="AR539" i="229"/>
  <c r="AR538" i="229"/>
  <c r="AR537" i="229"/>
  <c r="AR536" i="229"/>
  <c r="AR535" i="229"/>
  <c r="AR534" i="229"/>
  <c r="AR533" i="229"/>
  <c r="AR532" i="229"/>
  <c r="AR531" i="229"/>
  <c r="AR530" i="229"/>
  <c r="AR529" i="229"/>
  <c r="AR528" i="229"/>
  <c r="AR527" i="229"/>
  <c r="AR526" i="229"/>
  <c r="AR525" i="229"/>
  <c r="AR524" i="229"/>
  <c r="AR523" i="229"/>
  <c r="AR522" i="229"/>
  <c r="AR521" i="229"/>
  <c r="AR520" i="229"/>
  <c r="AR519" i="229"/>
  <c r="AR518" i="229"/>
  <c r="AR517" i="229"/>
  <c r="AR516" i="229"/>
  <c r="AR515" i="229"/>
  <c r="AR514" i="229"/>
  <c r="AR513" i="229"/>
  <c r="AR512" i="229"/>
  <c r="AR511" i="229"/>
  <c r="AR510" i="229"/>
  <c r="AR509" i="229"/>
  <c r="AR508" i="229"/>
  <c r="AR507" i="229"/>
  <c r="AR506" i="229"/>
  <c r="AR505" i="229"/>
  <c r="AR504" i="229"/>
  <c r="AR503" i="229"/>
  <c r="AR502" i="229"/>
  <c r="AR501" i="229"/>
  <c r="AR500" i="229"/>
  <c r="AR499" i="229"/>
  <c r="AR498" i="229"/>
  <c r="AR497" i="229"/>
  <c r="AR496" i="229"/>
  <c r="AR495" i="229"/>
  <c r="AR494" i="229"/>
  <c r="AR493" i="229"/>
  <c r="AR492" i="229"/>
  <c r="AR491" i="229"/>
  <c r="AR490" i="229"/>
  <c r="AR489" i="229"/>
  <c r="AR488" i="229"/>
  <c r="AR487" i="229"/>
  <c r="AR486" i="229"/>
  <c r="AR485" i="229"/>
  <c r="AR484" i="229"/>
  <c r="AR483" i="229"/>
  <c r="AR482" i="229"/>
  <c r="AR481" i="229"/>
  <c r="AR480" i="229"/>
  <c r="AR479" i="229"/>
  <c r="AR478" i="229"/>
  <c r="AR477" i="229"/>
  <c r="AR476" i="229"/>
  <c r="AR475" i="229"/>
  <c r="AR474" i="229"/>
  <c r="AR473" i="229"/>
  <c r="AR472" i="229"/>
  <c r="AR471" i="229"/>
  <c r="AR470" i="229"/>
  <c r="AR469" i="229"/>
  <c r="AR468" i="229"/>
  <c r="AR467" i="229"/>
  <c r="AR466" i="229"/>
  <c r="AR465" i="229"/>
  <c r="AR464" i="229"/>
  <c r="AR463" i="229"/>
  <c r="AR462" i="229"/>
  <c r="AR461" i="229"/>
  <c r="AR460" i="229"/>
  <c r="AR459" i="229"/>
  <c r="AR458" i="229"/>
  <c r="AR457" i="229"/>
  <c r="AR456" i="229"/>
  <c r="AR455" i="229"/>
  <c r="AR454" i="229"/>
  <c r="AR453" i="229"/>
  <c r="AR452" i="229"/>
  <c r="AR451" i="229"/>
  <c r="AR450" i="229"/>
  <c r="AR449" i="229"/>
  <c r="AR448" i="229"/>
  <c r="AR447" i="229"/>
  <c r="AR446" i="229"/>
  <c r="AR445" i="229"/>
  <c r="AR444" i="229"/>
  <c r="AR443" i="229"/>
  <c r="AR442" i="229"/>
  <c r="AR441" i="229"/>
  <c r="AR440" i="229"/>
  <c r="AR439" i="229"/>
  <c r="AR438" i="229"/>
  <c r="AR437" i="229"/>
  <c r="AR436" i="229"/>
  <c r="AR435" i="229"/>
  <c r="AR434" i="229"/>
  <c r="AR433" i="229"/>
  <c r="AR432" i="229"/>
  <c r="AR431" i="229"/>
  <c r="AR430" i="229"/>
  <c r="AR429" i="229"/>
  <c r="AR428" i="229"/>
  <c r="AR427" i="229"/>
  <c r="AR426" i="229"/>
  <c r="AR425" i="229"/>
  <c r="AR424" i="229"/>
  <c r="AR423" i="229"/>
  <c r="AR422" i="229"/>
  <c r="AR421" i="229"/>
  <c r="AR420" i="229"/>
  <c r="AR419" i="229"/>
  <c r="AR418" i="229"/>
  <c r="AR417" i="229"/>
  <c r="AR416" i="229"/>
  <c r="AR415" i="229"/>
  <c r="AR414" i="229"/>
  <c r="AR413" i="229"/>
  <c r="AR412" i="229"/>
  <c r="AR411" i="229"/>
  <c r="AR410" i="229"/>
  <c r="AR409" i="229"/>
  <c r="AR408" i="229"/>
  <c r="AR407" i="229"/>
  <c r="AR406" i="229"/>
  <c r="AR405" i="229"/>
  <c r="AR404" i="229"/>
  <c r="AR403" i="229"/>
  <c r="AR402" i="229"/>
  <c r="AR401" i="229"/>
  <c r="AR400" i="229"/>
  <c r="AR399" i="229"/>
  <c r="AR398" i="229"/>
  <c r="AR397" i="229"/>
  <c r="AR396" i="229"/>
  <c r="AR395" i="229"/>
  <c r="AR394" i="229"/>
  <c r="AR393" i="229"/>
  <c r="AR392" i="229"/>
  <c r="AR391" i="229"/>
  <c r="AR390" i="229"/>
  <c r="AR389" i="229"/>
  <c r="AR388" i="229"/>
  <c r="AR387" i="229"/>
  <c r="AR386" i="229"/>
  <c r="AR385" i="229"/>
  <c r="AR384" i="229"/>
  <c r="AR383" i="229"/>
  <c r="AR382" i="229"/>
  <c r="AR381" i="229"/>
  <c r="AR380" i="229"/>
  <c r="AR379" i="229"/>
  <c r="AR378" i="229"/>
  <c r="AR377" i="229"/>
  <c r="AR376" i="229"/>
  <c r="AR375" i="229"/>
  <c r="AR374" i="229"/>
  <c r="AR373" i="229"/>
  <c r="AR372" i="229"/>
  <c r="AR371" i="229"/>
  <c r="AR370" i="229"/>
  <c r="AR369" i="229"/>
  <c r="AR368" i="229"/>
  <c r="AR367" i="229"/>
  <c r="AR366" i="229"/>
  <c r="AR365" i="229"/>
  <c r="AR364" i="229"/>
  <c r="AR363" i="229"/>
  <c r="AR362" i="229"/>
  <c r="AR361" i="229"/>
  <c r="AR360" i="229"/>
  <c r="AR359" i="229"/>
  <c r="AR358" i="229"/>
  <c r="AR357" i="229"/>
  <c r="AR356" i="229"/>
  <c r="AR355" i="229"/>
  <c r="AR354" i="229"/>
  <c r="AR353" i="229"/>
  <c r="AR352" i="229"/>
  <c r="AR351" i="229"/>
  <c r="AR350" i="229"/>
  <c r="AR349" i="229"/>
  <c r="AR348" i="229"/>
  <c r="AR347" i="229"/>
  <c r="AR346" i="229"/>
  <c r="AR345" i="229"/>
  <c r="AR344" i="229"/>
  <c r="AR343" i="229"/>
  <c r="AR342" i="229"/>
  <c r="AR341" i="229"/>
  <c r="AR340" i="229"/>
  <c r="AR339" i="229"/>
  <c r="AR338" i="229"/>
  <c r="AR337" i="229"/>
  <c r="AR336" i="229"/>
  <c r="AR335" i="229"/>
  <c r="AR334" i="229"/>
  <c r="AR333" i="229"/>
  <c r="AR332" i="229"/>
  <c r="AR331" i="229"/>
  <c r="AR330" i="229"/>
  <c r="AR329" i="229"/>
  <c r="AR328" i="229"/>
  <c r="AR327" i="229"/>
  <c r="AR326" i="229"/>
  <c r="AR325" i="229"/>
  <c r="AR324" i="229"/>
  <c r="AR323" i="229"/>
  <c r="AR322" i="229"/>
  <c r="AR321" i="229"/>
  <c r="AR320" i="229"/>
  <c r="AR319" i="229"/>
  <c r="AR318" i="229"/>
  <c r="AR317" i="229"/>
  <c r="AR316" i="229"/>
  <c r="AR315" i="229"/>
  <c r="AR314" i="229"/>
  <c r="AR313" i="229"/>
  <c r="AR312" i="229"/>
  <c r="AR311" i="229"/>
  <c r="AR310" i="229"/>
  <c r="AR309" i="229"/>
  <c r="AR308" i="229"/>
  <c r="AR307" i="229"/>
  <c r="AR306" i="229"/>
  <c r="AR305" i="229"/>
  <c r="AR304" i="229"/>
  <c r="AR303" i="229"/>
  <c r="AR302" i="229"/>
  <c r="AR301" i="229"/>
  <c r="AR300" i="229"/>
  <c r="AR299" i="229"/>
  <c r="AR298" i="229"/>
  <c r="AR297" i="229"/>
  <c r="AR296" i="229"/>
  <c r="AR295" i="229"/>
  <c r="AR294" i="229"/>
  <c r="AR293" i="229"/>
  <c r="AR292" i="229"/>
  <c r="AR291" i="229"/>
  <c r="AR290" i="229"/>
  <c r="AR289" i="229"/>
  <c r="AR288" i="229"/>
  <c r="AR287" i="229"/>
  <c r="AR286" i="229"/>
  <c r="AR285" i="229"/>
  <c r="AR284" i="229"/>
  <c r="AR283" i="229"/>
  <c r="AR282" i="229"/>
  <c r="AR281" i="229"/>
  <c r="AR280" i="229"/>
  <c r="AR279" i="229"/>
  <c r="AR278" i="229"/>
  <c r="AR277" i="229"/>
  <c r="AR276" i="229"/>
  <c r="AR275" i="229"/>
  <c r="AR274" i="229"/>
  <c r="AR273" i="229"/>
  <c r="AR272" i="229"/>
  <c r="AR271" i="229"/>
  <c r="AR270" i="229"/>
  <c r="AR269" i="229"/>
  <c r="AR268" i="229"/>
  <c r="AR267" i="229"/>
  <c r="AR266" i="229"/>
  <c r="AR265" i="229"/>
  <c r="AR264" i="229"/>
  <c r="AR263" i="229"/>
  <c r="AR262" i="229"/>
  <c r="AR261" i="229"/>
  <c r="AR260" i="229"/>
  <c r="AR259" i="229"/>
  <c r="AR258" i="229"/>
  <c r="AR257" i="229"/>
  <c r="AR256" i="229"/>
  <c r="AR255" i="229"/>
  <c r="AR254" i="229"/>
  <c r="AR253" i="229"/>
  <c r="AR252" i="229"/>
  <c r="AR251" i="229"/>
  <c r="AR250" i="229"/>
  <c r="AR249" i="229"/>
  <c r="AR248" i="229"/>
  <c r="AR247" i="229"/>
  <c r="AR246" i="229"/>
  <c r="AR245" i="229"/>
  <c r="AR244" i="229"/>
  <c r="AR243" i="229"/>
  <c r="AR242" i="229"/>
  <c r="AR241" i="229"/>
  <c r="AR240" i="229"/>
  <c r="AR239" i="229"/>
  <c r="AR238" i="229"/>
  <c r="AR237" i="229"/>
  <c r="AR236" i="229"/>
  <c r="AR235" i="229"/>
  <c r="AR234" i="229"/>
  <c r="AR233" i="229"/>
  <c r="AR232" i="229"/>
  <c r="AR231" i="229"/>
  <c r="AR230" i="229"/>
  <c r="AR229" i="229"/>
  <c r="AR228" i="229"/>
  <c r="AR227" i="229"/>
  <c r="AR226" i="229"/>
  <c r="AR225" i="229"/>
  <c r="AR224" i="229"/>
  <c r="AR223" i="229"/>
  <c r="AR222" i="229"/>
  <c r="AR221" i="229"/>
  <c r="AR220" i="229"/>
  <c r="AR219" i="229"/>
  <c r="AR218" i="229"/>
  <c r="AR217" i="229"/>
  <c r="AR216" i="229"/>
  <c r="AR215" i="229"/>
  <c r="AR214" i="229"/>
  <c r="AR213" i="229"/>
  <c r="AR212" i="229"/>
  <c r="AR211" i="229"/>
  <c r="AR210" i="229"/>
  <c r="AR209" i="229"/>
  <c r="AR208" i="229"/>
  <c r="AR207" i="229"/>
  <c r="AR206" i="229"/>
  <c r="AR205" i="229"/>
  <c r="AR204" i="229"/>
  <c r="AR203" i="229"/>
  <c r="AR202" i="229"/>
  <c r="AR201" i="229"/>
  <c r="AR200" i="229"/>
  <c r="AR199" i="229"/>
  <c r="AR198" i="229"/>
  <c r="AR197" i="229"/>
  <c r="AR196" i="229"/>
  <c r="AR195" i="229"/>
  <c r="AR194" i="229"/>
  <c r="AR193" i="229"/>
  <c r="AR192" i="229"/>
  <c r="AR191" i="229"/>
  <c r="AR190" i="229"/>
  <c r="AR189" i="229"/>
  <c r="AR188" i="229"/>
  <c r="AR187" i="229"/>
  <c r="AR186" i="229"/>
  <c r="AR185" i="229"/>
  <c r="AR184" i="229"/>
  <c r="AR183" i="229"/>
  <c r="AR182" i="229"/>
  <c r="AR181" i="229"/>
  <c r="AR180" i="229"/>
  <c r="AR179" i="229"/>
  <c r="AR178" i="229"/>
  <c r="AR177" i="229"/>
  <c r="AR176" i="229"/>
  <c r="AR175" i="229"/>
  <c r="AR174" i="229"/>
  <c r="AR173" i="229"/>
  <c r="AR172" i="229"/>
  <c r="AR171" i="229"/>
  <c r="AR170" i="229"/>
  <c r="AR169" i="229"/>
  <c r="AR168" i="229"/>
  <c r="AR167" i="229"/>
  <c r="AR166" i="229"/>
  <c r="AR165" i="229"/>
  <c r="AR164" i="229"/>
  <c r="AR163" i="229"/>
  <c r="AR162" i="229"/>
  <c r="AR161" i="229"/>
  <c r="AR160" i="229"/>
  <c r="AR159" i="229"/>
  <c r="AR158" i="229"/>
  <c r="AR157" i="229"/>
  <c r="AR156" i="229"/>
  <c r="AR155" i="229"/>
  <c r="AR154" i="229"/>
  <c r="AR153" i="229"/>
  <c r="AR152" i="229"/>
  <c r="AR151" i="229"/>
  <c r="AR150" i="229"/>
  <c r="AR149" i="229"/>
  <c r="AR148" i="229"/>
  <c r="AR147" i="229"/>
  <c r="AR146" i="229"/>
  <c r="AR145" i="229"/>
  <c r="AR144" i="229"/>
  <c r="AR143" i="229"/>
  <c r="AR142" i="229"/>
  <c r="L142" i="229"/>
  <c r="AR141" i="229"/>
  <c r="AR140" i="229"/>
  <c r="J140" i="229"/>
  <c r="I140" i="229"/>
  <c r="H140" i="229"/>
  <c r="G140" i="229"/>
  <c r="F140" i="229"/>
  <c r="E140" i="229"/>
  <c r="D140" i="229"/>
  <c r="C140" i="229"/>
  <c r="B140" i="229"/>
  <c r="AR139" i="229"/>
  <c r="J139" i="229"/>
  <c r="I139" i="229"/>
  <c r="H139" i="229"/>
  <c r="G139" i="229"/>
  <c r="F139" i="229"/>
  <c r="E139" i="229"/>
  <c r="D139" i="229"/>
  <c r="C139" i="229"/>
  <c r="B139" i="229"/>
  <c r="AR138" i="229"/>
  <c r="J138" i="229"/>
  <c r="I138" i="229"/>
  <c r="H138" i="229"/>
  <c r="G138" i="229"/>
  <c r="F138" i="229"/>
  <c r="E138" i="229"/>
  <c r="D138" i="229"/>
  <c r="C138" i="229"/>
  <c r="B138" i="229"/>
  <c r="AR137" i="229"/>
  <c r="J137" i="229"/>
  <c r="I137" i="229"/>
  <c r="H137" i="229"/>
  <c r="G137" i="229"/>
  <c r="F137" i="229"/>
  <c r="E137" i="229"/>
  <c r="D137" i="229"/>
  <c r="C137" i="229"/>
  <c r="B137" i="229"/>
  <c r="AR136" i="229"/>
  <c r="J136" i="229"/>
  <c r="I136" i="229"/>
  <c r="H136" i="229"/>
  <c r="G136" i="229"/>
  <c r="F136" i="229"/>
  <c r="E136" i="229"/>
  <c r="D136" i="229"/>
  <c r="C136" i="229"/>
  <c r="B136" i="229"/>
  <c r="AR135" i="229"/>
  <c r="J135" i="229"/>
  <c r="I135" i="229"/>
  <c r="H135" i="229"/>
  <c r="G135" i="229"/>
  <c r="F135" i="229"/>
  <c r="E135" i="229"/>
  <c r="D135" i="229"/>
  <c r="C135" i="229"/>
  <c r="B135" i="229"/>
  <c r="AR134" i="229"/>
  <c r="J134" i="229"/>
  <c r="I134" i="229"/>
  <c r="H134" i="229"/>
  <c r="G134" i="229"/>
  <c r="F134" i="229"/>
  <c r="E134" i="229"/>
  <c r="D134" i="229"/>
  <c r="C134" i="229"/>
  <c r="B134" i="229"/>
  <c r="AR133" i="229"/>
  <c r="J133" i="229"/>
  <c r="I133" i="229"/>
  <c r="H133" i="229"/>
  <c r="G133" i="229"/>
  <c r="F133" i="229"/>
  <c r="E133" i="229"/>
  <c r="D133" i="229"/>
  <c r="C133" i="229"/>
  <c r="B133" i="229"/>
  <c r="AR132" i="229"/>
  <c r="J132" i="229"/>
  <c r="I132" i="229"/>
  <c r="H132" i="229"/>
  <c r="G132" i="229"/>
  <c r="F132" i="229"/>
  <c r="E132" i="229"/>
  <c r="D132" i="229"/>
  <c r="C132" i="229"/>
  <c r="B132" i="229"/>
  <c r="AR131" i="229"/>
  <c r="J131" i="229"/>
  <c r="I131" i="229"/>
  <c r="H131" i="229"/>
  <c r="G131" i="229"/>
  <c r="F131" i="229"/>
  <c r="E131" i="229"/>
  <c r="D131" i="229"/>
  <c r="C131" i="229"/>
  <c r="B131" i="229"/>
  <c r="AR130" i="229"/>
  <c r="J130" i="229"/>
  <c r="I130" i="229"/>
  <c r="H130" i="229"/>
  <c r="G130" i="229"/>
  <c r="F130" i="229"/>
  <c r="E130" i="229"/>
  <c r="D130" i="229"/>
  <c r="C130" i="229"/>
  <c r="B130" i="229"/>
  <c r="AR129" i="229"/>
  <c r="J129" i="229"/>
  <c r="I129" i="229"/>
  <c r="H129" i="229"/>
  <c r="G129" i="229"/>
  <c r="F129" i="229"/>
  <c r="E129" i="229"/>
  <c r="D129" i="229"/>
  <c r="C129" i="229"/>
  <c r="B129" i="229"/>
  <c r="AR128" i="229"/>
  <c r="J128" i="229"/>
  <c r="I128" i="229"/>
  <c r="H128" i="229"/>
  <c r="G128" i="229"/>
  <c r="F128" i="229"/>
  <c r="E128" i="229"/>
  <c r="D128" i="229"/>
  <c r="C128" i="229"/>
  <c r="B128" i="229"/>
  <c r="AR127" i="229"/>
  <c r="J127" i="229"/>
  <c r="I127" i="229"/>
  <c r="H127" i="229"/>
  <c r="G127" i="229"/>
  <c r="F127" i="229"/>
  <c r="E127" i="229"/>
  <c r="D127" i="229"/>
  <c r="C127" i="229"/>
  <c r="B127" i="229"/>
  <c r="AR126" i="229"/>
  <c r="J126" i="229"/>
  <c r="I126" i="229"/>
  <c r="H126" i="229"/>
  <c r="G126" i="229"/>
  <c r="F126" i="229"/>
  <c r="E126" i="229"/>
  <c r="D126" i="229"/>
  <c r="C126" i="229"/>
  <c r="B126" i="229"/>
  <c r="AR125" i="229"/>
  <c r="J125" i="229"/>
  <c r="I125" i="229"/>
  <c r="H125" i="229"/>
  <c r="G125" i="229"/>
  <c r="F125" i="229"/>
  <c r="E125" i="229"/>
  <c r="D125" i="229"/>
  <c r="C125" i="229"/>
  <c r="B125" i="229"/>
  <c r="AR124" i="229"/>
  <c r="J124" i="229"/>
  <c r="I124" i="229"/>
  <c r="H124" i="229"/>
  <c r="G124" i="229"/>
  <c r="F124" i="229"/>
  <c r="E124" i="229"/>
  <c r="D124" i="229"/>
  <c r="C124" i="229"/>
  <c r="B124" i="229"/>
  <c r="AR123" i="229"/>
  <c r="J123" i="229"/>
  <c r="I123" i="229"/>
  <c r="H123" i="229"/>
  <c r="G123" i="229"/>
  <c r="F123" i="229"/>
  <c r="E123" i="229"/>
  <c r="D123" i="229"/>
  <c r="C123" i="229"/>
  <c r="B123" i="229"/>
  <c r="AR122" i="229"/>
  <c r="J122" i="229"/>
  <c r="I122" i="229"/>
  <c r="H122" i="229"/>
  <c r="G122" i="229"/>
  <c r="F122" i="229"/>
  <c r="E122" i="229"/>
  <c r="D122" i="229"/>
  <c r="C122" i="229"/>
  <c r="B122" i="229"/>
  <c r="AR121" i="229"/>
  <c r="J121" i="229"/>
  <c r="I121" i="229"/>
  <c r="H121" i="229"/>
  <c r="G121" i="229"/>
  <c r="F121" i="229"/>
  <c r="E121" i="229"/>
  <c r="D121" i="229"/>
  <c r="C121" i="229"/>
  <c r="B121" i="229"/>
  <c r="AR120" i="229"/>
  <c r="J120" i="229"/>
  <c r="I120" i="229"/>
  <c r="H120" i="229"/>
  <c r="G120" i="229"/>
  <c r="F120" i="229"/>
  <c r="E120" i="229"/>
  <c r="D120" i="229"/>
  <c r="C120" i="229"/>
  <c r="B120" i="229"/>
  <c r="AR119" i="229"/>
  <c r="J119" i="229"/>
  <c r="I119" i="229"/>
  <c r="H119" i="229"/>
  <c r="G119" i="229"/>
  <c r="F119" i="229"/>
  <c r="E119" i="229"/>
  <c r="D119" i="229"/>
  <c r="C119" i="229"/>
  <c r="B119" i="229"/>
  <c r="AR118" i="229"/>
  <c r="J118" i="229"/>
  <c r="I118" i="229"/>
  <c r="H118" i="229"/>
  <c r="G118" i="229"/>
  <c r="F118" i="229"/>
  <c r="E118" i="229"/>
  <c r="D118" i="229"/>
  <c r="C118" i="229"/>
  <c r="B118" i="229"/>
  <c r="AR117" i="229"/>
  <c r="J117" i="229"/>
  <c r="I117" i="229"/>
  <c r="H117" i="229"/>
  <c r="G117" i="229"/>
  <c r="F117" i="229"/>
  <c r="E117" i="229"/>
  <c r="D117" i="229"/>
  <c r="C117" i="229"/>
  <c r="B117" i="229"/>
  <c r="AR116" i="229"/>
  <c r="J116" i="229"/>
  <c r="I116" i="229"/>
  <c r="H116" i="229"/>
  <c r="G116" i="229"/>
  <c r="F116" i="229"/>
  <c r="E116" i="229"/>
  <c r="D116" i="229"/>
  <c r="C116" i="229"/>
  <c r="B116" i="229"/>
  <c r="AR115" i="229"/>
  <c r="J115" i="229"/>
  <c r="I115" i="229"/>
  <c r="H115" i="229"/>
  <c r="G115" i="229"/>
  <c r="F115" i="229"/>
  <c r="E115" i="229"/>
  <c r="D115" i="229"/>
  <c r="C115" i="229"/>
  <c r="B115" i="229"/>
  <c r="AR114" i="229"/>
  <c r="J114" i="229"/>
  <c r="I114" i="229"/>
  <c r="H114" i="229"/>
  <c r="G114" i="229"/>
  <c r="F114" i="229"/>
  <c r="E114" i="229"/>
  <c r="D114" i="229"/>
  <c r="C114" i="229"/>
  <c r="B114" i="229"/>
  <c r="AR113" i="229"/>
  <c r="J113" i="229"/>
  <c r="I113" i="229"/>
  <c r="H113" i="229"/>
  <c r="G113" i="229"/>
  <c r="F113" i="229"/>
  <c r="E113" i="229"/>
  <c r="D113" i="229"/>
  <c r="C113" i="229"/>
  <c r="B113" i="229"/>
  <c r="AR112" i="229"/>
  <c r="J112" i="229"/>
  <c r="I112" i="229"/>
  <c r="H112" i="229"/>
  <c r="G112" i="229"/>
  <c r="F112" i="229"/>
  <c r="E112" i="229"/>
  <c r="D112" i="229"/>
  <c r="C112" i="229"/>
  <c r="B112" i="229"/>
  <c r="AR111" i="229"/>
  <c r="J111" i="229"/>
  <c r="I111" i="229"/>
  <c r="H111" i="229"/>
  <c r="G111" i="229"/>
  <c r="F111" i="229"/>
  <c r="E111" i="229"/>
  <c r="D111" i="229"/>
  <c r="C111" i="229"/>
  <c r="B111" i="229"/>
  <c r="AR110" i="229"/>
  <c r="J110" i="229"/>
  <c r="I110" i="229"/>
  <c r="H110" i="229"/>
  <c r="G110" i="229"/>
  <c r="F110" i="229"/>
  <c r="E110" i="229"/>
  <c r="D110" i="229"/>
  <c r="C110" i="229"/>
  <c r="B110" i="229"/>
  <c r="AR109" i="229"/>
  <c r="J109" i="229"/>
  <c r="I109" i="229"/>
  <c r="H109" i="229"/>
  <c r="G109" i="229"/>
  <c r="F109" i="229"/>
  <c r="E109" i="229"/>
  <c r="D109" i="229"/>
  <c r="C109" i="229"/>
  <c r="B109" i="229"/>
  <c r="AR108" i="229"/>
  <c r="J108" i="229"/>
  <c r="I108" i="229"/>
  <c r="H108" i="229"/>
  <c r="G108" i="229"/>
  <c r="F108" i="229"/>
  <c r="E108" i="229"/>
  <c r="D108" i="229"/>
  <c r="C108" i="229"/>
  <c r="B108" i="229"/>
  <c r="AR107" i="229"/>
  <c r="J107" i="229"/>
  <c r="I107" i="229"/>
  <c r="H107" i="229"/>
  <c r="G107" i="229"/>
  <c r="F107" i="229"/>
  <c r="E107" i="229"/>
  <c r="D107" i="229"/>
  <c r="C107" i="229"/>
  <c r="B107" i="229"/>
  <c r="AR106" i="229"/>
  <c r="J106" i="229"/>
  <c r="I106" i="229"/>
  <c r="H106" i="229"/>
  <c r="G106" i="229"/>
  <c r="F106" i="229"/>
  <c r="E106" i="229"/>
  <c r="D106" i="229"/>
  <c r="C106" i="229"/>
  <c r="B106" i="229"/>
  <c r="AR105" i="229"/>
  <c r="J105" i="229"/>
  <c r="I105" i="229"/>
  <c r="H105" i="229"/>
  <c r="G105" i="229"/>
  <c r="F105" i="229"/>
  <c r="E105" i="229"/>
  <c r="D105" i="229"/>
  <c r="C105" i="229"/>
  <c r="B105" i="229"/>
  <c r="AR104" i="229"/>
  <c r="J104" i="229"/>
  <c r="I104" i="229"/>
  <c r="H104" i="229"/>
  <c r="G104" i="229"/>
  <c r="F104" i="229"/>
  <c r="E104" i="229"/>
  <c r="D104" i="229"/>
  <c r="C104" i="229"/>
  <c r="B104" i="229"/>
  <c r="AR103" i="229"/>
  <c r="J103" i="229"/>
  <c r="I103" i="229"/>
  <c r="H103" i="229"/>
  <c r="G103" i="229"/>
  <c r="F103" i="229"/>
  <c r="E103" i="229"/>
  <c r="D103" i="229"/>
  <c r="C103" i="229"/>
  <c r="B103" i="229"/>
  <c r="AR102" i="229"/>
  <c r="J102" i="229"/>
  <c r="I102" i="229"/>
  <c r="H102" i="229"/>
  <c r="G102" i="229"/>
  <c r="F102" i="229"/>
  <c r="E102" i="229"/>
  <c r="D102" i="229"/>
  <c r="C102" i="229"/>
  <c r="B102" i="229"/>
  <c r="AR101" i="229"/>
  <c r="J101" i="229"/>
  <c r="I101" i="229"/>
  <c r="H101" i="229"/>
  <c r="G101" i="229"/>
  <c r="F101" i="229"/>
  <c r="E101" i="229"/>
  <c r="D101" i="229"/>
  <c r="C101" i="229"/>
  <c r="B101" i="229"/>
  <c r="AR100" i="229"/>
  <c r="J100" i="229"/>
  <c r="I100" i="229"/>
  <c r="H100" i="229"/>
  <c r="G100" i="229"/>
  <c r="F100" i="229"/>
  <c r="E100" i="229"/>
  <c r="D100" i="229"/>
  <c r="C100" i="229"/>
  <c r="B100" i="229"/>
  <c r="AR99" i="229"/>
  <c r="J99" i="229"/>
  <c r="I99" i="229"/>
  <c r="H99" i="229"/>
  <c r="G99" i="229"/>
  <c r="F99" i="229"/>
  <c r="E99" i="229"/>
  <c r="D99" i="229"/>
  <c r="C99" i="229"/>
  <c r="B99" i="229"/>
  <c r="AR98" i="229"/>
  <c r="J98" i="229"/>
  <c r="I98" i="229"/>
  <c r="H98" i="229"/>
  <c r="G98" i="229"/>
  <c r="F98" i="229"/>
  <c r="E98" i="229"/>
  <c r="D98" i="229"/>
  <c r="C98" i="229"/>
  <c r="B98" i="229"/>
  <c r="AR97" i="229"/>
  <c r="J97" i="229"/>
  <c r="I97" i="229"/>
  <c r="H97" i="229"/>
  <c r="G97" i="229"/>
  <c r="F97" i="229"/>
  <c r="E97" i="229"/>
  <c r="D97" i="229"/>
  <c r="C97" i="229"/>
  <c r="B97" i="229"/>
  <c r="AR96" i="229"/>
  <c r="J96" i="229"/>
  <c r="I96" i="229"/>
  <c r="H96" i="229"/>
  <c r="G96" i="229"/>
  <c r="F96" i="229"/>
  <c r="E96" i="229"/>
  <c r="D96" i="229"/>
  <c r="C96" i="229"/>
  <c r="B96" i="229"/>
  <c r="AR95" i="229"/>
  <c r="J95" i="229"/>
  <c r="I95" i="229"/>
  <c r="H95" i="229"/>
  <c r="G95" i="229"/>
  <c r="F95" i="229"/>
  <c r="E95" i="229"/>
  <c r="D95" i="229"/>
  <c r="C95" i="229"/>
  <c r="B95" i="229"/>
  <c r="AR94" i="229"/>
  <c r="J94" i="229"/>
  <c r="I94" i="229"/>
  <c r="H94" i="229"/>
  <c r="G94" i="229"/>
  <c r="F94" i="229"/>
  <c r="E94" i="229"/>
  <c r="D94" i="229"/>
  <c r="C94" i="229"/>
  <c r="B94" i="229"/>
  <c r="AR93" i="229"/>
  <c r="J93" i="229"/>
  <c r="I93" i="229"/>
  <c r="H93" i="229"/>
  <c r="G93" i="229"/>
  <c r="F93" i="229"/>
  <c r="E93" i="229"/>
  <c r="D93" i="229"/>
  <c r="C93" i="229"/>
  <c r="B93" i="229"/>
  <c r="AR92" i="229"/>
  <c r="J92" i="229"/>
  <c r="I92" i="229"/>
  <c r="H92" i="229"/>
  <c r="G92" i="229"/>
  <c r="F92" i="229"/>
  <c r="E92" i="229"/>
  <c r="D92" i="229"/>
  <c r="C92" i="229"/>
  <c r="B92" i="229"/>
  <c r="AR91" i="229"/>
  <c r="J91" i="229"/>
  <c r="I91" i="229"/>
  <c r="H91" i="229"/>
  <c r="G91" i="229"/>
  <c r="F91" i="229"/>
  <c r="E91" i="229"/>
  <c r="D91" i="229"/>
  <c r="C91" i="229"/>
  <c r="B91" i="229"/>
  <c r="AR90" i="229"/>
  <c r="J90" i="229"/>
  <c r="I90" i="229"/>
  <c r="H90" i="229"/>
  <c r="G90" i="229"/>
  <c r="F90" i="229"/>
  <c r="E90" i="229"/>
  <c r="D90" i="229"/>
  <c r="C90" i="229"/>
  <c r="B90" i="229"/>
  <c r="AR89" i="229"/>
  <c r="J89" i="229"/>
  <c r="I89" i="229"/>
  <c r="H89" i="229"/>
  <c r="G89" i="229"/>
  <c r="F89" i="229"/>
  <c r="E89" i="229"/>
  <c r="D89" i="229"/>
  <c r="C89" i="229"/>
  <c r="B89" i="229"/>
  <c r="AR88" i="229"/>
  <c r="J88" i="229"/>
  <c r="I88" i="229"/>
  <c r="H88" i="229"/>
  <c r="G88" i="229"/>
  <c r="F88" i="229"/>
  <c r="E88" i="229"/>
  <c r="D88" i="229"/>
  <c r="C88" i="229"/>
  <c r="B88" i="229"/>
  <c r="AR87" i="229"/>
  <c r="J87" i="229"/>
  <c r="I87" i="229"/>
  <c r="H87" i="229"/>
  <c r="G87" i="229"/>
  <c r="F87" i="229"/>
  <c r="E87" i="229"/>
  <c r="D87" i="229"/>
  <c r="C87" i="229"/>
  <c r="B87" i="229"/>
  <c r="AR86" i="229"/>
  <c r="J86" i="229"/>
  <c r="I86" i="229"/>
  <c r="H86" i="229"/>
  <c r="G86" i="229"/>
  <c r="F86" i="229"/>
  <c r="E86" i="229"/>
  <c r="D86" i="229"/>
  <c r="C86" i="229"/>
  <c r="B86" i="229"/>
  <c r="AR85" i="229"/>
  <c r="J85" i="229"/>
  <c r="I85" i="229"/>
  <c r="H85" i="229"/>
  <c r="G85" i="229"/>
  <c r="F85" i="229"/>
  <c r="E85" i="229"/>
  <c r="D85" i="229"/>
  <c r="C85" i="229"/>
  <c r="B85" i="229"/>
  <c r="AR84" i="229"/>
  <c r="J84" i="229"/>
  <c r="I84" i="229"/>
  <c r="H84" i="229"/>
  <c r="G84" i="229"/>
  <c r="F84" i="229"/>
  <c r="E84" i="229"/>
  <c r="D84" i="229"/>
  <c r="C84" i="229"/>
  <c r="B84" i="229"/>
  <c r="AR83" i="229"/>
  <c r="J83" i="229"/>
  <c r="I83" i="229"/>
  <c r="H83" i="229"/>
  <c r="G83" i="229"/>
  <c r="F83" i="229"/>
  <c r="E83" i="229"/>
  <c r="D83" i="229"/>
  <c r="C83" i="229"/>
  <c r="B83" i="229"/>
  <c r="AR82" i="229"/>
  <c r="J82" i="229"/>
  <c r="I82" i="229"/>
  <c r="H82" i="229"/>
  <c r="G82" i="229"/>
  <c r="F82" i="229"/>
  <c r="E82" i="229"/>
  <c r="D82" i="229"/>
  <c r="C82" i="229"/>
  <c r="B82" i="229"/>
  <c r="AR81" i="229"/>
  <c r="J81" i="229"/>
  <c r="I81" i="229"/>
  <c r="H81" i="229"/>
  <c r="G81" i="229"/>
  <c r="F81" i="229"/>
  <c r="E81" i="229"/>
  <c r="D81" i="229"/>
  <c r="C81" i="229"/>
  <c r="B81" i="229"/>
  <c r="AR80" i="229"/>
  <c r="J80" i="229"/>
  <c r="I80" i="229"/>
  <c r="H80" i="229"/>
  <c r="G80" i="229"/>
  <c r="F80" i="229"/>
  <c r="E80" i="229"/>
  <c r="D80" i="229"/>
  <c r="C80" i="229"/>
  <c r="B80" i="229"/>
  <c r="AR79" i="229"/>
  <c r="J79" i="229"/>
  <c r="I79" i="229"/>
  <c r="H79" i="229"/>
  <c r="G79" i="229"/>
  <c r="F79" i="229"/>
  <c r="E79" i="229"/>
  <c r="D79" i="229"/>
  <c r="C79" i="229"/>
  <c r="B79" i="229"/>
  <c r="AR78" i="229"/>
  <c r="J78" i="229"/>
  <c r="I78" i="229"/>
  <c r="H78" i="229"/>
  <c r="G78" i="229"/>
  <c r="F78" i="229"/>
  <c r="E78" i="229"/>
  <c r="D78" i="229"/>
  <c r="C78" i="229"/>
  <c r="B78" i="229"/>
  <c r="AR77" i="229"/>
  <c r="J77" i="229"/>
  <c r="I77" i="229"/>
  <c r="H77" i="229"/>
  <c r="G77" i="229"/>
  <c r="F77" i="229"/>
  <c r="E77" i="229"/>
  <c r="D77" i="229"/>
  <c r="C77" i="229"/>
  <c r="B77" i="229"/>
  <c r="AR76" i="229"/>
  <c r="J76" i="229"/>
  <c r="I76" i="229"/>
  <c r="H76" i="229"/>
  <c r="G76" i="229"/>
  <c r="F76" i="229"/>
  <c r="E76" i="229"/>
  <c r="D76" i="229"/>
  <c r="C76" i="229"/>
  <c r="B76" i="229"/>
  <c r="AR75" i="229"/>
  <c r="J75" i="229"/>
  <c r="I75" i="229"/>
  <c r="H75" i="229"/>
  <c r="G75" i="229"/>
  <c r="F75" i="229"/>
  <c r="E75" i="229"/>
  <c r="D75" i="229"/>
  <c r="C75" i="229"/>
  <c r="B75" i="229"/>
  <c r="AR74" i="229"/>
  <c r="J74" i="229"/>
  <c r="I74" i="229"/>
  <c r="H74" i="229"/>
  <c r="G74" i="229"/>
  <c r="F74" i="229"/>
  <c r="E74" i="229"/>
  <c r="D74" i="229"/>
  <c r="C74" i="229"/>
  <c r="B74" i="229"/>
  <c r="AR73" i="229"/>
  <c r="J73" i="229"/>
  <c r="I73" i="229"/>
  <c r="H73" i="229"/>
  <c r="G73" i="229"/>
  <c r="F73" i="229"/>
  <c r="E73" i="229"/>
  <c r="D73" i="229"/>
  <c r="C73" i="229"/>
  <c r="B73" i="229"/>
  <c r="AR72" i="229"/>
  <c r="J72" i="229"/>
  <c r="I72" i="229"/>
  <c r="H72" i="229"/>
  <c r="G72" i="229"/>
  <c r="F72" i="229"/>
  <c r="E72" i="229"/>
  <c r="D72" i="229"/>
  <c r="C72" i="229"/>
  <c r="B72" i="229"/>
  <c r="AR71" i="229"/>
  <c r="J71" i="229"/>
  <c r="I71" i="229"/>
  <c r="H71" i="229"/>
  <c r="G71" i="229"/>
  <c r="F71" i="229"/>
  <c r="E71" i="229"/>
  <c r="D71" i="229"/>
  <c r="C71" i="229"/>
  <c r="B71" i="229"/>
  <c r="AR70" i="229"/>
  <c r="J70" i="229"/>
  <c r="I70" i="229"/>
  <c r="H70" i="229"/>
  <c r="G70" i="229"/>
  <c r="F70" i="229"/>
  <c r="E70" i="229"/>
  <c r="D70" i="229"/>
  <c r="C70" i="229"/>
  <c r="B70" i="229"/>
  <c r="AR69" i="229"/>
  <c r="J69" i="229"/>
  <c r="I69" i="229"/>
  <c r="H69" i="229"/>
  <c r="G69" i="229"/>
  <c r="F69" i="229"/>
  <c r="E69" i="229"/>
  <c r="D69" i="229"/>
  <c r="C69" i="229"/>
  <c r="B69" i="229"/>
  <c r="AR68" i="229"/>
  <c r="J68" i="229"/>
  <c r="I68" i="229"/>
  <c r="H68" i="229"/>
  <c r="G68" i="229"/>
  <c r="F68" i="229"/>
  <c r="E68" i="229"/>
  <c r="D68" i="229"/>
  <c r="C68" i="229"/>
  <c r="B68" i="229"/>
  <c r="AR67" i="229"/>
  <c r="J67" i="229"/>
  <c r="I67" i="229"/>
  <c r="H67" i="229"/>
  <c r="G67" i="229"/>
  <c r="F67" i="229"/>
  <c r="E67" i="229"/>
  <c r="D67" i="229"/>
  <c r="C67" i="229"/>
  <c r="B67" i="229"/>
  <c r="AR66" i="229"/>
  <c r="J66" i="229"/>
  <c r="I66" i="229"/>
  <c r="H66" i="229"/>
  <c r="G66" i="229"/>
  <c r="F66" i="229"/>
  <c r="E66" i="229"/>
  <c r="D66" i="229"/>
  <c r="C66" i="229"/>
  <c r="B66" i="229"/>
  <c r="AR65" i="229"/>
  <c r="J65" i="229"/>
  <c r="I65" i="229"/>
  <c r="H65" i="229"/>
  <c r="G65" i="229"/>
  <c r="F65" i="229"/>
  <c r="E65" i="229"/>
  <c r="D65" i="229"/>
  <c r="C65" i="229"/>
  <c r="B65" i="229"/>
  <c r="AR64" i="229"/>
  <c r="J64" i="229"/>
  <c r="I64" i="229"/>
  <c r="H64" i="229"/>
  <c r="G64" i="229"/>
  <c r="F64" i="229"/>
  <c r="E64" i="229"/>
  <c r="D64" i="229"/>
  <c r="C64" i="229"/>
  <c r="B64" i="229"/>
  <c r="AR63" i="229"/>
  <c r="J63" i="229"/>
  <c r="I63" i="229"/>
  <c r="H63" i="229"/>
  <c r="G63" i="229"/>
  <c r="F63" i="229"/>
  <c r="E63" i="229"/>
  <c r="D63" i="229"/>
  <c r="C63" i="229"/>
  <c r="B63" i="229"/>
  <c r="AR62" i="229"/>
  <c r="J62" i="229"/>
  <c r="I62" i="229"/>
  <c r="H62" i="229"/>
  <c r="G62" i="229"/>
  <c r="F62" i="229"/>
  <c r="E62" i="229"/>
  <c r="D62" i="229"/>
  <c r="C62" i="229"/>
  <c r="B62" i="229"/>
  <c r="AR61" i="229"/>
  <c r="J61" i="229"/>
  <c r="I61" i="229"/>
  <c r="H61" i="229"/>
  <c r="G61" i="229"/>
  <c r="F61" i="229"/>
  <c r="E61" i="229"/>
  <c r="D61" i="229"/>
  <c r="C61" i="229"/>
  <c r="B61" i="229"/>
  <c r="AR60" i="229"/>
  <c r="J60" i="229"/>
  <c r="I60" i="229"/>
  <c r="H60" i="229"/>
  <c r="G60" i="229"/>
  <c r="F60" i="229"/>
  <c r="E60" i="229"/>
  <c r="D60" i="229"/>
  <c r="C60" i="229"/>
  <c r="B60" i="229"/>
  <c r="AR59" i="229"/>
  <c r="J59" i="229"/>
  <c r="I59" i="229"/>
  <c r="H59" i="229"/>
  <c r="G59" i="229"/>
  <c r="F59" i="229"/>
  <c r="E59" i="229"/>
  <c r="D59" i="229"/>
  <c r="C59" i="229"/>
  <c r="B59" i="229"/>
  <c r="AR58" i="229"/>
  <c r="J58" i="229"/>
  <c r="I58" i="229"/>
  <c r="H58" i="229"/>
  <c r="G58" i="229"/>
  <c r="F58" i="229"/>
  <c r="E58" i="229"/>
  <c r="D58" i="229"/>
  <c r="C58" i="229"/>
  <c r="B58" i="229"/>
  <c r="AR57" i="229"/>
  <c r="J57" i="229"/>
  <c r="I57" i="229"/>
  <c r="H57" i="229"/>
  <c r="G57" i="229"/>
  <c r="F57" i="229"/>
  <c r="E57" i="229"/>
  <c r="D57" i="229"/>
  <c r="C57" i="229"/>
  <c r="B57" i="229"/>
  <c r="AR56" i="229"/>
  <c r="J56" i="229"/>
  <c r="I56" i="229"/>
  <c r="H56" i="229"/>
  <c r="G56" i="229"/>
  <c r="F56" i="229"/>
  <c r="E56" i="229"/>
  <c r="D56" i="229"/>
  <c r="C56" i="229"/>
  <c r="B56" i="229"/>
  <c r="AR55" i="229"/>
  <c r="J55" i="229"/>
  <c r="I55" i="229"/>
  <c r="H55" i="229"/>
  <c r="G55" i="229"/>
  <c r="F55" i="229"/>
  <c r="E55" i="229"/>
  <c r="D55" i="229"/>
  <c r="C55" i="229"/>
  <c r="B55" i="229"/>
  <c r="AR54" i="229"/>
  <c r="J54" i="229"/>
  <c r="I54" i="229"/>
  <c r="H54" i="229"/>
  <c r="G54" i="229"/>
  <c r="F54" i="229"/>
  <c r="E54" i="229"/>
  <c r="D54" i="229"/>
  <c r="C54" i="229"/>
  <c r="B54" i="229"/>
  <c r="AR53" i="229"/>
  <c r="J53" i="229"/>
  <c r="I53" i="229"/>
  <c r="H53" i="229"/>
  <c r="G53" i="229"/>
  <c r="F53" i="229"/>
  <c r="E53" i="229"/>
  <c r="D53" i="229"/>
  <c r="C53" i="229"/>
  <c r="B53" i="229"/>
  <c r="AR52" i="229"/>
  <c r="J52" i="229"/>
  <c r="I52" i="229"/>
  <c r="H52" i="229"/>
  <c r="G52" i="229"/>
  <c r="F52" i="229"/>
  <c r="E52" i="229"/>
  <c r="D52" i="229"/>
  <c r="C52" i="229"/>
  <c r="B52" i="229"/>
  <c r="AR51" i="229"/>
  <c r="J51" i="229"/>
  <c r="I51" i="229"/>
  <c r="H51" i="229"/>
  <c r="G51" i="229"/>
  <c r="F51" i="229"/>
  <c r="E51" i="229"/>
  <c r="D51" i="229"/>
  <c r="C51" i="229"/>
  <c r="B51" i="229"/>
  <c r="AR50" i="229"/>
  <c r="J50" i="229"/>
  <c r="I50" i="229"/>
  <c r="H50" i="229"/>
  <c r="G50" i="229"/>
  <c r="F50" i="229"/>
  <c r="E50" i="229"/>
  <c r="D50" i="229"/>
  <c r="C50" i="229"/>
  <c r="B50" i="229"/>
  <c r="AR49" i="229"/>
  <c r="J49" i="229"/>
  <c r="I49" i="229"/>
  <c r="H49" i="229"/>
  <c r="G49" i="229"/>
  <c r="F49" i="229"/>
  <c r="E49" i="229"/>
  <c r="D49" i="229"/>
  <c r="C49" i="229"/>
  <c r="B49" i="229"/>
  <c r="AR48" i="229"/>
  <c r="J48" i="229"/>
  <c r="I48" i="229"/>
  <c r="H48" i="229"/>
  <c r="G48" i="229"/>
  <c r="F48" i="229"/>
  <c r="E48" i="229"/>
  <c r="D48" i="229"/>
  <c r="C48" i="229"/>
  <c r="B48" i="229"/>
  <c r="AR47" i="229"/>
  <c r="J47" i="229"/>
  <c r="I47" i="229"/>
  <c r="H47" i="229"/>
  <c r="G47" i="229"/>
  <c r="F47" i="229"/>
  <c r="E47" i="229"/>
  <c r="D47" i="229"/>
  <c r="C47" i="229"/>
  <c r="B47" i="229"/>
  <c r="AR46" i="229"/>
  <c r="J46" i="229"/>
  <c r="I46" i="229"/>
  <c r="H46" i="229"/>
  <c r="G46" i="229"/>
  <c r="F46" i="229"/>
  <c r="E46" i="229"/>
  <c r="D46" i="229"/>
  <c r="C46" i="229"/>
  <c r="B46" i="229"/>
  <c r="AR45" i="229"/>
  <c r="J45" i="229"/>
  <c r="I45" i="229"/>
  <c r="H45" i="229"/>
  <c r="G45" i="229"/>
  <c r="F45" i="229"/>
  <c r="E45" i="229"/>
  <c r="D45" i="229"/>
  <c r="C45" i="229"/>
  <c r="B45" i="229"/>
  <c r="AR44" i="229"/>
  <c r="J44" i="229"/>
  <c r="I44" i="229"/>
  <c r="H44" i="229"/>
  <c r="G44" i="229"/>
  <c r="F44" i="229"/>
  <c r="E44" i="229"/>
  <c r="D44" i="229"/>
  <c r="C44" i="229"/>
  <c r="B44" i="229"/>
  <c r="AR43" i="229"/>
  <c r="J43" i="229"/>
  <c r="I43" i="229"/>
  <c r="H43" i="229"/>
  <c r="G43" i="229"/>
  <c r="F43" i="229"/>
  <c r="E43" i="229"/>
  <c r="D43" i="229"/>
  <c r="C43" i="229"/>
  <c r="B43" i="229"/>
  <c r="AR42" i="229"/>
  <c r="J42" i="229"/>
  <c r="I42" i="229"/>
  <c r="H42" i="229"/>
  <c r="G42" i="229"/>
  <c r="F42" i="229"/>
  <c r="E42" i="229"/>
  <c r="D42" i="229"/>
  <c r="C42" i="229"/>
  <c r="B42" i="229"/>
  <c r="AR41" i="229"/>
  <c r="J41" i="229"/>
  <c r="I41" i="229"/>
  <c r="H41" i="229"/>
  <c r="G41" i="229"/>
  <c r="F41" i="229"/>
  <c r="E41" i="229"/>
  <c r="D41" i="229"/>
  <c r="C41" i="229"/>
  <c r="B41" i="229"/>
  <c r="AR40" i="229"/>
  <c r="J40" i="229"/>
  <c r="I40" i="229"/>
  <c r="H40" i="229"/>
  <c r="G40" i="229"/>
  <c r="F40" i="229"/>
  <c r="E40" i="229"/>
  <c r="D40" i="229"/>
  <c r="C40" i="229"/>
  <c r="B40" i="229"/>
  <c r="AR39" i="229"/>
  <c r="J39" i="229"/>
  <c r="I39" i="229"/>
  <c r="H39" i="229"/>
  <c r="G39" i="229"/>
  <c r="F39" i="229"/>
  <c r="E39" i="229"/>
  <c r="D39" i="229"/>
  <c r="C39" i="229"/>
  <c r="B39" i="229"/>
  <c r="AR38" i="229"/>
  <c r="J38" i="229"/>
  <c r="I38" i="229"/>
  <c r="H38" i="229"/>
  <c r="G38" i="229"/>
  <c r="F38" i="229"/>
  <c r="E38" i="229"/>
  <c r="D38" i="229"/>
  <c r="C38" i="229"/>
  <c r="B38" i="229"/>
  <c r="AR37" i="229"/>
  <c r="J37" i="229"/>
  <c r="I37" i="229"/>
  <c r="H37" i="229"/>
  <c r="G37" i="229"/>
  <c r="F37" i="229"/>
  <c r="E37" i="229"/>
  <c r="D37" i="229"/>
  <c r="C37" i="229"/>
  <c r="B37" i="229"/>
  <c r="AR36" i="229"/>
  <c r="J36" i="229"/>
  <c r="I36" i="229"/>
  <c r="H36" i="229"/>
  <c r="G36" i="229"/>
  <c r="F36" i="229"/>
  <c r="E36" i="229"/>
  <c r="D36" i="229"/>
  <c r="C36" i="229"/>
  <c r="B36" i="229"/>
  <c r="AR35" i="229"/>
  <c r="J35" i="229"/>
  <c r="I35" i="229"/>
  <c r="H35" i="229"/>
  <c r="G35" i="229"/>
  <c r="F35" i="229"/>
  <c r="E35" i="229"/>
  <c r="D35" i="229"/>
  <c r="C35" i="229"/>
  <c r="B35" i="229"/>
  <c r="AR34" i="229"/>
  <c r="J34" i="229"/>
  <c r="I34" i="229"/>
  <c r="H34" i="229"/>
  <c r="G34" i="229"/>
  <c r="F34" i="229"/>
  <c r="E34" i="229"/>
  <c r="D34" i="229"/>
  <c r="AJ34" i="229" s="1"/>
  <c r="C34" i="229"/>
  <c r="B34" i="229"/>
  <c r="AR33" i="229"/>
  <c r="J33" i="229"/>
  <c r="I33" i="229"/>
  <c r="H33" i="229"/>
  <c r="G33" i="229"/>
  <c r="F33" i="229"/>
  <c r="E33" i="229"/>
  <c r="D33" i="229"/>
  <c r="C33" i="229"/>
  <c r="B33" i="229"/>
  <c r="AR32" i="229"/>
  <c r="J32" i="229"/>
  <c r="I32" i="229"/>
  <c r="H32" i="229"/>
  <c r="G32" i="229"/>
  <c r="F32" i="229"/>
  <c r="E32" i="229"/>
  <c r="D32" i="229"/>
  <c r="C32" i="229"/>
  <c r="B32" i="229"/>
  <c r="AR31" i="229"/>
  <c r="J31" i="229"/>
  <c r="I31" i="229"/>
  <c r="H31" i="229"/>
  <c r="G31" i="229"/>
  <c r="F31" i="229"/>
  <c r="E31" i="229"/>
  <c r="D31" i="229"/>
  <c r="C31" i="229"/>
  <c r="B31" i="229"/>
  <c r="AR30" i="229"/>
  <c r="J30" i="229"/>
  <c r="I30" i="229"/>
  <c r="H30" i="229"/>
  <c r="G30" i="229"/>
  <c r="F30" i="229"/>
  <c r="E30" i="229"/>
  <c r="D30" i="229"/>
  <c r="C30" i="229"/>
  <c r="B30" i="229"/>
  <c r="AR29" i="229"/>
  <c r="J29" i="229"/>
  <c r="I29" i="229"/>
  <c r="H29" i="229"/>
  <c r="G29" i="229"/>
  <c r="F29" i="229"/>
  <c r="E29" i="229"/>
  <c r="D29" i="229"/>
  <c r="C29" i="229"/>
  <c r="B29" i="229"/>
  <c r="AR28" i="229"/>
  <c r="J28" i="229"/>
  <c r="I28" i="229"/>
  <c r="H28" i="229"/>
  <c r="G28" i="229"/>
  <c r="F28" i="229"/>
  <c r="E28" i="229"/>
  <c r="D28" i="229"/>
  <c r="C28" i="229"/>
  <c r="B28" i="229"/>
  <c r="AR27" i="229"/>
  <c r="J27" i="229"/>
  <c r="I27" i="229"/>
  <c r="H27" i="229"/>
  <c r="G27" i="229"/>
  <c r="F27" i="229"/>
  <c r="E27" i="229"/>
  <c r="D27" i="229"/>
  <c r="C27" i="229"/>
  <c r="B27" i="229"/>
  <c r="AR26" i="229"/>
  <c r="J26" i="229"/>
  <c r="I26" i="229"/>
  <c r="H26" i="229"/>
  <c r="G26" i="229"/>
  <c r="F26" i="229"/>
  <c r="E26" i="229"/>
  <c r="D26" i="229"/>
  <c r="C26" i="229"/>
  <c r="B26" i="229"/>
  <c r="AR25" i="229"/>
  <c r="J25" i="229"/>
  <c r="I25" i="229"/>
  <c r="H25" i="229"/>
  <c r="G25" i="229"/>
  <c r="F25" i="229"/>
  <c r="E25" i="229"/>
  <c r="D25" i="229"/>
  <c r="C25" i="229"/>
  <c r="B25" i="229"/>
  <c r="AR24" i="229"/>
  <c r="J24" i="229"/>
  <c r="I24" i="229"/>
  <c r="H24" i="229"/>
  <c r="G24" i="229"/>
  <c r="F24" i="229"/>
  <c r="E24" i="229"/>
  <c r="D24" i="229"/>
  <c r="C24" i="229"/>
  <c r="B24" i="229"/>
  <c r="AR23" i="229"/>
  <c r="J23" i="229"/>
  <c r="I23" i="229"/>
  <c r="H23" i="229"/>
  <c r="G23" i="229"/>
  <c r="F23" i="229"/>
  <c r="E23" i="229"/>
  <c r="D23" i="229"/>
  <c r="C23" i="229"/>
  <c r="B23" i="229"/>
  <c r="AR22" i="229"/>
  <c r="J22" i="229"/>
  <c r="I22" i="229"/>
  <c r="H22" i="229"/>
  <c r="G22" i="229"/>
  <c r="F22" i="229"/>
  <c r="E22" i="229"/>
  <c r="D22" i="229"/>
  <c r="C22" i="229"/>
  <c r="B22" i="229"/>
  <c r="AR21" i="229"/>
  <c r="J21" i="229"/>
  <c r="I21" i="229"/>
  <c r="H21" i="229"/>
  <c r="G21" i="229"/>
  <c r="F21" i="229"/>
  <c r="E21" i="229"/>
  <c r="D21" i="229"/>
  <c r="C21" i="229"/>
  <c r="B21" i="229"/>
  <c r="AR20" i="229"/>
  <c r="J20" i="229"/>
  <c r="I20" i="229"/>
  <c r="H20" i="229"/>
  <c r="G20" i="229"/>
  <c r="F20" i="229"/>
  <c r="E20" i="229"/>
  <c r="D20" i="229"/>
  <c r="C20" i="229"/>
  <c r="B20" i="229"/>
  <c r="AR19" i="229"/>
  <c r="J19" i="229"/>
  <c r="I19" i="229"/>
  <c r="H19" i="229"/>
  <c r="G19" i="229"/>
  <c r="F19" i="229"/>
  <c r="E19" i="229"/>
  <c r="D19" i="229"/>
  <c r="C19" i="229"/>
  <c r="B19" i="229"/>
  <c r="AR18" i="229"/>
  <c r="J18" i="229"/>
  <c r="I18" i="229"/>
  <c r="H18" i="229"/>
  <c r="G18" i="229"/>
  <c r="F18" i="229"/>
  <c r="E18" i="229"/>
  <c r="D18" i="229"/>
  <c r="C18" i="229"/>
  <c r="AI18" i="229" s="1"/>
  <c r="AI14" i="229" s="1"/>
  <c r="B18" i="229"/>
  <c r="AH18" i="229" s="1"/>
  <c r="AR17" i="229"/>
  <c r="J17" i="229"/>
  <c r="I17" i="229"/>
  <c r="H17" i="229"/>
  <c r="G17" i="229"/>
  <c r="F17" i="229"/>
  <c r="E17" i="229"/>
  <c r="D17" i="229"/>
  <c r="C17" i="229"/>
  <c r="B17" i="229"/>
  <c r="AR16" i="229"/>
  <c r="J16" i="229"/>
  <c r="I16" i="229"/>
  <c r="H16" i="229"/>
  <c r="G16" i="229"/>
  <c r="F16" i="229"/>
  <c r="E16" i="229"/>
  <c r="D16" i="229"/>
  <c r="C16" i="229"/>
  <c r="B16" i="229"/>
  <c r="AR15" i="229"/>
  <c r="J15" i="229"/>
  <c r="I15" i="229"/>
  <c r="H15" i="229"/>
  <c r="G15" i="229"/>
  <c r="F15" i="229"/>
  <c r="E15" i="229"/>
  <c r="D15" i="229"/>
  <c r="C15" i="229"/>
  <c r="B15" i="229"/>
  <c r="AR14" i="229"/>
  <c r="J14" i="229"/>
  <c r="I14" i="229"/>
  <c r="H14" i="229"/>
  <c r="G14" i="229"/>
  <c r="F14" i="229"/>
  <c r="E14" i="229"/>
  <c r="D14" i="229"/>
  <c r="C14" i="229"/>
  <c r="B14" i="229"/>
  <c r="AR13" i="229"/>
  <c r="J13" i="229"/>
  <c r="I13" i="229"/>
  <c r="H13" i="229"/>
  <c r="G13" i="229"/>
  <c r="F13" i="229"/>
  <c r="E13" i="229"/>
  <c r="D13" i="229"/>
  <c r="C13" i="229"/>
  <c r="B13" i="229"/>
  <c r="AR12" i="229"/>
  <c r="J12" i="229"/>
  <c r="I12" i="229"/>
  <c r="AO12" i="229" s="1"/>
  <c r="H12" i="229"/>
  <c r="G12" i="229"/>
  <c r="F12" i="229"/>
  <c r="E12" i="229"/>
  <c r="D12" i="229"/>
  <c r="C12" i="229"/>
  <c r="B12" i="229"/>
  <c r="AR11" i="229"/>
  <c r="J11" i="229"/>
  <c r="I11" i="229"/>
  <c r="H11" i="229"/>
  <c r="G11" i="229"/>
  <c r="F11" i="229"/>
  <c r="E11" i="229"/>
  <c r="D11" i="229"/>
  <c r="C11" i="229"/>
  <c r="B11" i="229"/>
  <c r="AR10" i="229"/>
  <c r="J10" i="229"/>
  <c r="I10" i="229"/>
  <c r="AO10" i="229" s="1"/>
  <c r="H10" i="229"/>
  <c r="G10" i="229"/>
  <c r="F10" i="229"/>
  <c r="E10" i="229"/>
  <c r="D10" i="229"/>
  <c r="C10" i="229"/>
  <c r="B10" i="229"/>
  <c r="AR9" i="229"/>
  <c r="J9" i="229"/>
  <c r="I9" i="229"/>
  <c r="H9" i="229"/>
  <c r="G9" i="229"/>
  <c r="F9" i="229"/>
  <c r="E9" i="229"/>
  <c r="D9" i="229"/>
  <c r="C9" i="229"/>
  <c r="B9" i="229"/>
  <c r="AR8" i="229"/>
  <c r="J8" i="229"/>
  <c r="I8" i="229"/>
  <c r="H8" i="229"/>
  <c r="AN8" i="229" s="1"/>
  <c r="G8" i="229"/>
  <c r="F8" i="229"/>
  <c r="E8" i="229"/>
  <c r="D8" i="229"/>
  <c r="C8" i="229"/>
  <c r="B8" i="229"/>
  <c r="L3" i="229"/>
  <c r="H2" i="220"/>
  <c r="G2" i="220"/>
  <c r="F2" i="220"/>
  <c r="E2" i="220"/>
  <c r="D2" i="220"/>
  <c r="AJ12" i="229"/>
  <c r="AK8" i="229"/>
  <c r="AO52" i="229"/>
  <c r="AK86" i="229"/>
  <c r="AH16" i="229"/>
  <c r="AN25" i="229"/>
  <c r="AL59" i="229"/>
  <c r="AK56" i="229"/>
  <c r="AP102" i="229"/>
  <c r="AH76" i="229"/>
  <c r="AK15" i="229"/>
  <c r="AN72" i="229"/>
  <c r="AL58" i="229"/>
  <c r="AM9" i="229"/>
  <c r="AO69" i="229"/>
  <c r="AI54" i="229"/>
  <c r="AH108" i="229"/>
  <c r="AI27" i="229"/>
  <c r="AO39" i="229"/>
  <c r="AI10" i="229"/>
  <c r="AM38" i="229"/>
  <c r="AL65" i="229"/>
  <c r="AK13" i="229"/>
  <c r="AI8" i="229"/>
  <c r="AP49" i="229"/>
  <c r="AP119" i="229"/>
  <c r="AM113" i="229"/>
  <c r="AH23" i="229"/>
  <c r="AH47" i="229"/>
  <c r="AH74" i="229"/>
  <c r="AM95" i="229"/>
  <c r="AP13" i="229"/>
  <c r="AP32" i="229"/>
  <c r="AM45" i="229"/>
  <c r="AL8" i="229"/>
  <c r="AJ10" i="229"/>
  <c r="AL13" i="229"/>
  <c r="AL15" i="229"/>
  <c r="AJ16" i="229"/>
  <c r="AI23" i="229"/>
  <c r="AO25" i="229"/>
  <c r="AH30" i="229"/>
  <c r="AH32" i="229"/>
  <c r="AK34" i="229"/>
  <c r="AK41" i="229"/>
  <c r="AP42" i="229"/>
  <c r="AN45" i="229"/>
  <c r="AI47" i="229"/>
  <c r="AP52" i="229"/>
  <c r="AJ54" i="229"/>
  <c r="AM58" i="229"/>
  <c r="AO59" i="229"/>
  <c r="AJ61" i="229"/>
  <c r="AM65" i="229"/>
  <c r="AH67" i="229"/>
  <c r="AP69" i="229"/>
  <c r="AO72" i="229"/>
  <c r="AI74" i="229"/>
  <c r="AN75" i="229"/>
  <c r="AK76" i="229"/>
  <c r="AL78" i="229"/>
  <c r="AM79" i="229"/>
  <c r="AI84" i="229"/>
  <c r="AO86" i="229"/>
  <c r="AO89" i="229"/>
  <c r="AN92" i="229"/>
  <c r="AH100" i="229"/>
  <c r="AH112" i="229"/>
  <c r="AK10" i="229"/>
  <c r="AM13" i="229"/>
  <c r="AM15" i="229"/>
  <c r="AK16" i="229"/>
  <c r="AJ18" i="229"/>
  <c r="AP25" i="229"/>
  <c r="AO28" i="229"/>
  <c r="AI30" i="229"/>
  <c r="AK32" i="229"/>
  <c r="AL34" i="229"/>
  <c r="AL35" i="229"/>
  <c r="AL41" i="229"/>
  <c r="AO45" i="229"/>
  <c r="AH50" i="229"/>
  <c r="AH52" i="229"/>
  <c r="AK54" i="229"/>
  <c r="AK61" i="229"/>
  <c r="AP62" i="229"/>
  <c r="AN65" i="229"/>
  <c r="AI67" i="229"/>
  <c r="AP72" i="229"/>
  <c r="AJ74" i="229"/>
  <c r="AM78" i="229"/>
  <c r="AP79" i="229"/>
  <c r="AO85" i="229"/>
  <c r="AP89" i="229"/>
  <c r="AO92" i="229"/>
  <c r="AN104" i="229"/>
  <c r="AP107" i="229"/>
  <c r="AN116" i="229"/>
  <c r="AJ121" i="229"/>
  <c r="AL10" i="229"/>
  <c r="AN13" i="229"/>
  <c r="AN15" i="229"/>
  <c r="AL16" i="229"/>
  <c r="AK18" i="229"/>
  <c r="AO20" i="229"/>
  <c r="AP28" i="229"/>
  <c r="AJ30" i="229"/>
  <c r="AM34" i="229"/>
  <c r="AO35" i="229"/>
  <c r="AM41" i="229"/>
  <c r="AH43" i="229"/>
  <c r="AP45" i="229"/>
  <c r="AO48" i="229"/>
  <c r="AI50" i="229"/>
  <c r="AK52" i="229"/>
  <c r="AL54" i="229"/>
  <c r="AL55" i="229"/>
  <c r="AL61" i="229"/>
  <c r="AO65" i="229"/>
  <c r="AN68" i="229"/>
  <c r="AH70" i="229"/>
  <c r="AH72" i="229"/>
  <c r="AK74" i="229"/>
  <c r="AK81" i="229"/>
  <c r="AK89" i="229"/>
  <c r="AK91" i="229"/>
  <c r="AP95" i="229"/>
  <c r="AP98" i="229"/>
  <c r="AM10" i="229"/>
  <c r="AO13" i="229"/>
  <c r="AO15" i="229"/>
  <c r="AL18" i="229"/>
  <c r="AP20" i="229"/>
  <c r="AH22" i="229"/>
  <c r="AH26" i="229"/>
  <c r="AH28" i="229"/>
  <c r="AK30" i="229"/>
  <c r="AK37" i="229"/>
  <c r="AP38" i="229"/>
  <c r="AN41" i="229"/>
  <c r="AI43" i="229"/>
  <c r="AP48" i="229"/>
  <c r="AJ50" i="229"/>
  <c r="AM54" i="229"/>
  <c r="AO55" i="229"/>
  <c r="AJ57" i="229"/>
  <c r="AM61" i="229"/>
  <c r="AH63" i="229"/>
  <c r="AP65" i="229"/>
  <c r="AO68" i="229"/>
  <c r="AI70" i="229"/>
  <c r="AN71" i="229"/>
  <c r="AK72" i="229"/>
  <c r="AL74" i="229"/>
  <c r="AL75" i="229"/>
  <c r="AL81" i="229"/>
  <c r="AL85" i="229"/>
  <c r="AL91" i="229"/>
  <c r="AH92" i="229"/>
  <c r="AK94" i="229"/>
  <c r="AH98" i="229"/>
  <c r="AP110" i="229"/>
  <c r="AK112" i="229"/>
  <c r="AM115" i="229"/>
  <c r="AH117" i="229"/>
  <c r="AI136" i="229"/>
  <c r="AP15" i="229"/>
  <c r="AM18" i="229"/>
  <c r="AH20" i="229"/>
  <c r="AI22" i="229"/>
  <c r="AO24" i="229"/>
  <c r="AI26" i="229"/>
  <c r="AK28" i="229"/>
  <c r="AL30" i="229"/>
  <c r="AL31" i="229"/>
  <c r="AL37" i="229"/>
  <c r="AO41" i="229"/>
  <c r="AH46" i="229"/>
  <c r="AH48" i="229"/>
  <c r="AK50" i="229"/>
  <c r="AK57" i="229"/>
  <c r="AP58" i="229"/>
  <c r="AN61" i="229"/>
  <c r="AI63" i="229"/>
  <c r="AP68" i="229"/>
  <c r="AJ70" i="229"/>
  <c r="AM74" i="229"/>
  <c r="AO75" i="229"/>
  <c r="AJ77" i="229"/>
  <c r="AM81" i="229"/>
  <c r="AH83" i="229"/>
  <c r="AH90" i="229"/>
  <c r="AO101" i="229"/>
  <c r="AK110" i="229"/>
  <c r="AM131" i="229"/>
  <c r="AJ11" i="229"/>
  <c r="AP12" i="229"/>
  <c r="AH13" i="229"/>
  <c r="AH15" i="229"/>
  <c r="AJ19" i="229"/>
  <c r="AK20" i="229"/>
  <c r="AJ22" i="229"/>
  <c r="AP24" i="229"/>
  <c r="AJ26" i="229"/>
  <c r="AM30" i="229"/>
  <c r="AO31" i="229"/>
  <c r="AM37" i="229"/>
  <c r="AH39" i="229"/>
  <c r="AP41" i="229"/>
  <c r="AI46" i="229"/>
  <c r="AK48" i="229"/>
  <c r="AL50" i="229"/>
  <c r="AL51" i="229"/>
  <c r="AL57" i="229"/>
  <c r="AO61" i="229"/>
  <c r="AH66" i="229"/>
  <c r="AH68" i="229"/>
  <c r="AK70" i="229"/>
  <c r="AK77" i="229"/>
  <c r="AP78" i="229"/>
  <c r="AN81" i="229"/>
  <c r="AI83" i="229"/>
  <c r="AK87" i="229"/>
  <c r="AO88" i="229"/>
  <c r="AM94" i="229"/>
  <c r="AL103" i="229"/>
  <c r="AK9" i="229"/>
  <c r="AK11" i="229"/>
  <c r="AH12" i="229"/>
  <c r="AI15" i="229"/>
  <c r="AK19" i="229"/>
  <c r="AL20" i="229"/>
  <c r="AK22" i="229"/>
  <c r="AH24" i="229"/>
  <c r="AK26" i="229"/>
  <c r="AP34" i="229"/>
  <c r="AN37" i="229"/>
  <c r="AI39" i="229"/>
  <c r="AJ46" i="229"/>
  <c r="AM50" i="229"/>
  <c r="AO51" i="229"/>
  <c r="AM57" i="229"/>
  <c r="AH59" i="229"/>
  <c r="AP61" i="229"/>
  <c r="AI66" i="229"/>
  <c r="AK68" i="229"/>
  <c r="AL70" i="229"/>
  <c r="AL71" i="229"/>
  <c r="AL77" i="229"/>
  <c r="AK80" i="229"/>
  <c r="AO81" i="229"/>
  <c r="AP88" i="229"/>
  <c r="AO97" i="229"/>
  <c r="AN100" i="229"/>
  <c r="AP115" i="229"/>
  <c r="AK134" i="229"/>
  <c r="AL136" i="229"/>
  <c r="AL9" i="229"/>
  <c r="AN10" i="229"/>
  <c r="AL11" i="229"/>
  <c r="AI12" i="229"/>
  <c r="AK17" i="229"/>
  <c r="AK14" i="229" s="1"/>
  <c r="AL19" i="229"/>
  <c r="AL22" i="229"/>
  <c r="AK24" i="229"/>
  <c r="AL26" i="229"/>
  <c r="AL27" i="229"/>
  <c r="AO37" i="229"/>
  <c r="AH42" i="229"/>
  <c r="AK46" i="229"/>
  <c r="AK53" i="229"/>
  <c r="AP54" i="229"/>
  <c r="AN57" i="229"/>
  <c r="AI59" i="229"/>
  <c r="AJ66" i="229"/>
  <c r="AM70" i="229"/>
  <c r="AO71" i="229"/>
  <c r="AJ73" i="229"/>
  <c r="AM77" i="229"/>
  <c r="AH79" i="229"/>
  <c r="AK83" i="229"/>
  <c r="AP84" i="229"/>
  <c r="AL88" i="229"/>
  <c r="AP91" i="229"/>
  <c r="AJ105" i="229"/>
  <c r="AP131" i="229"/>
  <c r="AM11" i="229"/>
  <c r="AL17" i="229"/>
  <c r="AN18" i="229"/>
  <c r="AO19" i="229"/>
  <c r="AM22" i="229"/>
  <c r="AK23" i="229"/>
  <c r="AM26" i="229"/>
  <c r="AO27" i="229"/>
  <c r="AH35" i="229"/>
  <c r="AP37" i="229"/>
  <c r="AO40" i="229"/>
  <c r="AI42" i="229"/>
  <c r="AL46" i="229"/>
  <c r="AL47" i="229"/>
  <c r="AL53" i="229"/>
  <c r="AO57" i="229"/>
  <c r="AN60" i="229"/>
  <c r="AH62" i="229"/>
  <c r="AK66" i="229"/>
  <c r="AK73" i="229"/>
  <c r="AP74" i="229"/>
  <c r="AJ76" i="229"/>
  <c r="AN77" i="229"/>
  <c r="AI79" i="229"/>
  <c r="AH81" i="229"/>
  <c r="AL83" i="229"/>
  <c r="AN84" i="229"/>
  <c r="AI91" i="229"/>
  <c r="AP94" i="229"/>
  <c r="AL96" i="229"/>
  <c r="AJ97" i="229"/>
  <c r="AL109" i="229"/>
  <c r="AM125" i="229"/>
  <c r="AN9" i="229"/>
  <c r="AP10" i="229"/>
  <c r="AN11" i="229"/>
  <c r="AK12" i="229"/>
  <c r="AM17" i="229"/>
  <c r="AO18" i="229"/>
  <c r="AP19" i="229"/>
  <c r="AL23" i="229"/>
  <c r="AK29" i="229"/>
  <c r="AP30" i="229"/>
  <c r="AI35" i="229"/>
  <c r="AP40" i="229"/>
  <c r="AJ42" i="229"/>
  <c r="AM46" i="229"/>
  <c r="AO47" i="229"/>
  <c r="AM53" i="229"/>
  <c r="AH55" i="229"/>
  <c r="AP57" i="229"/>
  <c r="AO60" i="229"/>
  <c r="AI62" i="229"/>
  <c r="AL66" i="229"/>
  <c r="AL67" i="229"/>
  <c r="AL73" i="229"/>
  <c r="AO77" i="229"/>
  <c r="AJ79" i="229"/>
  <c r="AM83" i="229"/>
  <c r="AM90" i="229"/>
  <c r="AO100" i="229"/>
  <c r="AN108" i="229"/>
  <c r="AL122" i="229"/>
  <c r="AO8" i="229"/>
  <c r="AO9" i="229"/>
  <c r="AO11" i="229"/>
  <c r="AL12" i="229"/>
  <c r="AN17" i="229"/>
  <c r="AP18" i="229"/>
  <c r="AO23" i="229"/>
  <c r="AL29" i="229"/>
  <c r="AH38" i="229"/>
  <c r="AH40" i="229"/>
  <c r="AK42" i="229"/>
  <c r="AK49" i="229"/>
  <c r="AP50" i="229"/>
  <c r="AN53" i="229"/>
  <c r="AI55" i="229"/>
  <c r="AP60" i="229"/>
  <c r="AJ62" i="229"/>
  <c r="AM66" i="229"/>
  <c r="AO67" i="229"/>
  <c r="AJ69" i="229"/>
  <c r="AM73" i="229"/>
  <c r="AH75" i="229"/>
  <c r="AP77" i="229"/>
  <c r="AO80" i="229"/>
  <c r="AH85" i="229"/>
  <c r="AP87" i="229"/>
  <c r="AN96" i="229"/>
  <c r="AP8" i="229"/>
  <c r="AP9" i="229"/>
  <c r="AP11" i="229"/>
  <c r="AO17" i="229"/>
  <c r="AP23" i="229"/>
  <c r="AM29" i="229"/>
  <c r="AH31" i="229"/>
  <c r="AO36" i="229"/>
  <c r="AI38" i="229"/>
  <c r="AK40" i="229"/>
  <c r="AL42" i="229"/>
  <c r="AL43" i="229"/>
  <c r="AL49" i="229"/>
  <c r="AO53" i="229"/>
  <c r="AN56" i="229"/>
  <c r="AH58" i="229"/>
  <c r="AH60" i="229"/>
  <c r="AK62" i="229"/>
  <c r="AK69" i="229"/>
  <c r="AP70" i="229"/>
  <c r="AN73" i="229"/>
  <c r="AI75" i="229"/>
  <c r="AP80" i="229"/>
  <c r="AI87" i="229"/>
  <c r="AJ89" i="229"/>
  <c r="AO90" i="229"/>
  <c r="AO96" i="229"/>
  <c r="AH101" i="229"/>
  <c r="AH104" i="229"/>
  <c r="AH121" i="229"/>
  <c r="AP125" i="229"/>
  <c r="AH8" i="229"/>
  <c r="AH9" i="229"/>
  <c r="AH11" i="229"/>
  <c r="AP17" i="229"/>
  <c r="AH19" i="229"/>
  <c r="AO22" i="229"/>
  <c r="AK25" i="229"/>
  <c r="AP26" i="229"/>
  <c r="AN29" i="229"/>
  <c r="AI31" i="229"/>
  <c r="AP36" i="229"/>
  <c r="AJ38" i="229"/>
  <c r="AM42" i="229"/>
  <c r="AO43" i="229"/>
  <c r="AM49" i="229"/>
  <c r="AH51" i="229"/>
  <c r="AP53" i="229"/>
  <c r="AO56" i="229"/>
  <c r="AI58" i="229"/>
  <c r="AK60" i="229"/>
  <c r="AL62" i="229"/>
  <c r="AL63" i="229"/>
  <c r="AL69" i="229"/>
  <c r="AO73" i="229"/>
  <c r="AN76" i="229"/>
  <c r="AH78" i="229"/>
  <c r="AI80" i="229"/>
  <c r="AL87" i="229"/>
  <c r="AP90" i="229"/>
  <c r="AO93" i="229"/>
  <c r="AO99" i="229"/>
  <c r="AP114" i="229"/>
  <c r="AM119" i="229"/>
  <c r="AO122" i="229"/>
  <c r="AJ9" i="229"/>
  <c r="AL24" i="229"/>
  <c r="AI16" i="229"/>
  <c r="AI11" i="229"/>
  <c r="AO16" i="229"/>
  <c r="AH17" i="229"/>
  <c r="AI19" i="229"/>
  <c r="AP22" i="229"/>
  <c r="AL25" i="229"/>
  <c r="AO29" i="229"/>
  <c r="AH34" i="229"/>
  <c r="AH36" i="229"/>
  <c r="AK38" i="229"/>
  <c r="AK45" i="229"/>
  <c r="AP46" i="229"/>
  <c r="AN49" i="229"/>
  <c r="AI51" i="229"/>
  <c r="AP56" i="229"/>
  <c r="AJ58" i="229"/>
  <c r="AM62" i="229"/>
  <c r="AO63" i="229"/>
  <c r="AJ65" i="229"/>
  <c r="AM69" i="229"/>
  <c r="AH71" i="229"/>
  <c r="AP73" i="229"/>
  <c r="AO76" i="229"/>
  <c r="AI78" i="229"/>
  <c r="AL80" i="229"/>
  <c r="AP83" i="229"/>
  <c r="AJ90" i="229"/>
  <c r="AH96" i="229"/>
  <c r="AJ101" i="229"/>
  <c r="AL107" i="229"/>
  <c r="AP108" i="229"/>
  <c r="AJ8" i="229"/>
  <c r="AH10" i="229"/>
  <c r="AJ15" i="229"/>
  <c r="AP16" i="229"/>
  <c r="AM25" i="229"/>
  <c r="AH27" i="229"/>
  <c r="AP29" i="229"/>
  <c r="AO32" i="229"/>
  <c r="AI34" i="229"/>
  <c r="AK36" i="229"/>
  <c r="AL38" i="229"/>
  <c r="AL39" i="229"/>
  <c r="AL45" i="229"/>
  <c r="AO49" i="229"/>
  <c r="AH54" i="229"/>
  <c r="AH56" i="229"/>
  <c r="AK58" i="229"/>
  <c r="AK65" i="229"/>
  <c r="AP66" i="229"/>
  <c r="AN69" i="229"/>
  <c r="AI71" i="229"/>
  <c r="AP76" i="229"/>
  <c r="AJ78" i="229"/>
  <c r="AO79" i="229"/>
  <c r="AL92" i="229"/>
  <c r="AH93" i="229"/>
  <c r="AL95" i="229"/>
  <c r="AL99" i="229"/>
  <c r="AM107" i="229"/>
  <c r="AN22" i="229"/>
  <c r="AJ23" i="229"/>
  <c r="AN26" i="229"/>
  <c r="AJ27" i="229"/>
  <c r="AN30" i="229"/>
  <c r="AJ31" i="229"/>
  <c r="AN34" i="229"/>
  <c r="AJ35" i="229"/>
  <c r="AN38" i="229"/>
  <c r="AJ39" i="229"/>
  <c r="AN42" i="229"/>
  <c r="AJ43" i="229"/>
  <c r="AN46" i="229"/>
  <c r="AJ47" i="229"/>
  <c r="AN50" i="229"/>
  <c r="AJ51" i="229"/>
  <c r="AN54" i="229"/>
  <c r="AJ55" i="229"/>
  <c r="AN58" i="229"/>
  <c r="AJ59" i="229"/>
  <c r="AN62" i="229"/>
  <c r="AJ63" i="229"/>
  <c r="AN66" i="229"/>
  <c r="AJ67" i="229"/>
  <c r="AN70" i="229"/>
  <c r="AJ71" i="229"/>
  <c r="AN74" i="229"/>
  <c r="AJ75" i="229"/>
  <c r="AN78" i="229"/>
  <c r="AK79" i="229"/>
  <c r="AN83" i="229"/>
  <c r="AK84" i="229"/>
  <c r="AJ85" i="229"/>
  <c r="AH86" i="229"/>
  <c r="AO87" i="229"/>
  <c r="AK95" i="229"/>
  <c r="AL98" i="229"/>
  <c r="AM99" i="229"/>
  <c r="AL101" i="229"/>
  <c r="AK102" i="229"/>
  <c r="AK107" i="229"/>
  <c r="AJ109" i="229"/>
  <c r="AH110" i="229"/>
  <c r="AL111" i="229"/>
  <c r="AH113" i="229"/>
  <c r="AI114" i="229"/>
  <c r="AK115" i="229"/>
  <c r="AO117" i="229"/>
  <c r="AK119" i="229"/>
  <c r="AN120" i="229"/>
  <c r="AO123" i="229"/>
  <c r="AP126" i="229"/>
  <c r="AK128" i="229"/>
  <c r="AO129" i="229"/>
  <c r="AK131" i="229"/>
  <c r="AL134" i="229"/>
  <c r="AM137" i="229"/>
  <c r="AM140" i="229"/>
  <c r="AO26" i="229"/>
  <c r="AK27" i="229"/>
  <c r="AO30" i="229"/>
  <c r="AK31" i="229"/>
  <c r="AO34" i="229"/>
  <c r="AK35" i="229"/>
  <c r="AO38" i="229"/>
  <c r="AK39" i="229"/>
  <c r="AO42" i="229"/>
  <c r="AK43" i="229"/>
  <c r="AO46" i="229"/>
  <c r="AK47" i="229"/>
  <c r="AO50" i="229"/>
  <c r="AK51" i="229"/>
  <c r="AO54" i="229"/>
  <c r="AK55" i="229"/>
  <c r="AO58" i="229"/>
  <c r="AK59" i="229"/>
  <c r="AO62" i="229"/>
  <c r="AK63" i="229"/>
  <c r="AO66" i="229"/>
  <c r="AK67" i="229"/>
  <c r="AO70" i="229"/>
  <c r="AK71" i="229"/>
  <c r="AO74" i="229"/>
  <c r="AK75" i="229"/>
  <c r="AO78" i="229"/>
  <c r="AL79" i="229"/>
  <c r="AH80" i="229"/>
  <c r="AO83" i="229"/>
  <c r="AL84" i="229"/>
  <c r="AK85" i="229"/>
  <c r="AJ86" i="229"/>
  <c r="AM91" i="229"/>
  <c r="AM93" i="229"/>
  <c r="AL94" i="229"/>
  <c r="AM97" i="229"/>
  <c r="AN101" i="229"/>
  <c r="AM102" i="229"/>
  <c r="AI104" i="229"/>
  <c r="AK109" i="229"/>
  <c r="AJ110" i="229"/>
  <c r="AH116" i="229"/>
  <c r="AL119" i="229"/>
  <c r="AP123" i="229"/>
  <c r="AK126" i="229"/>
  <c r="AL128" i="229"/>
  <c r="AH133" i="229"/>
  <c r="AH139" i="229"/>
  <c r="AN140" i="229"/>
  <c r="AM19" i="229"/>
  <c r="AI20" i="229"/>
  <c r="AM23" i="229"/>
  <c r="AI24" i="229"/>
  <c r="AM27" i="229"/>
  <c r="AI28" i="229"/>
  <c r="AM31" i="229"/>
  <c r="AI32" i="229"/>
  <c r="AM35" i="229"/>
  <c r="AI36" i="229"/>
  <c r="AM39" i="229"/>
  <c r="AI40" i="229"/>
  <c r="AM43" i="229"/>
  <c r="AM47" i="229"/>
  <c r="AI48" i="229"/>
  <c r="AM51" i="229"/>
  <c r="AI52" i="229"/>
  <c r="AM55" i="229"/>
  <c r="AI56" i="229"/>
  <c r="AM59" i="229"/>
  <c r="AI60" i="229"/>
  <c r="AM63" i="229"/>
  <c r="AM67" i="229"/>
  <c r="AI68" i="229"/>
  <c r="AM71" i="229"/>
  <c r="AI72" i="229"/>
  <c r="AM75" i="229"/>
  <c r="AI76" i="229"/>
  <c r="AN79" i="229"/>
  <c r="AJ80" i="229"/>
  <c r="AO84" i="229"/>
  <c r="AN85" i="229"/>
  <c r="AM86" i="229"/>
  <c r="AJ87" i="229"/>
  <c r="AH88" i="229"/>
  <c r="AH89" i="229"/>
  <c r="AO91" i="229"/>
  <c r="AO98" i="229"/>
  <c r="AP99" i="229"/>
  <c r="AP100" i="229"/>
  <c r="AK104" i="229"/>
  <c r="AM105" i="229"/>
  <c r="AN109" i="229"/>
  <c r="AM110" i="229"/>
  <c r="AI112" i="229"/>
  <c r="AL114" i="229"/>
  <c r="AO116" i="229"/>
  <c r="AI118" i="229"/>
  <c r="AH124" i="229"/>
  <c r="AH127" i="229"/>
  <c r="AO134" i="229"/>
  <c r="AP137" i="229"/>
  <c r="AN19" i="229"/>
  <c r="AJ20" i="229"/>
  <c r="AN23" i="229"/>
  <c r="AJ24" i="229"/>
  <c r="AN27" i="229"/>
  <c r="AJ28" i="229"/>
  <c r="AN31" i="229"/>
  <c r="AJ32" i="229"/>
  <c r="AN35" i="229"/>
  <c r="AJ36" i="229"/>
  <c r="AN39" i="229"/>
  <c r="AJ40" i="229"/>
  <c r="AN43" i="229"/>
  <c r="AN47" i="229"/>
  <c r="AJ48" i="229"/>
  <c r="AN51" i="229"/>
  <c r="AJ52" i="229"/>
  <c r="AN55" i="229"/>
  <c r="AJ56" i="229"/>
  <c r="AN59" i="229"/>
  <c r="AJ60" i="229"/>
  <c r="AN63" i="229"/>
  <c r="AN67" i="229"/>
  <c r="AJ68" i="229"/>
  <c r="AJ72" i="229"/>
  <c r="AP81" i="229"/>
  <c r="AN86" i="229"/>
  <c r="AJ88" i="229"/>
  <c r="AP93" i="229"/>
  <c r="AO94" i="229"/>
  <c r="AO95" i="229"/>
  <c r="AP97" i="229"/>
  <c r="AI99" i="229"/>
  <c r="AH103" i="229"/>
  <c r="AL104" i="229"/>
  <c r="AO107" i="229"/>
  <c r="AO108" i="229"/>
  <c r="AO109" i="229"/>
  <c r="AO115" i="229"/>
  <c r="AO119" i="229"/>
  <c r="AI124" i="229"/>
  <c r="AO131" i="229"/>
  <c r="AK136" i="229"/>
  <c r="AO137" i="229"/>
  <c r="AK139" i="229"/>
  <c r="AH25" i="229"/>
  <c r="AP27" i="229"/>
  <c r="AL28" i="229"/>
  <c r="AH29" i="229"/>
  <c r="AP31" i="229"/>
  <c r="AL32" i="229"/>
  <c r="AP35" i="229"/>
  <c r="AL36" i="229"/>
  <c r="AH37" i="229"/>
  <c r="AP39" i="229"/>
  <c r="AL40" i="229"/>
  <c r="AH41" i="229"/>
  <c r="AP43" i="229"/>
  <c r="AH45" i="229"/>
  <c r="AP47" i="229"/>
  <c r="AL48" i="229"/>
  <c r="AH49" i="229"/>
  <c r="AP51" i="229"/>
  <c r="AL52" i="229"/>
  <c r="AH53" i="229"/>
  <c r="AP55" i="229"/>
  <c r="AL56" i="229"/>
  <c r="AH57" i="229"/>
  <c r="AP59" i="229"/>
  <c r="AL60" i="229"/>
  <c r="AH61" i="229"/>
  <c r="AP63" i="229"/>
  <c r="AH65" i="229"/>
  <c r="AP67" i="229"/>
  <c r="AL68" i="229"/>
  <c r="AH69" i="229"/>
  <c r="AP71" i="229"/>
  <c r="AL72" i="229"/>
  <c r="AH73" i="229"/>
  <c r="AP75" i="229"/>
  <c r="AL76" i="229"/>
  <c r="AH77" i="229"/>
  <c r="AM80" i="229"/>
  <c r="AI81" i="229"/>
  <c r="AP86" i="229"/>
  <c r="AM87" i="229"/>
  <c r="AN88" i="229"/>
  <c r="AL89" i="229"/>
  <c r="AK90" i="229"/>
  <c r="AJ91" i="229"/>
  <c r="AJ92" i="229"/>
  <c r="AJ93" i="229"/>
  <c r="AH94" i="229"/>
  <c r="AI95" i="229"/>
  <c r="AJ96" i="229"/>
  <c r="AK97" i="229"/>
  <c r="AJ98" i="229"/>
  <c r="AI102" i="229"/>
  <c r="AP105" i="229"/>
  <c r="AI107" i="229"/>
  <c r="AH111" i="229"/>
  <c r="AL112" i="229"/>
  <c r="AO114" i="229"/>
  <c r="AL115" i="229"/>
  <c r="AL118" i="229"/>
  <c r="AP122" i="229"/>
  <c r="AK124" i="229"/>
  <c r="AO125" i="229"/>
  <c r="AK127" i="229"/>
  <c r="AM133" i="229"/>
  <c r="AM136" i="229"/>
  <c r="AM139" i="229"/>
  <c r="AM8" i="229"/>
  <c r="AI9" i="229"/>
  <c r="AM12" i="229"/>
  <c r="AI13" i="229"/>
  <c r="AM16" i="229"/>
  <c r="AI17" i="229"/>
  <c r="AM20" i="229"/>
  <c r="AM24" i="229"/>
  <c r="AI25" i="229"/>
  <c r="AM28" i="229"/>
  <c r="AI29" i="229"/>
  <c r="AM32" i="229"/>
  <c r="AM36" i="229"/>
  <c r="AI37" i="229"/>
  <c r="AM40" i="229"/>
  <c r="AI41" i="229"/>
  <c r="AI45" i="229"/>
  <c r="AM48" i="229"/>
  <c r="AI49" i="229"/>
  <c r="AI44" i="229" s="1"/>
  <c r="AM52" i="229"/>
  <c r="AI53" i="229"/>
  <c r="AM56" i="229"/>
  <c r="AI57" i="229"/>
  <c r="AM60" i="229"/>
  <c r="AI61" i="229"/>
  <c r="AI65" i="229"/>
  <c r="AM68" i="229"/>
  <c r="AI69" i="229"/>
  <c r="AM72" i="229"/>
  <c r="AI73" i="229"/>
  <c r="AM76" i="229"/>
  <c r="AI77" i="229"/>
  <c r="AN80" i="229"/>
  <c r="AJ81" i="229"/>
  <c r="AN87" i="229"/>
  <c r="AN82" i="229" s="1"/>
  <c r="AN89" i="229"/>
  <c r="AK93" i="229"/>
  <c r="AJ94" i="229"/>
  <c r="AJ95" i="229"/>
  <c r="AL97" i="229"/>
  <c r="AK98" i="229"/>
  <c r="AK103" i="229"/>
  <c r="AH109" i="229"/>
  <c r="AH120" i="229"/>
  <c r="AM121" i="229"/>
  <c r="AK122" i="229"/>
  <c r="AL124" i="229"/>
  <c r="AL127" i="229"/>
  <c r="AH129" i="229"/>
  <c r="AH135" i="229"/>
  <c r="AI138" i="229"/>
  <c r="AQ138" i="229" s="1"/>
  <c r="AN12" i="229"/>
  <c r="AJ13" i="229"/>
  <c r="AN16" i="229"/>
  <c r="AJ17" i="229"/>
  <c r="AN20" i="229"/>
  <c r="AN24" i="229"/>
  <c r="AJ25" i="229"/>
  <c r="AN28" i="229"/>
  <c r="AJ29" i="229"/>
  <c r="AN32" i="229"/>
  <c r="AN36" i="229"/>
  <c r="AJ37" i="229"/>
  <c r="AN40" i="229"/>
  <c r="AJ41" i="229"/>
  <c r="AJ45" i="229"/>
  <c r="AN48" i="229"/>
  <c r="AN44" i="229" s="1"/>
  <c r="AJ49" i="229"/>
  <c r="AN52" i="229"/>
  <c r="AJ53" i="229"/>
  <c r="AI86" i="229"/>
  <c r="AN90" i="229"/>
  <c r="AL93" i="229"/>
  <c r="AN97" i="229"/>
  <c r="AM98" i="229"/>
  <c r="AI100" i="229"/>
  <c r="AK105" i="229"/>
  <c r="AI110" i="229"/>
  <c r="AP113" i="229"/>
  <c r="AH114" i="229"/>
  <c r="AI120" i="229"/>
  <c r="AM127" i="229"/>
  <c r="AI132" i="229"/>
  <c r="AI130" i="229" s="1"/>
  <c r="AO139" i="229"/>
  <c r="AH87" i="229"/>
  <c r="AN91" i="229"/>
  <c r="AN93" i="229"/>
  <c r="AN95" i="229"/>
  <c r="AL102" i="229"/>
  <c r="AM103" i="229"/>
  <c r="AL105" i="229"/>
  <c r="AK111" i="229"/>
  <c r="AJ113" i="229"/>
  <c r="AJ114" i="229"/>
  <c r="AI116" i="229"/>
  <c r="AO118" i="229"/>
  <c r="AH123" i="229"/>
  <c r="AI126" i="229"/>
  <c r="AP133" i="229"/>
  <c r="AP130" i="229" s="1"/>
  <c r="AP139" i="229"/>
  <c r="AP92" i="229"/>
  <c r="AN94" i="229"/>
  <c r="AP96" i="229"/>
  <c r="AK100" i="229"/>
  <c r="AM101" i="229"/>
  <c r="AN105" i="229"/>
  <c r="AI108" i="229"/>
  <c r="AK113" i="229"/>
  <c r="AK114" i="229"/>
  <c r="AM117" i="229"/>
  <c r="AP118" i="229"/>
  <c r="AK120" i="229"/>
  <c r="AP121" i="229"/>
  <c r="AO127" i="229"/>
  <c r="AK132" i="229"/>
  <c r="AK130" i="229" s="1"/>
  <c r="AO133" i="229"/>
  <c r="AK135" i="229"/>
  <c r="AL138" i="229"/>
  <c r="AM85" i="229"/>
  <c r="AL86" i="229"/>
  <c r="AI88" i="229"/>
  <c r="AH99" i="229"/>
  <c r="AL100" i="229"/>
  <c r="AO103" i="229"/>
  <c r="AO104" i="229"/>
  <c r="AO105" i="229"/>
  <c r="AL110" i="229"/>
  <c r="AM111" i="229"/>
  <c r="AL113" i="229"/>
  <c r="AK116" i="229"/>
  <c r="AK118" i="229"/>
  <c r="AQ118" i="229" s="1"/>
  <c r="AL120" i="229"/>
  <c r="AP127" i="229"/>
  <c r="AL132" i="229"/>
  <c r="AH137" i="229"/>
  <c r="AJ140" i="229"/>
  <c r="AN139" i="229"/>
  <c r="AJ136" i="229"/>
  <c r="AN135" i="229"/>
  <c r="AJ132" i="229"/>
  <c r="AN131" i="229"/>
  <c r="AJ128" i="229"/>
  <c r="AN127" i="229"/>
  <c r="AJ124" i="229"/>
  <c r="AN123" i="229"/>
  <c r="AJ120" i="229"/>
  <c r="AN119" i="229"/>
  <c r="AJ116" i="229"/>
  <c r="AN115" i="229"/>
  <c r="AJ112" i="229"/>
  <c r="AN111" i="229"/>
  <c r="AJ108" i="229"/>
  <c r="AN107" i="229"/>
  <c r="AJ104" i="229"/>
  <c r="AN103" i="229"/>
  <c r="AJ100" i="229"/>
  <c r="AN99" i="229"/>
  <c r="AH140" i="229"/>
  <c r="AL139" i="229"/>
  <c r="AP138" i="229"/>
  <c r="AH136" i="229"/>
  <c r="AL135" i="229"/>
  <c r="AP134" i="229"/>
  <c r="AQ134" i="229" s="1"/>
  <c r="AH132" i="229"/>
  <c r="AL131" i="229"/>
  <c r="AH128" i="229"/>
  <c r="AJ139" i="229"/>
  <c r="AN138" i="229"/>
  <c r="AJ135" i="229"/>
  <c r="AN134" i="229"/>
  <c r="AJ131" i="229"/>
  <c r="AJ127" i="229"/>
  <c r="AN126" i="229"/>
  <c r="AJ123" i="229"/>
  <c r="AN122" i="229"/>
  <c r="AJ119" i="229"/>
  <c r="AN118" i="229"/>
  <c r="AJ115" i="229"/>
  <c r="AN114" i="229"/>
  <c r="AJ111" i="229"/>
  <c r="AN110" i="229"/>
  <c r="AJ107" i="229"/>
  <c r="AJ103" i="229"/>
  <c r="AN102" i="229"/>
  <c r="AJ99" i="229"/>
  <c r="AN98" i="229"/>
  <c r="AI139" i="229"/>
  <c r="AM138" i="229"/>
  <c r="AI135" i="229"/>
  <c r="AM134" i="229"/>
  <c r="AI131" i="229"/>
  <c r="AI127" i="229"/>
  <c r="AM126" i="229"/>
  <c r="AI123" i="229"/>
  <c r="AM122" i="229"/>
  <c r="AI119" i="229"/>
  <c r="AM118" i="229"/>
  <c r="AI115" i="229"/>
  <c r="AM114" i="229"/>
  <c r="AJ138" i="229"/>
  <c r="AN137" i="229"/>
  <c r="AJ134" i="229"/>
  <c r="AN133" i="229"/>
  <c r="AN129" i="229"/>
  <c r="AJ126" i="229"/>
  <c r="AN125" i="229"/>
  <c r="AJ122" i="229"/>
  <c r="AN121" i="229"/>
  <c r="AJ118" i="229"/>
  <c r="AN117" i="229"/>
  <c r="AP140" i="229"/>
  <c r="AH138" i="229"/>
  <c r="AL137" i="229"/>
  <c r="AP136" i="229"/>
  <c r="AH134" i="229"/>
  <c r="AL133" i="229"/>
  <c r="AP132" i="229"/>
  <c r="AL129" i="229"/>
  <c r="AP128" i="229"/>
  <c r="AH126" i="229"/>
  <c r="AL125" i="229"/>
  <c r="AP124" i="229"/>
  <c r="AH122" i="229"/>
  <c r="AL121" i="229"/>
  <c r="AP120" i="229"/>
  <c r="AH118" i="229"/>
  <c r="AL117" i="229"/>
  <c r="AP116" i="229"/>
  <c r="AO140" i="229"/>
  <c r="AK137" i="229"/>
  <c r="AO136" i="229"/>
  <c r="AK133" i="229"/>
  <c r="AO132" i="229"/>
  <c r="AK129" i="229"/>
  <c r="AO128" i="229"/>
  <c r="AK125" i="229"/>
  <c r="AO124" i="229"/>
  <c r="AK121" i="229"/>
  <c r="AO120" i="229"/>
  <c r="AJ137" i="229"/>
  <c r="AN136" i="229"/>
  <c r="AJ133" i="229"/>
  <c r="AN132" i="229"/>
  <c r="AN130" i="229" s="1"/>
  <c r="AJ129" i="229"/>
  <c r="AN128" i="229"/>
  <c r="AJ125" i="229"/>
  <c r="AN124" i="229"/>
  <c r="AI133" i="229"/>
  <c r="AM132" i="229"/>
  <c r="AI129" i="229"/>
  <c r="AM128" i="229"/>
  <c r="AI125" i="229"/>
  <c r="AM124" i="229"/>
  <c r="AQ124" i="229" s="1"/>
  <c r="AI121" i="229"/>
  <c r="AM120" i="229"/>
  <c r="AI117" i="229"/>
  <c r="AM116" i="229"/>
  <c r="AI113" i="229"/>
  <c r="AM112" i="229"/>
  <c r="AQ112" i="229" s="1"/>
  <c r="AI109" i="229"/>
  <c r="AM108" i="229"/>
  <c r="AI105" i="229"/>
  <c r="AM104" i="229"/>
  <c r="AI101" i="229"/>
  <c r="AM100" i="229"/>
  <c r="AI97" i="229"/>
  <c r="AM96" i="229"/>
  <c r="AI93" i="229"/>
  <c r="AM92" i="229"/>
  <c r="AM82" i="229" s="1"/>
  <c r="AI89" i="229"/>
  <c r="AM88" i="229"/>
  <c r="AI85" i="229"/>
  <c r="AM84" i="229"/>
  <c r="AJ83" i="229"/>
  <c r="AI90" i="229"/>
  <c r="AI82" i="229" s="1"/>
  <c r="AH91" i="229"/>
  <c r="AQ91" i="229" s="1"/>
  <c r="AH97" i="229"/>
  <c r="AQ97" i="229" s="1"/>
  <c r="AO102" i="229"/>
  <c r="AP103" i="229"/>
  <c r="AP104" i="229"/>
  <c r="AK108" i="229"/>
  <c r="AM109" i="229"/>
  <c r="AN112" i="229"/>
  <c r="AN106" i="229" s="1"/>
  <c r="AN113" i="229"/>
  <c r="AL116" i="229"/>
  <c r="AO121" i="229"/>
  <c r="AK123" i="229"/>
  <c r="AQ123" i="229" s="1"/>
  <c r="AL126" i="229"/>
  <c r="AM129" i="229"/>
  <c r="AQ129" i="229" s="1"/>
  <c r="AM135" i="229"/>
  <c r="AQ135" i="229" s="1"/>
  <c r="AI137" i="229"/>
  <c r="AQ137" i="229" s="1"/>
  <c r="AI140" i="229"/>
  <c r="AK78" i="229"/>
  <c r="AK64" i="229" s="1"/>
  <c r="AH84" i="229"/>
  <c r="AK88" i="229"/>
  <c r="AI92" i="229"/>
  <c r="AH95" i="229"/>
  <c r="AI96" i="229"/>
  <c r="AI98" i="229"/>
  <c r="AQ98" i="229" s="1"/>
  <c r="AP101" i="229"/>
  <c r="AI103" i="229"/>
  <c r="AH107" i="229"/>
  <c r="AL108" i="229"/>
  <c r="AL106" i="229" s="1"/>
  <c r="AO111" i="229"/>
  <c r="AO112" i="229"/>
  <c r="AO113" i="229"/>
  <c r="AQ113" i="229" s="1"/>
  <c r="AH115" i="229"/>
  <c r="AH106" i="229" s="1"/>
  <c r="AP117" i="229"/>
  <c r="AH119" i="229"/>
  <c r="AQ119" i="229" s="1"/>
  <c r="AL123" i="229"/>
  <c r="AH125" i="229"/>
  <c r="AH131" i="229"/>
  <c r="AI134" i="229"/>
  <c r="AO138" i="229"/>
  <c r="AO130" i="229" s="1"/>
  <c r="AP85" i="229"/>
  <c r="AI94" i="229"/>
  <c r="AQ94" i="229" s="1"/>
  <c r="AK99" i="229"/>
  <c r="AH102" i="229"/>
  <c r="AH105" i="229"/>
  <c r="AO110" i="229"/>
  <c r="AQ110" i="229" s="1"/>
  <c r="AP111" i="229"/>
  <c r="AP112" i="229"/>
  <c r="AP106" i="229" s="1"/>
  <c r="AJ117" i="229"/>
  <c r="AJ106" i="229" s="1"/>
  <c r="AM123" i="229"/>
  <c r="AI128" i="229"/>
  <c r="AQ128" i="229" s="1"/>
  <c r="AO135" i="229"/>
  <c r="AK140" i="229"/>
  <c r="AJ84" i="229"/>
  <c r="AM89" i="229"/>
  <c r="AL90" i="229"/>
  <c r="AK92" i="229"/>
  <c r="AK82" i="229" s="1"/>
  <c r="AK96" i="229"/>
  <c r="AQ96" i="229" s="1"/>
  <c r="AK101" i="229"/>
  <c r="AJ102" i="229"/>
  <c r="AP109" i="229"/>
  <c r="AI111" i="229"/>
  <c r="AQ111" i="229" s="1"/>
  <c r="AK117" i="229"/>
  <c r="AK106" i="229" s="1"/>
  <c r="AI122" i="229"/>
  <c r="AQ122" i="229" s="1"/>
  <c r="AO126" i="229"/>
  <c r="AQ126" i="229" s="1"/>
  <c r="AP129" i="229"/>
  <c r="AP135" i="229"/>
  <c r="AK138" i="229"/>
  <c r="AL140" i="229"/>
  <c r="AQ140" i="229" s="1"/>
  <c r="AQ57" i="229"/>
  <c r="AQ108" i="229"/>
  <c r="AL64" i="229"/>
  <c r="AQ23" i="229"/>
  <c r="AK7" i="229"/>
  <c r="AQ76" i="229"/>
  <c r="AM44" i="229"/>
  <c r="AQ125" i="229"/>
  <c r="AQ101" i="229"/>
  <c r="AQ40" i="229"/>
  <c r="AJ7" i="229"/>
  <c r="AQ16" i="229"/>
  <c r="AJ82" i="229"/>
  <c r="AI7" i="229"/>
  <c r="AQ103" i="229"/>
  <c r="AQ54" i="229"/>
  <c r="AQ74" i="229"/>
  <c r="AP44" i="229"/>
  <c r="AQ47" i="229"/>
  <c r="AQ116" i="229"/>
  <c r="AQ68" i="229"/>
  <c r="AM21" i="229"/>
  <c r="AQ66" i="229"/>
  <c r="AQ43" i="229"/>
  <c r="AK33" i="229"/>
  <c r="AJ44" i="229"/>
  <c r="AQ77" i="229"/>
  <c r="AQ56" i="229"/>
  <c r="AQ78" i="229"/>
  <c r="AQ85" i="229"/>
  <c r="AQ38" i="229"/>
  <c r="AQ59" i="229"/>
  <c r="AQ15" i="229"/>
  <c r="AQ32" i="229"/>
  <c r="AQ136" i="229"/>
  <c r="AM7" i="229"/>
  <c r="AQ53" i="229"/>
  <c r="AQ29" i="229"/>
  <c r="AQ86" i="229"/>
  <c r="AQ13" i="229"/>
  <c r="AI21" i="229"/>
  <c r="AQ30" i="229"/>
  <c r="AQ114" i="229"/>
  <c r="AQ89" i="229"/>
  <c r="AN21" i="229"/>
  <c r="AQ62" i="229"/>
  <c r="AQ20" i="229"/>
  <c r="AM33" i="229"/>
  <c r="AN64" i="229"/>
  <c r="AM14" i="229"/>
  <c r="AQ105" i="229"/>
  <c r="AQ73" i="229"/>
  <c r="AQ88" i="229"/>
  <c r="AL44" i="229"/>
  <c r="AQ31" i="229"/>
  <c r="AQ75" i="229"/>
  <c r="AQ28" i="229"/>
  <c r="AQ102" i="229"/>
  <c r="AQ107" i="229"/>
  <c r="AQ25" i="229"/>
  <c r="AQ127" i="229"/>
  <c r="AO33" i="229"/>
  <c r="AO21" i="229"/>
  <c r="AP14" i="229"/>
  <c r="AQ26" i="229"/>
  <c r="AQ72" i="229"/>
  <c r="AQ67" i="229"/>
  <c r="AK44" i="229"/>
  <c r="AQ19" i="229"/>
  <c r="AQ22" i="229"/>
  <c r="AH21" i="229"/>
  <c r="AQ21" i="229" s="1"/>
  <c r="AQ70" i="229"/>
  <c r="AM64" i="229"/>
  <c r="AQ120" i="229"/>
  <c r="AQ69" i="229"/>
  <c r="AQ93" i="229"/>
  <c r="AP82" i="229"/>
  <c r="AQ42" i="229"/>
  <c r="AP64" i="229"/>
  <c r="AQ52" i="229"/>
  <c r="AL14" i="229"/>
  <c r="AJ130" i="229"/>
  <c r="AQ109" i="229"/>
  <c r="AQ45" i="229"/>
  <c r="AH44" i="229"/>
  <c r="AI33" i="229"/>
  <c r="AQ36" i="229"/>
  <c r="AQ11" i="229"/>
  <c r="AP33" i="229"/>
  <c r="AQ39" i="229"/>
  <c r="AQ63" i="229"/>
  <c r="AO64" i="229"/>
  <c r="AQ50" i="229"/>
  <c r="AQ99" i="229"/>
  <c r="AI64" i="229"/>
  <c r="AQ139" i="229"/>
  <c r="AH33" i="229"/>
  <c r="AQ9" i="229"/>
  <c r="AQ48" i="229"/>
  <c r="AO14" i="229"/>
  <c r="AN14" i="229"/>
  <c r="AO44" i="229"/>
  <c r="AQ100" i="229"/>
  <c r="AQ95" i="229"/>
  <c r="AQ65" i="229"/>
  <c r="AH64" i="229"/>
  <c r="AQ64" i="229" s="1"/>
  <c r="AQ41" i="229"/>
  <c r="AH7" i="229"/>
  <c r="AQ60" i="229"/>
  <c r="AP7" i="229"/>
  <c r="AQ24" i="229"/>
  <c r="AQ46" i="229"/>
  <c r="AL7" i="229"/>
  <c r="AH130" i="229"/>
  <c r="AQ131" i="229"/>
  <c r="AQ27" i="229"/>
  <c r="AQ51" i="229"/>
  <c r="AQ58" i="229"/>
  <c r="AL82" i="229"/>
  <c r="AK21" i="229"/>
  <c r="AQ61" i="229"/>
  <c r="AO82" i="229"/>
  <c r="AQ71" i="229"/>
  <c r="AP21" i="229"/>
  <c r="AQ81" i="229"/>
  <c r="AQ35" i="229"/>
  <c r="AQ79" i="229"/>
  <c r="AL21" i="229"/>
  <c r="AL33" i="229"/>
  <c r="AQ84" i="229"/>
  <c r="AQ37" i="229"/>
  <c r="AQ80" i="229"/>
  <c r="AN33" i="229"/>
  <c r="AQ121" i="229"/>
  <c r="AQ83" i="229"/>
  <c r="AH82" i="229"/>
  <c r="AJ14" i="229"/>
  <c r="AJ64" i="229"/>
  <c r="AQ17" i="229"/>
  <c r="AQ104" i="229"/>
  <c r="AQ55" i="229"/>
  <c r="AJ21" i="229"/>
  <c r="AQ44" i="229" l="1"/>
  <c r="AQ12" i="229"/>
  <c r="AP6" i="229"/>
  <c r="AQ82" i="229"/>
  <c r="AQ18" i="229"/>
  <c r="AH14" i="229"/>
  <c r="AQ34" i="229"/>
  <c r="AJ33" i="229"/>
  <c r="AQ33" i="229" s="1"/>
  <c r="AK6" i="229"/>
  <c r="AQ8" i="229"/>
  <c r="AN7" i="229"/>
  <c r="AN6" i="229" s="1"/>
  <c r="AO7" i="229"/>
  <c r="AO6" i="229" s="1"/>
  <c r="AQ10" i="229"/>
  <c r="AQ87" i="229"/>
  <c r="AQ90" i="229"/>
  <c r="AQ49" i="229"/>
  <c r="AQ132" i="229"/>
  <c r="AL130" i="229"/>
  <c r="AQ130" i="229" s="1"/>
  <c r="AO106" i="229"/>
  <c r="AQ115" i="229"/>
  <c r="AM130" i="229"/>
  <c r="AM106" i="229"/>
  <c r="AM6" i="229" s="1"/>
  <c r="AQ117" i="229"/>
  <c r="AQ92" i="229"/>
  <c r="AI106" i="229"/>
  <c r="AQ106" i="229" s="1"/>
  <c r="AQ133" i="229"/>
  <c r="U31" i="16"/>
  <c r="U30" i="16" s="1"/>
  <c r="U29" i="16"/>
  <c r="U28" i="16" s="1"/>
  <c r="AQ14" i="229" l="1"/>
  <c r="AH6" i="229"/>
  <c r="AI6" i="229"/>
  <c r="AJ6" i="229"/>
  <c r="AQ7" i="229"/>
  <c r="AL6" i="229"/>
  <c r="U33" i="16"/>
  <c r="U32" i="16" s="1"/>
  <c r="P1" i="16"/>
  <c r="U35" i="16"/>
  <c r="U34" i="16" s="1"/>
  <c r="AQ6" i="229" l="1"/>
</calcChain>
</file>

<file path=xl/sharedStrings.xml><?xml version="1.0" encoding="utf-8"?>
<sst xmlns="http://schemas.openxmlformats.org/spreadsheetml/2006/main" count="9502" uniqueCount="3663">
  <si>
    <t>Municipio</t>
  </si>
  <si>
    <t>Nombre Municipio</t>
  </si>
  <si>
    <t>Total</t>
  </si>
  <si>
    <t>cod</t>
  </si>
  <si>
    <t>Cod_mpio</t>
  </si>
  <si>
    <t>05001</t>
  </si>
  <si>
    <t>Medellín</t>
  </si>
  <si>
    <t>05002</t>
  </si>
  <si>
    <t>Abejorral</t>
  </si>
  <si>
    <t>05004</t>
  </si>
  <si>
    <t>Abriaquí</t>
  </si>
  <si>
    <t>05021</t>
  </si>
  <si>
    <t>Alejandría</t>
  </si>
  <si>
    <t>05030</t>
  </si>
  <si>
    <t>Amagá</t>
  </si>
  <si>
    <t>05031</t>
  </si>
  <si>
    <t>Amalfi</t>
  </si>
  <si>
    <t>05034</t>
  </si>
  <si>
    <t>Andes</t>
  </si>
  <si>
    <t>05036</t>
  </si>
  <si>
    <t>Angelópolis</t>
  </si>
  <si>
    <t>05038</t>
  </si>
  <si>
    <t>Angostura</t>
  </si>
  <si>
    <t>05040</t>
  </si>
  <si>
    <t>Anorí</t>
  </si>
  <si>
    <t>05042</t>
  </si>
  <si>
    <t>Santafé de Antioquia</t>
  </si>
  <si>
    <t>Santa Fé de Antioquia</t>
  </si>
  <si>
    <t>05044</t>
  </si>
  <si>
    <t>Anza</t>
  </si>
  <si>
    <t>Anzá</t>
  </si>
  <si>
    <t>05045</t>
  </si>
  <si>
    <t>Apartadó</t>
  </si>
  <si>
    <t>05051</t>
  </si>
  <si>
    <t>Arboletes  (3)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</si>
  <si>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</si>
  <si>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</si>
  <si>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</si>
  <si>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</si>
  <si>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</si>
  <si>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</si>
  <si>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</si>
  <si>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</si>
  <si>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</si>
  <si>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</si>
  <si>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</si>
  <si>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</si>
  <si>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</si>
  <si>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</si>
  <si>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</si>
  <si>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</si>
  <si>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</si>
  <si>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</si>
  <si>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</si>
  <si>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</si>
  <si>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</si>
  <si>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</si>
  <si>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</si>
  <si>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</si>
  <si>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</si>
  <si>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</si>
  <si>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</si>
  <si>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</si>
  <si>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</si>
  <si>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</si>
  <si>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</si>
  <si>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</si>
  <si>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</si>
  <si>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</si>
  <si>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</si>
  <si>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</si>
  <si>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</si>
  <si>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</si>
  <si>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</si>
  <si>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</si>
  <si>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</si>
  <si>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</si>
  <si>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</si>
  <si>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</si>
  <si>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</si>
  <si>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</si>
  <si>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</si>
  <si>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</si>
  <si>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  (3)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</si>
  <si>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</si>
  <si>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</si>
  <si>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</si>
  <si>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</si>
  <si>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</si>
  <si>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</si>
  <si>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</si>
  <si>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</si>
  <si>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</si>
  <si>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</si>
  <si>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</si>
  <si>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Donmatías</t>
  </si>
  <si>
    <t>05240</t>
  </si>
  <si>
    <t>Ebéjico</t>
  </si>
  <si>
    <t>05250</t>
  </si>
  <si>
    <t>El Bagre</t>
  </si>
  <si>
    <t>05264</t>
  </si>
  <si>
    <t>Entrerrios</t>
  </si>
  <si>
    <t>Entrerríos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</si>
  <si>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</si>
  <si>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</si>
  <si>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</si>
  <si>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</si>
  <si>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</si>
  <si>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</si>
  <si>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</si>
  <si>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</si>
  <si>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</si>
  <si>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</si>
  <si>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</si>
  <si>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</si>
  <si>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</si>
  <si>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</si>
  <si>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</si>
  <si>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</si>
  <si>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</si>
  <si>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</si>
  <si>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</si>
  <si>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Guatapé</t>
  </si>
  <si>
    <t>05347</t>
  </si>
  <si>
    <t>Heliconia</t>
  </si>
  <si>
    <t>05353</t>
  </si>
  <si>
    <t>Hispania</t>
  </si>
  <si>
    <t>05360</t>
  </si>
  <si>
    <t>Itagui</t>
  </si>
  <si>
    <t>Itagüí</t>
  </si>
  <si>
    <t>05361</t>
  </si>
  <si>
    <t>Ituango</t>
  </si>
  <si>
    <t>05364</t>
  </si>
  <si>
    <t>Jardín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</si>
  <si>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</si>
  <si>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</si>
  <si>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</si>
  <si>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</si>
  <si>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</si>
  <si>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</si>
  <si>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</si>
  <si>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</si>
  <si>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</si>
  <si>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</si>
  <si>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</si>
  <si>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</si>
  <si>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</si>
  <si>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</si>
  <si>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</si>
  <si>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</si>
  <si>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</si>
  <si>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</si>
  <si>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</si>
  <si>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Murindó</t>
  </si>
  <si>
    <t>05480</t>
  </si>
  <si>
    <t>Mutatá</t>
  </si>
  <si>
    <t>05483</t>
  </si>
  <si>
    <t>Nariño</t>
  </si>
  <si>
    <t>05490</t>
  </si>
  <si>
    <t>Necoclí</t>
  </si>
  <si>
    <t>05495</t>
  </si>
  <si>
    <t>Nechí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</si>
  <si>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</si>
  <si>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</si>
  <si>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</si>
  <si>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</si>
  <si>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</si>
  <si>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</si>
  <si>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</si>
  <si>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</si>
  <si>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</si>
  <si>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Puerto Berrío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</si>
  <si>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</si>
  <si>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</si>
  <si>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</si>
  <si>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</si>
  <si>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</si>
  <si>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</si>
  <si>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</si>
  <si>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</si>
  <si>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</si>
  <si>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</si>
  <si>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</si>
  <si>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</si>
  <si>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</si>
  <si>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</si>
  <si>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</si>
  <si>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</si>
  <si>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</si>
  <si>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</si>
  <si>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</si>
  <si>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</si>
  <si>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</si>
  <si>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</si>
  <si>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</si>
  <si>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</si>
  <si>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</si>
  <si>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</si>
  <si>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</si>
  <si>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</si>
  <si>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</si>
  <si>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</si>
  <si>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</si>
  <si>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</si>
  <si>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San Pedro de Los Milagros</t>
  </si>
  <si>
    <t>05665</t>
  </si>
  <si>
    <t>San Pedro de Uraba</t>
  </si>
  <si>
    <t>San Pedro de Urabá</t>
  </si>
  <si>
    <t>05667</t>
  </si>
  <si>
    <t>San Rafael</t>
  </si>
  <si>
    <t>05670</t>
  </si>
  <si>
    <t>San Roque</t>
  </si>
  <si>
    <t>05674</t>
  </si>
  <si>
    <t>San Vicente</t>
  </si>
  <si>
    <t>San Vicente Ferrer</t>
  </si>
  <si>
    <t>05679</t>
  </si>
  <si>
    <t>Santa Bárbara (3)</t>
  </si>
  <si>
    <t>Santa Bárbara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</si>
  <si>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</si>
  <si>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</si>
  <si>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</si>
  <si>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</si>
  <si>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</si>
  <si>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</si>
  <si>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</si>
  <si>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</si>
  <si>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</si>
  <si>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</si>
  <si>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Sonsón</t>
  </si>
  <si>
    <t>05761</t>
  </si>
  <si>
    <t>Sopetrán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</si>
  <si>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</si>
  <si>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</si>
  <si>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</si>
  <si>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</si>
  <si>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</si>
  <si>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</si>
  <si>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</si>
  <si>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</si>
  <si>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</si>
  <si>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</si>
  <si>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</si>
  <si>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</si>
  <si>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</si>
  <si>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</si>
  <si>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</si>
  <si>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</si>
  <si>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</si>
  <si>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</si>
  <si>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</si>
  <si>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  (3)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</si>
  <si>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</si>
  <si>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</si>
  <si>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</si>
  <si>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</si>
  <si>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</si>
  <si>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</si>
  <si>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</si>
  <si>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</si>
  <si>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Yalí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</si>
  <si>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</si>
  <si>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</si>
  <si>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</si>
  <si>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</si>
  <si>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</si>
  <si>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</si>
  <si>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</si>
  <si>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</si>
  <si>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 xml:space="preserve">FECHA DE CORTE: </t>
  </si>
  <si>
    <t>DICIEMBRE  2022</t>
  </si>
  <si>
    <t>COBERTURA POBLACIÓN ACTIVA AFILIADA AL SGSSS EN EL DEPARTAMENTO DE ANTIOQUIA, POR SUBREGIÓN, MUNICIPIO Y RÉGIMEN. 
Según Población Proyectada DANE 2022.</t>
  </si>
  <si>
    <t>Población diferencia</t>
  </si>
  <si>
    <t>COD 
MPIO</t>
  </si>
  <si>
    <t>MUNICIPIO</t>
  </si>
  <si>
    <t>Población proyectada</t>
  </si>
  <si>
    <t>REGIMEN SUBSIDIADO</t>
  </si>
  <si>
    <t>REGIMEN CONTRIBUTIVO</t>
  </si>
  <si>
    <r>
      <t xml:space="preserve">REGIMEN EXCEPCIÓN
</t>
    </r>
    <r>
      <rPr>
        <b/>
        <sz val="8"/>
        <color theme="1"/>
        <rFont val="Calibri"/>
        <family val="2"/>
        <scheme val="minor"/>
      </rPr>
      <t>(Magisterio, Ecopetrol, 
UdeA, Unal)</t>
    </r>
  </si>
  <si>
    <t>FUERZA PÚBLICA
(Militares y Policia)</t>
  </si>
  <si>
    <t xml:space="preserve">Total afiliados  al SGSSS </t>
  </si>
  <si>
    <t xml:space="preserve"> DANE 2022</t>
  </si>
  <si>
    <t xml:space="preserve">Total Afiliados </t>
  </si>
  <si>
    <t xml:space="preserve">%  de cobertura </t>
  </si>
  <si>
    <t>% de Cobertura
RS+RC+RE</t>
  </si>
  <si>
    <t>TOTAL DEPARTAMENTO</t>
  </si>
  <si>
    <t>MAGDALENA MEDIO</t>
  </si>
  <si>
    <t>CARACOLI</t>
  </si>
  <si>
    <t>R. Subsidiado</t>
  </si>
  <si>
    <t>MACEO</t>
  </si>
  <si>
    <t>R. Contributivo</t>
  </si>
  <si>
    <t>PUERTO BERRIO</t>
  </si>
  <si>
    <t>R. Excepción</t>
  </si>
  <si>
    <t>PUERTO NARE</t>
  </si>
  <si>
    <t>R. Especial (Policia y Ejercito)</t>
  </si>
  <si>
    <t>PUERTO TRIUNFO</t>
  </si>
  <si>
    <t>YONDO</t>
  </si>
  <si>
    <t>DICIEMBRE 2022</t>
  </si>
  <si>
    <t>BAJO CAUCA</t>
  </si>
  <si>
    <t>CACERES</t>
  </si>
  <si>
    <t>CAUCASIA</t>
  </si>
  <si>
    <t>EL BAGRE</t>
  </si>
  <si>
    <t>NECHI</t>
  </si>
  <si>
    <t>TARAZA</t>
  </si>
  <si>
    <t>ZARAGOZA</t>
  </si>
  <si>
    <t>URABA</t>
  </si>
  <si>
    <t>APARTADO</t>
  </si>
  <si>
    <t>ARBOLETES</t>
  </si>
  <si>
    <t>CAREPA</t>
  </si>
  <si>
    <t>CHIGORODO</t>
  </si>
  <si>
    <t>MURINDO</t>
  </si>
  <si>
    <t>MUTATA</t>
  </si>
  <si>
    <t>NECOCLI</t>
  </si>
  <si>
    <t>SAN JUAN DE URABA</t>
  </si>
  <si>
    <t>SAN PEDRO DE URABA</t>
  </si>
  <si>
    <t>TURBO</t>
  </si>
  <si>
    <t>VIGIA DEL FUERTE</t>
  </si>
  <si>
    <t>NORDESTE</t>
  </si>
  <si>
    <t>AMALFI</t>
  </si>
  <si>
    <t>ANORI</t>
  </si>
  <si>
    <t>CISNEROS</t>
  </si>
  <si>
    <t>REMEDIOS</t>
  </si>
  <si>
    <t>SAN ROQUE</t>
  </si>
  <si>
    <t>SANTO DOMINGO</t>
  </si>
  <si>
    <t>SEGOVIA</t>
  </si>
  <si>
    <t>VEGACHI</t>
  </si>
  <si>
    <t>YALI</t>
  </si>
  <si>
    <t>YOLOMBO</t>
  </si>
  <si>
    <t>OCCIDENTE</t>
  </si>
  <si>
    <t>ABRIAQUI</t>
  </si>
  <si>
    <t>SANTAFE DE ANTIOQUIA</t>
  </si>
  <si>
    <t>ANZA</t>
  </si>
  <si>
    <t>ARMENIA</t>
  </si>
  <si>
    <t>BURITICA</t>
  </si>
  <si>
    <t>CAICEDO</t>
  </si>
  <si>
    <t>CAÑASGORDAS</t>
  </si>
  <si>
    <t>DABEIBA</t>
  </si>
  <si>
    <t>EBEJICO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</si>
  <si>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</si>
  <si>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</si>
  <si>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</si>
  <si>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</si>
  <si>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</si>
  <si>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</si>
  <si>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</si>
  <si>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JERONIMO</t>
  </si>
  <si>
    <t>SOPETRAN</t>
  </si>
  <si>
    <t>URAMITA</t>
  </si>
  <si>
    <t>NORTE</t>
  </si>
  <si>
    <t>ANGOSTURA</t>
  </si>
  <si>
    <t>BELMIRA</t>
  </si>
  <si>
    <t>BRICEÑO</t>
  </si>
  <si>
    <t>CAMPAMENTO</t>
  </si>
  <si>
    <t>CAROLINA</t>
  </si>
  <si>
    <t>DON MATIAS</t>
  </si>
  <si>
    <t>ENTRERRIOS</t>
  </si>
  <si>
    <t xml:space="preserve">GOMEZ PLATA </t>
  </si>
  <si>
    <t>GUADALUPE</t>
  </si>
  <si>
    <t>ITUANGO</t>
  </si>
  <si>
    <t>SAN ANDRES DE CUERQUIA</t>
  </si>
  <si>
    <t>SAN JOSE DE LA MONTAÑA</t>
  </si>
  <si>
    <t>SAN PEDRO DE LOS MILAGROS</t>
  </si>
  <si>
    <t>SANTA ROSA DE OSOS</t>
  </si>
  <si>
    <t>TOLEDO</t>
  </si>
  <si>
    <t>VALDIVIA</t>
  </si>
  <si>
    <t>YARUMAL</t>
  </si>
  <si>
    <t>ORIENTE</t>
  </si>
  <si>
    <t>ABEJORRAL</t>
  </si>
  <si>
    <t>ALEJANDRIA</t>
  </si>
  <si>
    <t>ARGELIA</t>
  </si>
  <si>
    <t>EL CARMEN DE VIBORAL</t>
  </si>
  <si>
    <t>COCORNA</t>
  </si>
  <si>
    <t>CONCEPCION</t>
  </si>
  <si>
    <t>GRANADA</t>
  </si>
  <si>
    <t>GUARNE</t>
  </si>
  <si>
    <t>GUATAPE</t>
  </si>
  <si>
    <t>LA CEJA</t>
  </si>
  <si>
    <t>LA UNION</t>
  </si>
  <si>
    <t>MARINILLA</t>
  </si>
  <si>
    <t>NARIÑO</t>
  </si>
  <si>
    <t>EL PEÑOL</t>
  </si>
  <si>
    <t>EL RETIRO</t>
  </si>
  <si>
    <t>RIONEGRO</t>
  </si>
  <si>
    <t>SAN CARLOS</t>
  </si>
  <si>
    <t>SAN FRANCISCO</t>
  </si>
  <si>
    <t>SAN LUIS</t>
  </si>
  <si>
    <t>SAN RAFAEL</t>
  </si>
  <si>
    <t>SAN VICENTE</t>
  </si>
  <si>
    <t>EL SANTUARIO</t>
  </si>
  <si>
    <t>SONSON</t>
  </si>
  <si>
    <t>SUROESTE</t>
  </si>
  <si>
    <t>AMAGA</t>
  </si>
  <si>
    <t>ANDES</t>
  </si>
  <si>
    <t>ANGELOPOLIS</t>
  </si>
  <si>
    <t>BETANIA</t>
  </si>
  <si>
    <t>BETULIA</t>
  </si>
  <si>
    <t>CIUDAD BOLIVAR</t>
  </si>
  <si>
    <t>CARAMANTA</t>
  </si>
  <si>
    <t>CONCORDIA</t>
  </si>
  <si>
    <t>FREDONIA</t>
  </si>
  <si>
    <t>HISPANIA</t>
  </si>
  <si>
    <t>JARDIN</t>
  </si>
  <si>
    <t>JERICO</t>
  </si>
  <si>
    <t>LA PINTADA</t>
  </si>
  <si>
    <t>MONTEBELLO</t>
  </si>
  <si>
    <t>PUEBLORRICO</t>
  </si>
  <si>
    <t>SALGAR</t>
  </si>
  <si>
    <t>SANTA BARBARA</t>
  </si>
  <si>
    <t>TAMESIS</t>
  </si>
  <si>
    <t>TARSO</t>
  </si>
  <si>
    <t>TITIRIBI</t>
  </si>
  <si>
    <t>URRAO</t>
  </si>
  <si>
    <t>VALPARAISO</t>
  </si>
  <si>
    <t>VENECIA</t>
  </si>
  <si>
    <t xml:space="preserve">VALLE ABURRA </t>
  </si>
  <si>
    <t>MEDELLIN</t>
  </si>
  <si>
    <t>BARBOSA</t>
  </si>
  <si>
    <t>BELLO</t>
  </si>
  <si>
    <t>CALDAS</t>
  </si>
  <si>
    <t>COPACABANA</t>
  </si>
  <si>
    <t>ENVIGADO</t>
  </si>
  <si>
    <t>GIRARDOTA</t>
  </si>
  <si>
    <t>ITAGÜI</t>
  </si>
  <si>
    <t>LA ESTRELLA</t>
  </si>
  <si>
    <t>SABANETA</t>
  </si>
  <si>
    <t>Fuentes:</t>
  </si>
  <si>
    <t xml:space="preserve">Régimen Subsidiado y Contributivo ADRES: </t>
  </si>
  <si>
    <t>REGIMEN EXCEPCIÓN(Magisterio, Ecopetrol, UdeA, Unal) CUBO SISPRO NOVIEMBRE 2022</t>
  </si>
  <si>
    <t>PROYECCIÓN DANE 2022</t>
  </si>
  <si>
    <t>Realizado por:</t>
  </si>
  <si>
    <t>Diana Milena Lopez</t>
  </si>
  <si>
    <t>COBERTURA POBLACIÓN ACTIVA AFILIADA AL SGSSS EN EL DEPARTAMENTO DE ANTIOQUIA, POR ESQUEMA ASOCIATIVO Y RÉGIMEN. 
Según Población Proyectada DANE 2022.</t>
  </si>
  <si>
    <t>ESQUEMA ASOCIATIVO TERRITORIAL</t>
  </si>
  <si>
    <t>Área Metropolitana del Valle de Aburrá</t>
  </si>
  <si>
    <t>Provincia Cartama</t>
  </si>
  <si>
    <t>Distrito Portuario, Logístico, Industrial, Turístico y Comercial</t>
  </si>
  <si>
    <t xml:space="preserve">Provincia de Penderisco y Sinifaná </t>
  </si>
  <si>
    <t xml:space="preserve">Provincia de San Juan </t>
  </si>
  <si>
    <t xml:space="preserve">Provincia de La Paz </t>
  </si>
  <si>
    <t>Provincia del Agua, Bosques y Turismo</t>
  </si>
  <si>
    <t>Provincia Minero Agroecológica</t>
  </si>
  <si>
    <t xml:space="preserve">Régimen Subsidiado y Contributivo: ADRES </t>
  </si>
  <si>
    <t>REGIMEN EXCEPCIÓN(Magisterio, Ecopetrol, UdeA, Unal) SISPRO NVIEMBRE 2022</t>
  </si>
  <si>
    <t>PORCENTAJE DE LA POBLACION ANTIOQUEÑA AFILIADA AL SISTEMA GENERAL DE SEGURIDAD SOCIAL EN SALUD, POR REGÍMENES SEGÚN ADRES .   2019 - 2022.</t>
  </si>
  <si>
    <t xml:space="preserve"> FECHA DE CORTE:</t>
  </si>
  <si>
    <t xml:space="preserve"> CRITERIOS</t>
  </si>
  <si>
    <t>2004</t>
  </si>
  <si>
    <t>2005</t>
  </si>
  <si>
    <t>2006</t>
  </si>
  <si>
    <t>2007</t>
  </si>
  <si>
    <t>2008</t>
  </si>
  <si>
    <t>2010</t>
  </si>
  <si>
    <t>2009</t>
  </si>
  <si>
    <t>% De afiliados al Regimen Subsidiado</t>
  </si>
  <si>
    <t>Nº Afiliados Régimen Subsidiado</t>
  </si>
  <si>
    <t>% De afiliados al Régimen Contributivo</t>
  </si>
  <si>
    <t>Nº Afiliados Régimen Contributivo</t>
  </si>
  <si>
    <t>% De afiliados al Régimen Excepción</t>
  </si>
  <si>
    <t>Nº Afiliados Régimen Excepción</t>
  </si>
  <si>
    <t>% PNA el SGSSS</t>
  </si>
  <si>
    <t>Nº PNA al SGSSS</t>
  </si>
  <si>
    <t>% Total Cobertura en el SGSSS</t>
  </si>
  <si>
    <t>Nº Afiliados SGSSS</t>
  </si>
  <si>
    <t xml:space="preserve">DANE </t>
  </si>
  <si>
    <t>Cobertura de afiliados al SGSSS por mes en Antioquia, año 2022</t>
  </si>
  <si>
    <t>Régimen Subsidiado</t>
  </si>
  <si>
    <t>MES</t>
  </si>
  <si>
    <t>Régimen Contributivo</t>
  </si>
  <si>
    <t>Enero</t>
  </si>
  <si>
    <t>PNA</t>
  </si>
  <si>
    <t>Febrero</t>
  </si>
  <si>
    <t>Marzo</t>
  </si>
  <si>
    <t>Abril</t>
  </si>
  <si>
    <t>Mayo</t>
  </si>
  <si>
    <t>Junio</t>
  </si>
  <si>
    <t>Julio</t>
  </si>
  <si>
    <t>Agosto</t>
  </si>
  <si>
    <t xml:space="preserve"> </t>
  </si>
  <si>
    <t>Septiembre</t>
  </si>
  <si>
    <t>Octubre</t>
  </si>
  <si>
    <t>Noviembre</t>
  </si>
  <si>
    <t>Diciembre</t>
  </si>
  <si>
    <t>Nota: El Régimen de Excepción incluye las fuerzas militares y policia</t>
  </si>
  <si>
    <t>Fuente: CUBO BDUA ADRES, información de la Fuerza Pública (Policia y Ejercito). 2015-2022</t>
  </si>
  <si>
    <t>TENDENCIA DE LA COBERTURA PORCENTUAL DE AFILIADOS POR RÉGIMEN EN LAS SUBREGIONES DE ANTIOQUIA, 2018-2022</t>
  </si>
  <si>
    <t>se actualizan automaticamente de la hoja 3</t>
  </si>
  <si>
    <t>Regional  Magdalena Medio</t>
  </si>
  <si>
    <t>DANE</t>
  </si>
  <si>
    <t>subsidiado</t>
  </si>
  <si>
    <t>%</t>
  </si>
  <si>
    <t>Contributivo</t>
  </si>
  <si>
    <t>Excepción</t>
  </si>
  <si>
    <t>Total AfilIados</t>
  </si>
  <si>
    <t>Cobertura total</t>
  </si>
  <si>
    <t>Sin Cobertura</t>
  </si>
  <si>
    <t>Regional  Bajo Cauca</t>
  </si>
  <si>
    <t>Uraba</t>
  </si>
  <si>
    <t>Regional Nordeste</t>
  </si>
  <si>
    <t>Occidente</t>
  </si>
  <si>
    <t>Norte</t>
  </si>
  <si>
    <t>Oriente</t>
  </si>
  <si>
    <t>Suroeste</t>
  </si>
  <si>
    <t>Valle de aburra</t>
  </si>
  <si>
    <t>REGIMEN EXCEPCIÓN(Magisterio, Ecopetrol, UdeA, Unal) SISPRO NOVIEMBRE 2022</t>
  </si>
  <si>
    <t>VALLE ABURRA</t>
  </si>
  <si>
    <t>Número de Afiliados</t>
  </si>
  <si>
    <t>% Afiliados</t>
  </si>
  <si>
    <t>Fuerza Pública</t>
  </si>
  <si>
    <t>Total Cobertura</t>
  </si>
  <si>
    <t>Total afiliados por EPS al Régimen Subsidiado</t>
  </si>
  <si>
    <t>Total afiliados por EPS en Antioquia</t>
  </si>
  <si>
    <t>Código Ministerio</t>
  </si>
  <si>
    <t>NOMBRE EPS-S</t>
  </si>
  <si>
    <t>NRO. AFILIADOS</t>
  </si>
  <si>
    <t>% afiliados</t>
  </si>
  <si>
    <t>NOMBRE EPS</t>
  </si>
  <si>
    <t>EPSS40</t>
  </si>
  <si>
    <t>Savia Salud</t>
  </si>
  <si>
    <t>1. SURA.</t>
  </si>
  <si>
    <t>ESS024</t>
  </si>
  <si>
    <t>Coosalud</t>
  </si>
  <si>
    <t>2. Savia Salud</t>
  </si>
  <si>
    <t>EPSS10</t>
  </si>
  <si>
    <t>SURA.</t>
  </si>
  <si>
    <t>3. La Nueva EPS</t>
  </si>
  <si>
    <t>EPSS37</t>
  </si>
  <si>
    <t>La Nueva EPS</t>
  </si>
  <si>
    <t xml:space="preserve">4. Salud Total </t>
  </si>
  <si>
    <t>EPSS02</t>
  </si>
  <si>
    <t xml:space="preserve">Salud Total </t>
  </si>
  <si>
    <t>5. Coosalud</t>
  </si>
  <si>
    <t>EPSI03</t>
  </si>
  <si>
    <t>AIC</t>
  </si>
  <si>
    <t>6. Sanitas S.A.</t>
  </si>
  <si>
    <t>ESS091</t>
  </si>
  <si>
    <t>Ecoopsos</t>
  </si>
  <si>
    <t>7. Ecoopsos</t>
  </si>
  <si>
    <t>EPSS05</t>
  </si>
  <si>
    <t>Sanitas S.A.</t>
  </si>
  <si>
    <t>8. AIC</t>
  </si>
  <si>
    <t>EPSS08</t>
  </si>
  <si>
    <t>Compensar EPS</t>
  </si>
  <si>
    <t>9. Compensar EPS</t>
  </si>
  <si>
    <t>EPSS18</t>
  </si>
  <si>
    <t xml:space="preserve">Servicio Occidental </t>
  </si>
  <si>
    <t>10. SOS</t>
  </si>
  <si>
    <t>CCF102</t>
  </si>
  <si>
    <t>Comfachocó</t>
  </si>
  <si>
    <t>11. Coomeva</t>
  </si>
  <si>
    <t>ESS207</t>
  </si>
  <si>
    <t>Mutual SER</t>
  </si>
  <si>
    <t>CCF055</t>
  </si>
  <si>
    <t>Cajacopi</t>
  </si>
  <si>
    <t>CCF033</t>
  </si>
  <si>
    <t>Confasucre</t>
  </si>
  <si>
    <t>EPSS34</t>
  </si>
  <si>
    <t>Capital Salud EPS</t>
  </si>
  <si>
    <t>ESS118</t>
  </si>
  <si>
    <t>Emssanar SAS</t>
  </si>
  <si>
    <t>EPSI05</t>
  </si>
  <si>
    <t>MALLAMAS EPSI</t>
  </si>
  <si>
    <t>Total Afiliado Régimen Subsidiado</t>
  </si>
  <si>
    <t>Total Afiliados por EPS Régimen Contributivo</t>
  </si>
  <si>
    <t>EPS010</t>
  </si>
  <si>
    <t>EPS037</t>
  </si>
  <si>
    <t>EPS002</t>
  </si>
  <si>
    <t>EPS005</t>
  </si>
  <si>
    <t>EPS040</t>
  </si>
  <si>
    <t>EPS042</t>
  </si>
  <si>
    <t>EAS016</t>
  </si>
  <si>
    <t>EPM</t>
  </si>
  <si>
    <t>EPS008</t>
  </si>
  <si>
    <t>ESSC91</t>
  </si>
  <si>
    <t>EAS027</t>
  </si>
  <si>
    <t>Ferrocarriles Nal</t>
  </si>
  <si>
    <t>EPSIC3</t>
  </si>
  <si>
    <t>EPS018</t>
  </si>
  <si>
    <t>CCFC55</t>
  </si>
  <si>
    <t>ESSC07</t>
  </si>
  <si>
    <t>Mutual Ser</t>
  </si>
  <si>
    <t>EPS017</t>
  </si>
  <si>
    <t xml:space="preserve">Famisanar </t>
  </si>
  <si>
    <t>EPSIC5</t>
  </si>
  <si>
    <t xml:space="preserve">Mallamas EPSI </t>
  </si>
  <si>
    <t>Total Afiliado Régimen Contributivo</t>
  </si>
  <si>
    <t xml:space="preserve">Total Afiliados por EPS Régimen Excepción, </t>
  </si>
  <si>
    <t>RES004</t>
  </si>
  <si>
    <t>Magisterio</t>
  </si>
  <si>
    <t>POL001</t>
  </si>
  <si>
    <t>Policia Nacional- no cubo</t>
  </si>
  <si>
    <t>FMS001</t>
  </si>
  <si>
    <t>Ejercito Nacional- no cubo</t>
  </si>
  <si>
    <t>RES011</t>
  </si>
  <si>
    <t>Universidad de Antioquia</t>
  </si>
  <si>
    <t>RES008</t>
  </si>
  <si>
    <t>Universidad Nacional</t>
  </si>
  <si>
    <t>RES002</t>
  </si>
  <si>
    <t>Ecopetrol</t>
  </si>
  <si>
    <t>RES012</t>
  </si>
  <si>
    <t>Universidad de Córdoba</t>
  </si>
  <si>
    <t>RES013</t>
  </si>
  <si>
    <t>Universiad de Nariño</t>
  </si>
  <si>
    <t>RES006</t>
  </si>
  <si>
    <t>Universidad Industrial de Santander UIS</t>
  </si>
  <si>
    <t>RES009</t>
  </si>
  <si>
    <t>Universidad del Cauca</t>
  </si>
  <si>
    <t>Total Afiliados</t>
  </si>
  <si>
    <t>Código</t>
  </si>
  <si>
    <t>EPS Subsidiado</t>
  </si>
  <si>
    <t>CODIGO Ministerio</t>
  </si>
  <si>
    <t>Asociación Indígena del Cauca</t>
  </si>
  <si>
    <t>EPSS41</t>
  </si>
  <si>
    <t>Total afiliados</t>
  </si>
  <si>
    <t>EPSS44</t>
  </si>
  <si>
    <t>MEDIMAS</t>
  </si>
  <si>
    <t>EPSS16</t>
  </si>
  <si>
    <t>Coomeva S.A.</t>
  </si>
  <si>
    <t>COMFACHOCO</t>
  </si>
  <si>
    <t xml:space="preserve">ASOCIACIÓN MUTUAL SER </t>
  </si>
  <si>
    <t>EPSS17</t>
  </si>
  <si>
    <t>FAMISANAR</t>
  </si>
  <si>
    <t>CAJACOPI ATLANTICO</t>
  </si>
  <si>
    <t>ESS062</t>
  </si>
  <si>
    <t>ASMET  SALUD</t>
  </si>
  <si>
    <t>Total Afiliados Movilidad</t>
  </si>
  <si>
    <t>TOTAL AFILIADOS RÉGIMEN SUBSIDIADO</t>
  </si>
  <si>
    <t>EPS Contributivo</t>
  </si>
  <si>
    <t xml:space="preserve">Total Afiliados por EPS Régimen Contributivo, </t>
  </si>
  <si>
    <t>EPS016</t>
  </si>
  <si>
    <t>N° DE AFILIADOS</t>
  </si>
  <si>
    <t>EPS044</t>
  </si>
  <si>
    <t>Fondo Ferrocarriles Nal</t>
  </si>
  <si>
    <t>ESSC24</t>
  </si>
  <si>
    <t>COOSALUD</t>
  </si>
  <si>
    <t>EPS041</t>
  </si>
  <si>
    <t>NUEVA EPS S.A. -CM</t>
  </si>
  <si>
    <t>Compensar</t>
  </si>
  <si>
    <t>EPS023</t>
  </si>
  <si>
    <t xml:space="preserve">Cruz Blanca </t>
  </si>
  <si>
    <t>EPS033</t>
  </si>
  <si>
    <t>SALUDVIDA S.A. E.P.S.</t>
  </si>
  <si>
    <t>EPS001</t>
  </si>
  <si>
    <t>ALIANSALUD E.P.S.</t>
  </si>
  <si>
    <t xml:space="preserve">COMPENSAR E.P.S. </t>
  </si>
  <si>
    <t>CAJACOPI ATLANTICO -CM</t>
  </si>
  <si>
    <t>EPSC25</t>
  </si>
  <si>
    <t>CAPRESOCA</t>
  </si>
  <si>
    <t>EPSC34</t>
  </si>
  <si>
    <t>Capital Salud</t>
  </si>
  <si>
    <t>ESSC62</t>
  </si>
  <si>
    <t>Asmet Salud</t>
  </si>
  <si>
    <t>ESSC33</t>
  </si>
  <si>
    <t>COMPARTA</t>
  </si>
  <si>
    <t>RES001</t>
  </si>
  <si>
    <t>Policia Nacional</t>
  </si>
  <si>
    <t>RES003</t>
  </si>
  <si>
    <t>Ejercito Nacional</t>
  </si>
  <si>
    <t>Julio César Fabra Arrieta</t>
  </si>
  <si>
    <t>Campo17</t>
  </si>
  <si>
    <t>CuentaDeCampo2</t>
  </si>
  <si>
    <t>NÚMERO DE USUARIOS SUSPENDIDOS EN EL RÉGIMEN CONTRIBUTIVO, POR EPS, MUNICIPIO Y SUBREGIÓN</t>
  </si>
  <si>
    <t>FECHA DE CORTE:</t>
  </si>
  <si>
    <t>SUSPENDIDOS CONTRIBUTIVO DICIEMBRE 2016</t>
  </si>
  <si>
    <t>Total Usuarios Suspendidos
Diciembre</t>
  </si>
  <si>
    <t>SUSPENDIDOS CONTRIBUTIVO DICIEMBRE 2017</t>
  </si>
  <si>
    <t>SUSPENDIDOS CONTRIBUTIVO JULIO 2018</t>
  </si>
  <si>
    <t>SUBREGIÓN</t>
  </si>
  <si>
    <t>COD-MPIO</t>
  </si>
  <si>
    <t xml:space="preserve">SURA.
</t>
  </si>
  <si>
    <t xml:space="preserve">Cafesalud EPS
</t>
  </si>
  <si>
    <t xml:space="preserve">Salud Total
</t>
  </si>
  <si>
    <t xml:space="preserve">Coomeva SA
</t>
  </si>
  <si>
    <t xml:space="preserve">Cruz Blanca 
</t>
  </si>
  <si>
    <t xml:space="preserve">Sanitas S.A.
</t>
  </si>
  <si>
    <t>SAVIA SALUD</t>
  </si>
  <si>
    <t>Famisanar</t>
  </si>
  <si>
    <t xml:space="preserve">EPM
</t>
  </si>
  <si>
    <t>Medimas</t>
  </si>
  <si>
    <t>EPS003</t>
  </si>
  <si>
    <t>Total  Afiliados  en Antioquia</t>
  </si>
  <si>
    <t>Total Magdalena Medio</t>
  </si>
  <si>
    <t>Concatenar</t>
  </si>
  <si>
    <t>Cod_sub</t>
  </si>
  <si>
    <t>Campo9</t>
  </si>
  <si>
    <t>Magdalena Medio</t>
  </si>
  <si>
    <t>1</t>
  </si>
  <si>
    <t>ESSC02</t>
  </si>
  <si>
    <t>Total  Bajo Cauca</t>
  </si>
  <si>
    <t>Bajo Cauca</t>
  </si>
  <si>
    <t>2</t>
  </si>
  <si>
    <t>Total Uraba</t>
  </si>
  <si>
    <t>Urabá</t>
  </si>
  <si>
    <t>3</t>
  </si>
  <si>
    <t>Total Nordeste</t>
  </si>
  <si>
    <t>Nordeste</t>
  </si>
  <si>
    <t>Total Occidente</t>
  </si>
  <si>
    <t>4</t>
  </si>
  <si>
    <t>5</t>
  </si>
  <si>
    <t>Total Norte</t>
  </si>
  <si>
    <t>6</t>
  </si>
  <si>
    <t>Total Oriente</t>
  </si>
  <si>
    <t>7</t>
  </si>
  <si>
    <t>Total Suroeste</t>
  </si>
  <si>
    <t>Total Valle de Aburra</t>
  </si>
  <si>
    <t>Valle de aburrá</t>
  </si>
  <si>
    <t>PROYECCIÓN DANE 2017</t>
  </si>
  <si>
    <t>8</t>
  </si>
  <si>
    <t>9</t>
  </si>
  <si>
    <t>AFILIADOS POR MUNICIPIO AL RÉGIMEN SUBSIDIADO EN ANTIOQUIA, DICIEMBRE 2022</t>
  </si>
  <si>
    <t xml:space="preserve">La nueva EPS
</t>
  </si>
  <si>
    <t>Nueva EPS</t>
  </si>
  <si>
    <t xml:space="preserve">Salud Total
 </t>
  </si>
  <si>
    <t xml:space="preserve">Servicio Occidental 
</t>
  </si>
  <si>
    <t>Coosalud CM</t>
  </si>
  <si>
    <t>ASMET SALUD</t>
  </si>
  <si>
    <t>Mallamas EPSI</t>
  </si>
  <si>
    <t>Emssanar S.A.S.</t>
  </si>
  <si>
    <t>TOTAL AFILIADOS</t>
  </si>
  <si>
    <t>EPSS42</t>
  </si>
  <si>
    <t>EPSS48</t>
  </si>
  <si>
    <t>Participacion EPS municipios</t>
  </si>
  <si>
    <t>Total Afiliados en Antioquia</t>
  </si>
  <si>
    <t xml:space="preserve"> Bajo Cauca</t>
  </si>
  <si>
    <t>Valle de Aburra</t>
  </si>
  <si>
    <t xml:space="preserve">Régimen Subsidiado: ADRES </t>
  </si>
  <si>
    <t>AFILIADOS POR MUNICIPIO AL RÉGIMEN CONTRIBUTIVO EN ANTIOQUIA, DICIMBRE 2022.</t>
  </si>
  <si>
    <t xml:space="preserve">MUTUALSER </t>
  </si>
  <si>
    <t xml:space="preserve">CAJACOPI </t>
  </si>
  <si>
    <t>EPS048</t>
  </si>
  <si>
    <t>Participacion de EPS en  municipios</t>
  </si>
  <si>
    <t>CCF024</t>
  </si>
  <si>
    <t>ESSC76</t>
  </si>
  <si>
    <t>142EPS010</t>
  </si>
  <si>
    <t>142EPS037</t>
  </si>
  <si>
    <t>142EPS002</t>
  </si>
  <si>
    <t>142EPS005</t>
  </si>
  <si>
    <t>142EPS040</t>
  </si>
  <si>
    <t>142ESSC24</t>
  </si>
  <si>
    <t>142EAS016</t>
  </si>
  <si>
    <t>142EPS042</t>
  </si>
  <si>
    <t>142EAS027</t>
  </si>
  <si>
    <t>142ESSC91</t>
  </si>
  <si>
    <t>142EPS008</t>
  </si>
  <si>
    <t>142EPSIC3</t>
  </si>
  <si>
    <t>142EPS018</t>
  </si>
  <si>
    <t>142ESSC07</t>
  </si>
  <si>
    <t>142EPS017</t>
  </si>
  <si>
    <t>142EPS041</t>
  </si>
  <si>
    <t>142EPS048</t>
  </si>
  <si>
    <t>142CCFC55</t>
  </si>
  <si>
    <t>142EPSIC5</t>
  </si>
  <si>
    <t>142</t>
  </si>
  <si>
    <t>425EPS010</t>
  </si>
  <si>
    <t>425EPS037</t>
  </si>
  <si>
    <t>425EPS002</t>
  </si>
  <si>
    <t>425EPS005</t>
  </si>
  <si>
    <t>425EPS040</t>
  </si>
  <si>
    <t>425ESSC24</t>
  </si>
  <si>
    <t>425EAS016</t>
  </si>
  <si>
    <t>425EPS042</t>
  </si>
  <si>
    <t>425EAS027</t>
  </si>
  <si>
    <t>425ESSC91</t>
  </si>
  <si>
    <t>425EPS008</t>
  </si>
  <si>
    <t>425EPSIC3</t>
  </si>
  <si>
    <t>425EPS018</t>
  </si>
  <si>
    <t>425ESSC07</t>
  </si>
  <si>
    <t>425EPS017</t>
  </si>
  <si>
    <t>425EPS041</t>
  </si>
  <si>
    <t>425EPS048</t>
  </si>
  <si>
    <t>425CCFC55</t>
  </si>
  <si>
    <t>425EPSIC5</t>
  </si>
  <si>
    <t>425</t>
  </si>
  <si>
    <t>579EPS010</t>
  </si>
  <si>
    <t>579EPS037</t>
  </si>
  <si>
    <t>579EPS002</t>
  </si>
  <si>
    <t>579EPS005</t>
  </si>
  <si>
    <t>579EPS040</t>
  </si>
  <si>
    <t>579ESSC24</t>
  </si>
  <si>
    <t>579EAS016</t>
  </si>
  <si>
    <t>579EPS042</t>
  </si>
  <si>
    <t>579EAS027</t>
  </si>
  <si>
    <t>579ESSC91</t>
  </si>
  <si>
    <t>579EPS008</t>
  </si>
  <si>
    <t>579EPSIC3</t>
  </si>
  <si>
    <t>579EPS018</t>
  </si>
  <si>
    <t>579ESSC07</t>
  </si>
  <si>
    <t>579EPS017</t>
  </si>
  <si>
    <t>579EPS041</t>
  </si>
  <si>
    <t>579EPS048</t>
  </si>
  <si>
    <t>579CCFC55</t>
  </si>
  <si>
    <t>579EPSIC5</t>
  </si>
  <si>
    <t>579</t>
  </si>
  <si>
    <t>585EPS010</t>
  </si>
  <si>
    <t>585EPS037</t>
  </si>
  <si>
    <t>585EPS002</t>
  </si>
  <si>
    <t>585EPS005</t>
  </si>
  <si>
    <t>585EPS040</t>
  </si>
  <si>
    <t>585ESSC24</t>
  </si>
  <si>
    <t>585EAS016</t>
  </si>
  <si>
    <t>585EPS042</t>
  </si>
  <si>
    <t>585EAS027</t>
  </si>
  <si>
    <t>585ESSC91</t>
  </si>
  <si>
    <t>585EPS008</t>
  </si>
  <si>
    <t>585EPSIC3</t>
  </si>
  <si>
    <t>585EPS018</t>
  </si>
  <si>
    <t>585ESSC07</t>
  </si>
  <si>
    <t>585EPS017</t>
  </si>
  <si>
    <t>585EPS041</t>
  </si>
  <si>
    <t>585EPS048</t>
  </si>
  <si>
    <t>585CCFC55</t>
  </si>
  <si>
    <t>585EPSIC5</t>
  </si>
  <si>
    <t>585</t>
  </si>
  <si>
    <t>591EPS010</t>
  </si>
  <si>
    <t>591EPS037</t>
  </si>
  <si>
    <t>591EPS002</t>
  </si>
  <si>
    <t>591EPS005</t>
  </si>
  <si>
    <t>591EPS040</t>
  </si>
  <si>
    <t>591ESSC24</t>
  </si>
  <si>
    <t>591EAS016</t>
  </si>
  <si>
    <t>591EPS042</t>
  </si>
  <si>
    <t>591EAS027</t>
  </si>
  <si>
    <t>591ESSC91</t>
  </si>
  <si>
    <t>591EPS008</t>
  </si>
  <si>
    <t>591EPSIC3</t>
  </si>
  <si>
    <t>591EPS018</t>
  </si>
  <si>
    <t>591ESSC07</t>
  </si>
  <si>
    <t>591EPS017</t>
  </si>
  <si>
    <t>591EPS041</t>
  </si>
  <si>
    <t>591EPS048</t>
  </si>
  <si>
    <t>591CCFC55</t>
  </si>
  <si>
    <t>591EPSIC5</t>
  </si>
  <si>
    <t>591</t>
  </si>
  <si>
    <t>893EPS010</t>
  </si>
  <si>
    <t>893EPS037</t>
  </si>
  <si>
    <t>893EPS002</t>
  </si>
  <si>
    <t>893EPS005</t>
  </si>
  <si>
    <t>893EPS040</t>
  </si>
  <si>
    <t>893ESSC24</t>
  </si>
  <si>
    <t>893EAS016</t>
  </si>
  <si>
    <t>893EPS042</t>
  </si>
  <si>
    <t>893EAS027</t>
  </si>
  <si>
    <t>893ESSC91</t>
  </si>
  <si>
    <t>893EPS008</t>
  </si>
  <si>
    <t>893EPSIC3</t>
  </si>
  <si>
    <t>893EPS018</t>
  </si>
  <si>
    <t>893ESSC07</t>
  </si>
  <si>
    <t>893EPS017</t>
  </si>
  <si>
    <t>893EPS041</t>
  </si>
  <si>
    <t>893EPS048</t>
  </si>
  <si>
    <t>893CCFC55</t>
  </si>
  <si>
    <t>893EPSIC5</t>
  </si>
  <si>
    <t>893</t>
  </si>
  <si>
    <t/>
  </si>
  <si>
    <t>120EPS010</t>
  </si>
  <si>
    <t>120EPS037</t>
  </si>
  <si>
    <t>120EPS002</t>
  </si>
  <si>
    <t>120EPS005</t>
  </si>
  <si>
    <t>120EPS040</t>
  </si>
  <si>
    <t>120ESSC24</t>
  </si>
  <si>
    <t>120EAS016</t>
  </si>
  <si>
    <t>120EPS042</t>
  </si>
  <si>
    <t>120EAS027</t>
  </si>
  <si>
    <t>120ESSC91</t>
  </si>
  <si>
    <t>120EPS008</t>
  </si>
  <si>
    <t>120EPSIC3</t>
  </si>
  <si>
    <t>120EPS018</t>
  </si>
  <si>
    <t>120ESSC07</t>
  </si>
  <si>
    <t>120EPS017</t>
  </si>
  <si>
    <t>120EPS041</t>
  </si>
  <si>
    <t>120EPS048</t>
  </si>
  <si>
    <t>120CCFC55</t>
  </si>
  <si>
    <t>120EPSIC5</t>
  </si>
  <si>
    <t>120</t>
  </si>
  <si>
    <t>154EPS010</t>
  </si>
  <si>
    <t>154EPS037</t>
  </si>
  <si>
    <t>154EPS002</t>
  </si>
  <si>
    <t>154EPS005</t>
  </si>
  <si>
    <t>154EPS040</t>
  </si>
  <si>
    <t>154ESSC24</t>
  </si>
  <si>
    <t>154EAS016</t>
  </si>
  <si>
    <t>154EPS042</t>
  </si>
  <si>
    <t>154EAS027</t>
  </si>
  <si>
    <t>154ESSC91</t>
  </si>
  <si>
    <t>154EPS008</t>
  </si>
  <si>
    <t>154EPSIC3</t>
  </si>
  <si>
    <t>154EPS018</t>
  </si>
  <si>
    <t>154ESSC07</t>
  </si>
  <si>
    <t>154EPS017</t>
  </si>
  <si>
    <t>154EPS041</t>
  </si>
  <si>
    <t>154EPS048</t>
  </si>
  <si>
    <t>154CCFC55</t>
  </si>
  <si>
    <t>154EPSIC5</t>
  </si>
  <si>
    <t>154</t>
  </si>
  <si>
    <t>250EPS010</t>
  </si>
  <si>
    <t>250EPS037</t>
  </si>
  <si>
    <t>250EPS002</t>
  </si>
  <si>
    <t>250EPS005</t>
  </si>
  <si>
    <t>250EPS040</t>
  </si>
  <si>
    <t>250ESSC24</t>
  </si>
  <si>
    <t>250EAS016</t>
  </si>
  <si>
    <t>250EPS042</t>
  </si>
  <si>
    <t>250EAS027</t>
  </si>
  <si>
    <t>250ESSC91</t>
  </si>
  <si>
    <t>250EPS008</t>
  </si>
  <si>
    <t>250EPSIC3</t>
  </si>
  <si>
    <t>250EPS018</t>
  </si>
  <si>
    <t>250ESSC07</t>
  </si>
  <si>
    <t>250EPS017</t>
  </si>
  <si>
    <t>250EPS041</t>
  </si>
  <si>
    <t>250EPS048</t>
  </si>
  <si>
    <t>250CCFC55</t>
  </si>
  <si>
    <t>250EPSIC5</t>
  </si>
  <si>
    <t>250</t>
  </si>
  <si>
    <t>495EPS010</t>
  </si>
  <si>
    <t>495EPS037</t>
  </si>
  <si>
    <t>495EPS002</t>
  </si>
  <si>
    <t>495EPS005</t>
  </si>
  <si>
    <t>495EPS040</t>
  </si>
  <si>
    <t>495ESSC24</t>
  </si>
  <si>
    <t>495EAS016</t>
  </si>
  <si>
    <t>495EPS042</t>
  </si>
  <si>
    <t>495EAS027</t>
  </si>
  <si>
    <t>495ESSC91</t>
  </si>
  <si>
    <t>495EPS008</t>
  </si>
  <si>
    <t>495EPSIC3</t>
  </si>
  <si>
    <t>495EPS018</t>
  </si>
  <si>
    <t>495ESSC07</t>
  </si>
  <si>
    <t>495EPS017</t>
  </si>
  <si>
    <t>495EPS041</t>
  </si>
  <si>
    <t>495EPS048</t>
  </si>
  <si>
    <t>495CCFC55</t>
  </si>
  <si>
    <t>495EPSIC5</t>
  </si>
  <si>
    <t>495</t>
  </si>
  <si>
    <t>790EPS010</t>
  </si>
  <si>
    <t>790EPS037</t>
  </si>
  <si>
    <t>790EPS002</t>
  </si>
  <si>
    <t>790EPS005</t>
  </si>
  <si>
    <t>790EPS040</t>
  </si>
  <si>
    <t>790ESSC24</t>
  </si>
  <si>
    <t>790EAS016</t>
  </si>
  <si>
    <t>790EPS042</t>
  </si>
  <si>
    <t>790EAS027</t>
  </si>
  <si>
    <t>790ESSC91</t>
  </si>
  <si>
    <t>790EPS008</t>
  </si>
  <si>
    <t>790EPSIC3</t>
  </si>
  <si>
    <t>790EPS018</t>
  </si>
  <si>
    <t>790ESSC07</t>
  </si>
  <si>
    <t>790EPS017</t>
  </si>
  <si>
    <t>790EPS041</t>
  </si>
  <si>
    <t>790EPS048</t>
  </si>
  <si>
    <t>790CCFC55</t>
  </si>
  <si>
    <t>790EPSIC5</t>
  </si>
  <si>
    <t>790</t>
  </si>
  <si>
    <t>895EPS010</t>
  </si>
  <si>
    <t>895EPS037</t>
  </si>
  <si>
    <t>895EPS002</t>
  </si>
  <si>
    <t>895EPS005</t>
  </si>
  <si>
    <t>895EPS040</t>
  </si>
  <si>
    <t>895ESSC24</t>
  </si>
  <si>
    <t>895EAS016</t>
  </si>
  <si>
    <t>895EPS042</t>
  </si>
  <si>
    <t>895EAS027</t>
  </si>
  <si>
    <t>895ESSC91</t>
  </si>
  <si>
    <t>895EPS008</t>
  </si>
  <si>
    <t>895EPSIC3</t>
  </si>
  <si>
    <t>895EPS018</t>
  </si>
  <si>
    <t>895ESSC07</t>
  </si>
  <si>
    <t>895EPS017</t>
  </si>
  <si>
    <t>895EPS041</t>
  </si>
  <si>
    <t>895EPS048</t>
  </si>
  <si>
    <t>895CCFC55</t>
  </si>
  <si>
    <t>895EPSIC5</t>
  </si>
  <si>
    <t>895</t>
  </si>
  <si>
    <t>45EPS010</t>
  </si>
  <si>
    <t>45EPS037</t>
  </si>
  <si>
    <t>45EPS002</t>
  </si>
  <si>
    <t>45EPS005</t>
  </si>
  <si>
    <t>45EPS040</t>
  </si>
  <si>
    <t>45ESSC24</t>
  </si>
  <si>
    <t>45EAS016</t>
  </si>
  <si>
    <t>45EPS042</t>
  </si>
  <si>
    <t>45EAS027</t>
  </si>
  <si>
    <t>45ESSC91</t>
  </si>
  <si>
    <t>45EPS008</t>
  </si>
  <si>
    <t>45EPSIC3</t>
  </si>
  <si>
    <t>45EPS018</t>
  </si>
  <si>
    <t>45ESSC07</t>
  </si>
  <si>
    <t>45EPS017</t>
  </si>
  <si>
    <t>45EPS041</t>
  </si>
  <si>
    <t>45EPS048</t>
  </si>
  <si>
    <t>45CCFC55</t>
  </si>
  <si>
    <t>45EPSIC5</t>
  </si>
  <si>
    <t>45</t>
  </si>
  <si>
    <t>51EPS010</t>
  </si>
  <si>
    <t>51EPS037</t>
  </si>
  <si>
    <t>51EPS002</t>
  </si>
  <si>
    <t>51EPS005</t>
  </si>
  <si>
    <t>51EPS040</t>
  </si>
  <si>
    <t>51ESSC24</t>
  </si>
  <si>
    <t>51EAS016</t>
  </si>
  <si>
    <t>51EPS042</t>
  </si>
  <si>
    <t>51EAS027</t>
  </si>
  <si>
    <t>51ESSC91</t>
  </si>
  <si>
    <t>51EPS008</t>
  </si>
  <si>
    <t>51EPSIC3</t>
  </si>
  <si>
    <t>51EPS018</t>
  </si>
  <si>
    <t>51ESSC07</t>
  </si>
  <si>
    <t>51EPS017</t>
  </si>
  <si>
    <t>51EPS041</t>
  </si>
  <si>
    <t>51EPS048</t>
  </si>
  <si>
    <t>51CCFC55</t>
  </si>
  <si>
    <t>51EPSIC5</t>
  </si>
  <si>
    <t>51</t>
  </si>
  <si>
    <t>147EPS010</t>
  </si>
  <si>
    <t>147EPS037</t>
  </si>
  <si>
    <t>147EPS002</t>
  </si>
  <si>
    <t>147EPS005</t>
  </si>
  <si>
    <t>147EPS040</t>
  </si>
  <si>
    <t>147ESSC24</t>
  </si>
  <si>
    <t>147EAS016</t>
  </si>
  <si>
    <t>147EPS042</t>
  </si>
  <si>
    <t>147EAS027</t>
  </si>
  <si>
    <t>147ESSC91</t>
  </si>
  <si>
    <t>147EPS008</t>
  </si>
  <si>
    <t>147EPSIC3</t>
  </si>
  <si>
    <t>147EPS018</t>
  </si>
  <si>
    <t>147ESSC07</t>
  </si>
  <si>
    <t>147EPS017</t>
  </si>
  <si>
    <t>147EPS041</t>
  </si>
  <si>
    <t>147EPS048</t>
  </si>
  <si>
    <t>147CCFC55</t>
  </si>
  <si>
    <t>147EPSIC5</t>
  </si>
  <si>
    <t>147</t>
  </si>
  <si>
    <t>172EPS010</t>
  </si>
  <si>
    <t>172EPS037</t>
  </si>
  <si>
    <t>172EPS002</t>
  </si>
  <si>
    <t>172EPS005</t>
  </si>
  <si>
    <t>172EPS040</t>
  </si>
  <si>
    <t>172ESSC24</t>
  </si>
  <si>
    <t>172EAS016</t>
  </si>
  <si>
    <t>172EPS042</t>
  </si>
  <si>
    <t>172EAS027</t>
  </si>
  <si>
    <t>172ESSC91</t>
  </si>
  <si>
    <t>172EPS008</t>
  </si>
  <si>
    <t>172EPSIC3</t>
  </si>
  <si>
    <t>172EPS018</t>
  </si>
  <si>
    <t>172ESSC07</t>
  </si>
  <si>
    <t>172EPS017</t>
  </si>
  <si>
    <t>172EPS041</t>
  </si>
  <si>
    <t>172EPS048</t>
  </si>
  <si>
    <t>172CCFC55</t>
  </si>
  <si>
    <t>172EPSIC5</t>
  </si>
  <si>
    <t>172</t>
  </si>
  <si>
    <t>475EPS010</t>
  </si>
  <si>
    <t>475EPS037</t>
  </si>
  <si>
    <t>475EPS002</t>
  </si>
  <si>
    <t>475EPS005</t>
  </si>
  <si>
    <t>475EPS040</t>
  </si>
  <si>
    <t>475ESSC24</t>
  </si>
  <si>
    <t>475EAS016</t>
  </si>
  <si>
    <t>475EPS042</t>
  </si>
  <si>
    <t>475EAS027</t>
  </si>
  <si>
    <t>475ESSC91</t>
  </si>
  <si>
    <t>475EPS008</t>
  </si>
  <si>
    <t>475EPSIC3</t>
  </si>
  <si>
    <t>475EPS018</t>
  </si>
  <si>
    <t>475ESSC07</t>
  </si>
  <si>
    <t>475EPS017</t>
  </si>
  <si>
    <t>475EPS041</t>
  </si>
  <si>
    <t>475EPS048</t>
  </si>
  <si>
    <t>475CCFC55</t>
  </si>
  <si>
    <t>475EPSIC5</t>
  </si>
  <si>
    <t>475</t>
  </si>
  <si>
    <t>480EPS010</t>
  </si>
  <si>
    <t>480EPS037</t>
  </si>
  <si>
    <t>480EPS002</t>
  </si>
  <si>
    <t>480EPS005</t>
  </si>
  <si>
    <t>480EPS040</t>
  </si>
  <si>
    <t>480ESSC24</t>
  </si>
  <si>
    <t>480EAS016</t>
  </si>
  <si>
    <t>480EPS042</t>
  </si>
  <si>
    <t>480EAS027</t>
  </si>
  <si>
    <t>480ESSC91</t>
  </si>
  <si>
    <t>480EPS008</t>
  </si>
  <si>
    <t>480EPSIC3</t>
  </si>
  <si>
    <t>480EPS018</t>
  </si>
  <si>
    <t>480ESSC07</t>
  </si>
  <si>
    <t>480EPS017</t>
  </si>
  <si>
    <t>480EPS041</t>
  </si>
  <si>
    <t>480EPS048</t>
  </si>
  <si>
    <t>480CCFC55</t>
  </si>
  <si>
    <t>480EPSIC5</t>
  </si>
  <si>
    <t>480</t>
  </si>
  <si>
    <t>490EPS010</t>
  </si>
  <si>
    <t>490EPS037</t>
  </si>
  <si>
    <t>490EPS002</t>
  </si>
  <si>
    <t>490EPS005</t>
  </si>
  <si>
    <t>490EPS040</t>
  </si>
  <si>
    <t>490ESSC24</t>
  </si>
  <si>
    <t>490EAS016</t>
  </si>
  <si>
    <t>490EPS042</t>
  </si>
  <si>
    <t>490EAS027</t>
  </si>
  <si>
    <t>490ESSC91</t>
  </si>
  <si>
    <t>490EPS008</t>
  </si>
  <si>
    <t>490EPSIC3</t>
  </si>
  <si>
    <t>490EPS018</t>
  </si>
  <si>
    <t>490ESSC07</t>
  </si>
  <si>
    <t>490EPS017</t>
  </si>
  <si>
    <t>490EPS041</t>
  </si>
  <si>
    <t>490EPS048</t>
  </si>
  <si>
    <t>490CCFC55</t>
  </si>
  <si>
    <t>490EPSIC5</t>
  </si>
  <si>
    <t>490</t>
  </si>
  <si>
    <t>659EPS010</t>
  </si>
  <si>
    <t>659EPS037</t>
  </si>
  <si>
    <t>659EPS002</t>
  </si>
  <si>
    <t>659EPS005</t>
  </si>
  <si>
    <t>659EPS040</t>
  </si>
  <si>
    <t>659ESSC24</t>
  </si>
  <si>
    <t>659EAS016</t>
  </si>
  <si>
    <t>659EPS042</t>
  </si>
  <si>
    <t>659EAS027</t>
  </si>
  <si>
    <t>659ESSC91</t>
  </si>
  <si>
    <t>659EPS008</t>
  </si>
  <si>
    <t>659EPSIC3</t>
  </si>
  <si>
    <t>659EPS018</t>
  </si>
  <si>
    <t>659ESSC07</t>
  </si>
  <si>
    <t>659EPS017</t>
  </si>
  <si>
    <t>659EPS041</t>
  </si>
  <si>
    <t>659EPS048</t>
  </si>
  <si>
    <t>659CCFC55</t>
  </si>
  <si>
    <t>659EPSIC5</t>
  </si>
  <si>
    <t>659</t>
  </si>
  <si>
    <t>665EPS010</t>
  </si>
  <si>
    <t>665EPS037</t>
  </si>
  <si>
    <t>665EPS002</t>
  </si>
  <si>
    <t>665EPS005</t>
  </si>
  <si>
    <t>665EPS040</t>
  </si>
  <si>
    <t>665ESSC24</t>
  </si>
  <si>
    <t>665EAS016</t>
  </si>
  <si>
    <t>665EPS042</t>
  </si>
  <si>
    <t>665EAS027</t>
  </si>
  <si>
    <t>665ESSC91</t>
  </si>
  <si>
    <t>665EPS008</t>
  </si>
  <si>
    <t>665EPSIC3</t>
  </si>
  <si>
    <t>665EPS018</t>
  </si>
  <si>
    <t>665ESSC07</t>
  </si>
  <si>
    <t>665EPS017</t>
  </si>
  <si>
    <t>665EPS041</t>
  </si>
  <si>
    <t>665EPS048</t>
  </si>
  <si>
    <t>665CCFC55</t>
  </si>
  <si>
    <t>665EPSIC5</t>
  </si>
  <si>
    <t>665</t>
  </si>
  <si>
    <t>837EPS010</t>
  </si>
  <si>
    <t>837EPS037</t>
  </si>
  <si>
    <t>837EPS002</t>
  </si>
  <si>
    <t>837EPS005</t>
  </si>
  <si>
    <t>837EPS040</t>
  </si>
  <si>
    <t>837ESSC24</t>
  </si>
  <si>
    <t>837EAS016</t>
  </si>
  <si>
    <t>837EPS042</t>
  </si>
  <si>
    <t>837EAS027</t>
  </si>
  <si>
    <t>837ESSC91</t>
  </si>
  <si>
    <t>837EPS008</t>
  </si>
  <si>
    <t>837EPSIC3</t>
  </si>
  <si>
    <t>837EPS018</t>
  </si>
  <si>
    <t>837ESSC07</t>
  </si>
  <si>
    <t>837EPS017</t>
  </si>
  <si>
    <t>837EPS041</t>
  </si>
  <si>
    <t>837EPS048</t>
  </si>
  <si>
    <t>837CCFC55</t>
  </si>
  <si>
    <t>837EPSIC5</t>
  </si>
  <si>
    <t>837</t>
  </si>
  <si>
    <t>873EPS010</t>
  </si>
  <si>
    <t>873EPS037</t>
  </si>
  <si>
    <t>873EPS002</t>
  </si>
  <si>
    <t>873EPS005</t>
  </si>
  <si>
    <t>873EPS040</t>
  </si>
  <si>
    <t>873ESSC24</t>
  </si>
  <si>
    <t>873EAS016</t>
  </si>
  <si>
    <t>873EPS042</t>
  </si>
  <si>
    <t>873EAS027</t>
  </si>
  <si>
    <t>873ESSC91</t>
  </si>
  <si>
    <t>873EPS008</t>
  </si>
  <si>
    <t>873EPSIC3</t>
  </si>
  <si>
    <t>873EPS018</t>
  </si>
  <si>
    <t>873ESSC07</t>
  </si>
  <si>
    <t>873EPS017</t>
  </si>
  <si>
    <t>873EPS041</t>
  </si>
  <si>
    <t>873EPS048</t>
  </si>
  <si>
    <t>873CCFC55</t>
  </si>
  <si>
    <t>873EPSIC5</t>
  </si>
  <si>
    <t>873</t>
  </si>
  <si>
    <t>31EPS010</t>
  </si>
  <si>
    <t>31EPS037</t>
  </si>
  <si>
    <t>31EPS002</t>
  </si>
  <si>
    <t>31EPS005</t>
  </si>
  <si>
    <t>31EPS040</t>
  </si>
  <si>
    <t>31ESSC24</t>
  </si>
  <si>
    <t>31EAS016</t>
  </si>
  <si>
    <t>31EPS042</t>
  </si>
  <si>
    <t>31EAS027</t>
  </si>
  <si>
    <t>31ESSC91</t>
  </si>
  <si>
    <t>31EPS008</t>
  </si>
  <si>
    <t>31EPSIC3</t>
  </si>
  <si>
    <t>31EPS018</t>
  </si>
  <si>
    <t>31ESSC07</t>
  </si>
  <si>
    <t>31EPS017</t>
  </si>
  <si>
    <t>31EPS041</t>
  </si>
  <si>
    <t>31EPS048</t>
  </si>
  <si>
    <t>31CCFC55</t>
  </si>
  <si>
    <t>31EPSIC5</t>
  </si>
  <si>
    <t>31</t>
  </si>
  <si>
    <t>40EPS010</t>
  </si>
  <si>
    <t>40EPS037</t>
  </si>
  <si>
    <t>40EPS002</t>
  </si>
  <si>
    <t>40EPS005</t>
  </si>
  <si>
    <t>40EPS040</t>
  </si>
  <si>
    <t>40ESSC24</t>
  </si>
  <si>
    <t>40EAS016</t>
  </si>
  <si>
    <t>40EPS042</t>
  </si>
  <si>
    <t>40EAS027</t>
  </si>
  <si>
    <t>40ESSC91</t>
  </si>
  <si>
    <t>40EPS008</t>
  </si>
  <si>
    <t>40EPSIC3</t>
  </si>
  <si>
    <t>40EPS018</t>
  </si>
  <si>
    <t>40ESSC07</t>
  </si>
  <si>
    <t>40EPS017</t>
  </si>
  <si>
    <t>40EPS041</t>
  </si>
  <si>
    <t>40EPS048</t>
  </si>
  <si>
    <t>40CCFC55</t>
  </si>
  <si>
    <t>40EPSIC5</t>
  </si>
  <si>
    <t>40</t>
  </si>
  <si>
    <t>190EPS010</t>
  </si>
  <si>
    <t>190EPS037</t>
  </si>
  <si>
    <t>190EPS002</t>
  </si>
  <si>
    <t>190EPS005</t>
  </si>
  <si>
    <t>190EPS040</t>
  </si>
  <si>
    <t>190ESSC24</t>
  </si>
  <si>
    <t>190EAS016</t>
  </si>
  <si>
    <t>190EPS042</t>
  </si>
  <si>
    <t>190EAS027</t>
  </si>
  <si>
    <t>190ESSC91</t>
  </si>
  <si>
    <t>190EPS008</t>
  </si>
  <si>
    <t>190EPSIC3</t>
  </si>
  <si>
    <t>190EPS018</t>
  </si>
  <si>
    <t>190ESSC07</t>
  </si>
  <si>
    <t>190EPS017</t>
  </si>
  <si>
    <t>190EPS041</t>
  </si>
  <si>
    <t>190EPS048</t>
  </si>
  <si>
    <t>190CCFC55</t>
  </si>
  <si>
    <t>190EPSIC5</t>
  </si>
  <si>
    <t>190</t>
  </si>
  <si>
    <t>604EPS010</t>
  </si>
  <si>
    <t>604EPS037</t>
  </si>
  <si>
    <t>604EPS002</t>
  </si>
  <si>
    <t>604EPS005</t>
  </si>
  <si>
    <t>604EPS040</t>
  </si>
  <si>
    <t>604ESSC24</t>
  </si>
  <si>
    <t>604EAS016</t>
  </si>
  <si>
    <t>604EPS042</t>
  </si>
  <si>
    <t>604EAS027</t>
  </si>
  <si>
    <t>604ESSC91</t>
  </si>
  <si>
    <t>604EPS008</t>
  </si>
  <si>
    <t>604EPSIC3</t>
  </si>
  <si>
    <t>604EPS018</t>
  </si>
  <si>
    <t>604ESSC07</t>
  </si>
  <si>
    <t>604EPS017</t>
  </si>
  <si>
    <t>604EPS041</t>
  </si>
  <si>
    <t>604EPS048</t>
  </si>
  <si>
    <t>604CCFC55</t>
  </si>
  <si>
    <t>604EPSIC5</t>
  </si>
  <si>
    <t>604</t>
  </si>
  <si>
    <t>670EPS010</t>
  </si>
  <si>
    <t>670EPS037</t>
  </si>
  <si>
    <t>670EPS002</t>
  </si>
  <si>
    <t>670EPS005</t>
  </si>
  <si>
    <t>670EPS040</t>
  </si>
  <si>
    <t>670ESSC24</t>
  </si>
  <si>
    <t>670EAS016</t>
  </si>
  <si>
    <t>670EPS042</t>
  </si>
  <si>
    <t>670EAS027</t>
  </si>
  <si>
    <t>670ESSC91</t>
  </si>
  <si>
    <t>670EPS008</t>
  </si>
  <si>
    <t>670EPSIC3</t>
  </si>
  <si>
    <t>670EPS018</t>
  </si>
  <si>
    <t>670ESSC07</t>
  </si>
  <si>
    <t>670EPS017</t>
  </si>
  <si>
    <t>670EPS041</t>
  </si>
  <si>
    <t>670EPS048</t>
  </si>
  <si>
    <t>670CCFC55</t>
  </si>
  <si>
    <t>670EPSIC5</t>
  </si>
  <si>
    <t>670</t>
  </si>
  <si>
    <t>690EPS010</t>
  </si>
  <si>
    <t>690EPS037</t>
  </si>
  <si>
    <t>690EPS002</t>
  </si>
  <si>
    <t>690EPS005</t>
  </si>
  <si>
    <t>690EPS040</t>
  </si>
  <si>
    <t>690ESSC24</t>
  </si>
  <si>
    <t>690EAS016</t>
  </si>
  <si>
    <t>690EPS042</t>
  </si>
  <si>
    <t>690EAS027</t>
  </si>
  <si>
    <t>690ESSC91</t>
  </si>
  <si>
    <t>690EPS008</t>
  </si>
  <si>
    <t>690EPSIC3</t>
  </si>
  <si>
    <t>690EPS018</t>
  </si>
  <si>
    <t>690ESSC07</t>
  </si>
  <si>
    <t>690EPS017</t>
  </si>
  <si>
    <t>690EPS041</t>
  </si>
  <si>
    <t>690EPS048</t>
  </si>
  <si>
    <t>690CCFC55</t>
  </si>
  <si>
    <t>690EPSIC5</t>
  </si>
  <si>
    <t>690</t>
  </si>
  <si>
    <t>736EPS010</t>
  </si>
  <si>
    <t>736EPS037</t>
  </si>
  <si>
    <t>736EPS002</t>
  </si>
  <si>
    <t>736EPS005</t>
  </si>
  <si>
    <t>736EPS040</t>
  </si>
  <si>
    <t>736ESSC24</t>
  </si>
  <si>
    <t>736EAS016</t>
  </si>
  <si>
    <t>736EPS042</t>
  </si>
  <si>
    <t>736EAS027</t>
  </si>
  <si>
    <t>736ESSC91</t>
  </si>
  <si>
    <t>736EPS008</t>
  </si>
  <si>
    <t>736EPSIC3</t>
  </si>
  <si>
    <t>736EPS018</t>
  </si>
  <si>
    <t>736ESSC07</t>
  </si>
  <si>
    <t>736EPS017</t>
  </si>
  <si>
    <t>736EPS041</t>
  </si>
  <si>
    <t>736EPS048</t>
  </si>
  <si>
    <t>736CCFC55</t>
  </si>
  <si>
    <t>736EPSIC5</t>
  </si>
  <si>
    <t>736</t>
  </si>
  <si>
    <t>858EPS010</t>
  </si>
  <si>
    <t>858EPS037</t>
  </si>
  <si>
    <t>858EPS002</t>
  </si>
  <si>
    <t>858EPS005</t>
  </si>
  <si>
    <t>858EPS040</t>
  </si>
  <si>
    <t>858ESSC24</t>
  </si>
  <si>
    <t>858EAS016</t>
  </si>
  <si>
    <t>858EPS042</t>
  </si>
  <si>
    <t>858EAS027</t>
  </si>
  <si>
    <t>858ESSC91</t>
  </si>
  <si>
    <t>858EPS008</t>
  </si>
  <si>
    <t>858EPSIC3</t>
  </si>
  <si>
    <t>858EPS018</t>
  </si>
  <si>
    <t>858ESSC07</t>
  </si>
  <si>
    <t>858EPS017</t>
  </si>
  <si>
    <t>858EPS041</t>
  </si>
  <si>
    <t>858EPS048</t>
  </si>
  <si>
    <t>858CCFC55</t>
  </si>
  <si>
    <t>858EPSIC5</t>
  </si>
  <si>
    <t>858</t>
  </si>
  <si>
    <t>885EPS010</t>
  </si>
  <si>
    <t>885EPS037</t>
  </si>
  <si>
    <t>885EPS002</t>
  </si>
  <si>
    <t>885EPS005</t>
  </si>
  <si>
    <t>885EPS040</t>
  </si>
  <si>
    <t>885ESSC24</t>
  </si>
  <si>
    <t>885EAS016</t>
  </si>
  <si>
    <t>885EPS042</t>
  </si>
  <si>
    <t>885EAS027</t>
  </si>
  <si>
    <t>885ESSC91</t>
  </si>
  <si>
    <t>885EPS008</t>
  </si>
  <si>
    <t>885EPSIC3</t>
  </si>
  <si>
    <t>885EPS018</t>
  </si>
  <si>
    <t>885ESSC07</t>
  </si>
  <si>
    <t>885EPS017</t>
  </si>
  <si>
    <t>885EPS041</t>
  </si>
  <si>
    <t>885EPS048</t>
  </si>
  <si>
    <t>885CCFC55</t>
  </si>
  <si>
    <t>885EPSIC5</t>
  </si>
  <si>
    <t>885</t>
  </si>
  <si>
    <t>890EPS010</t>
  </si>
  <si>
    <t>890EPS037</t>
  </si>
  <si>
    <t>890EPS002</t>
  </si>
  <si>
    <t>890EPS005</t>
  </si>
  <si>
    <t>890EPS040</t>
  </si>
  <si>
    <t>890ESSC24</t>
  </si>
  <si>
    <t>890EAS016</t>
  </si>
  <si>
    <t>890EPS042</t>
  </si>
  <si>
    <t>890EAS027</t>
  </si>
  <si>
    <t>890ESSC91</t>
  </si>
  <si>
    <t>890EPS008</t>
  </si>
  <si>
    <t>890EPSIC3</t>
  </si>
  <si>
    <t>890EPS018</t>
  </si>
  <si>
    <t>890ESSC07</t>
  </si>
  <si>
    <t>890EPS017</t>
  </si>
  <si>
    <t>890EPS041</t>
  </si>
  <si>
    <t>890EPS048</t>
  </si>
  <si>
    <t>890CCFC55</t>
  </si>
  <si>
    <t>890EPSIC5</t>
  </si>
  <si>
    <t>890</t>
  </si>
  <si>
    <t>4EPS010</t>
  </si>
  <si>
    <t>4EPS037</t>
  </si>
  <si>
    <t>4EPS002</t>
  </si>
  <si>
    <t>4EPS005</t>
  </si>
  <si>
    <t>4EPS040</t>
  </si>
  <si>
    <t>4ESSC24</t>
  </si>
  <si>
    <t>4EAS016</t>
  </si>
  <si>
    <t>4EPS042</t>
  </si>
  <si>
    <t>4EAS027</t>
  </si>
  <si>
    <t>4ESSC91</t>
  </si>
  <si>
    <t>4EPS008</t>
  </si>
  <si>
    <t>4EPSIC3</t>
  </si>
  <si>
    <t>4EPS018</t>
  </si>
  <si>
    <t>4ESSC07</t>
  </si>
  <si>
    <t>4EPS017</t>
  </si>
  <si>
    <t>4EPS041</t>
  </si>
  <si>
    <t>4EPS048</t>
  </si>
  <si>
    <t>4CCFC55</t>
  </si>
  <si>
    <t>4EPSIC5</t>
  </si>
  <si>
    <t>42EPS010</t>
  </si>
  <si>
    <t>42EPS037</t>
  </si>
  <si>
    <t>42EPS002</t>
  </si>
  <si>
    <t>42EPS005</t>
  </si>
  <si>
    <t>42EPS040</t>
  </si>
  <si>
    <t>42ESSC24</t>
  </si>
  <si>
    <t>42EAS016</t>
  </si>
  <si>
    <t>42EPS042</t>
  </si>
  <si>
    <t>42EAS027</t>
  </si>
  <si>
    <t>42ESSC91</t>
  </si>
  <si>
    <t>42EPS008</t>
  </si>
  <si>
    <t>42EPSIC3</t>
  </si>
  <si>
    <t>42EPS018</t>
  </si>
  <si>
    <t>42ESSC07</t>
  </si>
  <si>
    <t>42EPS017</t>
  </si>
  <si>
    <t>42EPS041</t>
  </si>
  <si>
    <t>42EPS048</t>
  </si>
  <si>
    <t>42CCFC55</t>
  </si>
  <si>
    <t>42EPSIC5</t>
  </si>
  <si>
    <t>42</t>
  </si>
  <si>
    <t>44EPS010</t>
  </si>
  <si>
    <t>44EPS037</t>
  </si>
  <si>
    <t>44EPS002</t>
  </si>
  <si>
    <t>44EPS005</t>
  </si>
  <si>
    <t>44EPS040</t>
  </si>
  <si>
    <t>44ESSC24</t>
  </si>
  <si>
    <t>44EAS016</t>
  </si>
  <si>
    <t>44EPS042</t>
  </si>
  <si>
    <t>44EAS027</t>
  </si>
  <si>
    <t>44ESSC91</t>
  </si>
  <si>
    <t>44EPS008</t>
  </si>
  <si>
    <t>44EPSIC3</t>
  </si>
  <si>
    <t>44EPS018</t>
  </si>
  <si>
    <t>44ESSC07</t>
  </si>
  <si>
    <t>44EPS017</t>
  </si>
  <si>
    <t>44EPS041</t>
  </si>
  <si>
    <t>44EPS048</t>
  </si>
  <si>
    <t>44CCFC55</t>
  </si>
  <si>
    <t>44EPSIC5</t>
  </si>
  <si>
    <t>44</t>
  </si>
  <si>
    <t>59EPS010</t>
  </si>
  <si>
    <t>59EPS037</t>
  </si>
  <si>
    <t>59EPS002</t>
  </si>
  <si>
    <t>59EPS005</t>
  </si>
  <si>
    <t>59EPS040</t>
  </si>
  <si>
    <t>59ESSC24</t>
  </si>
  <si>
    <t>59EAS016</t>
  </si>
  <si>
    <t>59EPS042</t>
  </si>
  <si>
    <t>59EAS027</t>
  </si>
  <si>
    <t>59ESSC91</t>
  </si>
  <si>
    <t>59EPS008</t>
  </si>
  <si>
    <t>59EPSIC3</t>
  </si>
  <si>
    <t>59EPS018</t>
  </si>
  <si>
    <t>59ESSC07</t>
  </si>
  <si>
    <t>59EPS017</t>
  </si>
  <si>
    <t>59EPS041</t>
  </si>
  <si>
    <t>59EPS048</t>
  </si>
  <si>
    <t>59CCFC55</t>
  </si>
  <si>
    <t>59EPSIC5</t>
  </si>
  <si>
    <t>59</t>
  </si>
  <si>
    <t>113EPS010</t>
  </si>
  <si>
    <t>113EPS037</t>
  </si>
  <si>
    <t>113EPS002</t>
  </si>
  <si>
    <t>113EPS005</t>
  </si>
  <si>
    <t>113EPS040</t>
  </si>
  <si>
    <t>113ESSC24</t>
  </si>
  <si>
    <t>113EAS016</t>
  </si>
  <si>
    <t>113EPS042</t>
  </si>
  <si>
    <t>113EAS027</t>
  </si>
  <si>
    <t>113ESSC91</t>
  </si>
  <si>
    <t>113EPS008</t>
  </si>
  <si>
    <t>113EPSIC3</t>
  </si>
  <si>
    <t>113EPS018</t>
  </si>
  <si>
    <t>113ESSC07</t>
  </si>
  <si>
    <t>113EPS017</t>
  </si>
  <si>
    <t>113EPS041</t>
  </si>
  <si>
    <t>113EPS048</t>
  </si>
  <si>
    <t>113CCFC55</t>
  </si>
  <si>
    <t>113EPSIC5</t>
  </si>
  <si>
    <t>113</t>
  </si>
  <si>
    <t>125EPS010</t>
  </si>
  <si>
    <t>125EPS037</t>
  </si>
  <si>
    <t>125EPS002</t>
  </si>
  <si>
    <t>125EPS005</t>
  </si>
  <si>
    <t>125EPS040</t>
  </si>
  <si>
    <t>125ESSC24</t>
  </si>
  <si>
    <t>125EAS016</t>
  </si>
  <si>
    <t>125EPS042</t>
  </si>
  <si>
    <t>125EAS027</t>
  </si>
  <si>
    <t>125ESSC91</t>
  </si>
  <si>
    <t>125EPS008</t>
  </si>
  <si>
    <t>125EPSIC3</t>
  </si>
  <si>
    <t>125EPS018</t>
  </si>
  <si>
    <t>125ESSC07</t>
  </si>
  <si>
    <t>125EPS017</t>
  </si>
  <si>
    <t>125EPS041</t>
  </si>
  <si>
    <t>125EPS048</t>
  </si>
  <si>
    <t>125CCFC55</t>
  </si>
  <si>
    <t>125EPSIC5</t>
  </si>
  <si>
    <t>125</t>
  </si>
  <si>
    <t>138EPS010</t>
  </si>
  <si>
    <t>138EPS037</t>
  </si>
  <si>
    <t>138EPS002</t>
  </si>
  <si>
    <t>138EPS005</t>
  </si>
  <si>
    <t>138EPS040</t>
  </si>
  <si>
    <t>138ESSC24</t>
  </si>
  <si>
    <t>138EAS016</t>
  </si>
  <si>
    <t>138EPS042</t>
  </si>
  <si>
    <t>138EAS027</t>
  </si>
  <si>
    <t>138ESSC91</t>
  </si>
  <si>
    <t>138EPS008</t>
  </si>
  <si>
    <t>138EPSIC3</t>
  </si>
  <si>
    <t>138EPS018</t>
  </si>
  <si>
    <t>138ESSC07</t>
  </si>
  <si>
    <t>138EPS017</t>
  </si>
  <si>
    <t>138EPS041</t>
  </si>
  <si>
    <t>138EPS048</t>
  </si>
  <si>
    <t>138CCFC55</t>
  </si>
  <si>
    <t>138EPSIC5</t>
  </si>
  <si>
    <t>138</t>
  </si>
  <si>
    <t>234EPS010</t>
  </si>
  <si>
    <t>234EPS037</t>
  </si>
  <si>
    <t>234EPS002</t>
  </si>
  <si>
    <t>234EPS005</t>
  </si>
  <si>
    <t>234EPS040</t>
  </si>
  <si>
    <t>234ESSC24</t>
  </si>
  <si>
    <t>234EAS016</t>
  </si>
  <si>
    <t>234EPS042</t>
  </si>
  <si>
    <t>234EAS027</t>
  </si>
  <si>
    <t>234ESSC91</t>
  </si>
  <si>
    <t>234EPS008</t>
  </si>
  <si>
    <t>234EPSIC3</t>
  </si>
  <si>
    <t>234EPS018</t>
  </si>
  <si>
    <t>234ESSC07</t>
  </si>
  <si>
    <t>234EPS017</t>
  </si>
  <si>
    <t>234EPS041</t>
  </si>
  <si>
    <t>234EPS048</t>
  </si>
  <si>
    <t>234CCFC55</t>
  </si>
  <si>
    <t>234EPSIC5</t>
  </si>
  <si>
    <t>234</t>
  </si>
  <si>
    <t>240EPS010</t>
  </si>
  <si>
    <t>240EPS037</t>
  </si>
  <si>
    <t>240EPS002</t>
  </si>
  <si>
    <t>240EPS005</t>
  </si>
  <si>
    <t>240EPS040</t>
  </si>
  <si>
    <t>240ESSC24</t>
  </si>
  <si>
    <t>240EAS016</t>
  </si>
  <si>
    <t>240EPS042</t>
  </si>
  <si>
    <t>240EAS027</t>
  </si>
  <si>
    <t>240ESSC91</t>
  </si>
  <si>
    <t>240EPS008</t>
  </si>
  <si>
    <t>240EPSIC3</t>
  </si>
  <si>
    <t>240EPS018</t>
  </si>
  <si>
    <t>240ESSC07</t>
  </si>
  <si>
    <t>240EPS017</t>
  </si>
  <si>
    <t>240EPS041</t>
  </si>
  <si>
    <t>240EPS048</t>
  </si>
  <si>
    <t>240CCFC55</t>
  </si>
  <si>
    <t>240EPSIC5</t>
  </si>
  <si>
    <t>240</t>
  </si>
  <si>
    <t>284EPS010</t>
  </si>
  <si>
    <t>284EPS037</t>
  </si>
  <si>
    <t>284EPS002</t>
  </si>
  <si>
    <t>284EPS005</t>
  </si>
  <si>
    <t>284EPS040</t>
  </si>
  <si>
    <t>284ESSC24</t>
  </si>
  <si>
    <t>284EAS016</t>
  </si>
  <si>
    <t>284EPS042</t>
  </si>
  <si>
    <t>284EAS027</t>
  </si>
  <si>
    <t>284ESSC91</t>
  </si>
  <si>
    <t>284EPS008</t>
  </si>
  <si>
    <t>284EPSIC3</t>
  </si>
  <si>
    <t>284EPS018</t>
  </si>
  <si>
    <t>284ESSC07</t>
  </si>
  <si>
    <t>284EPS017</t>
  </si>
  <si>
    <t>284EPS041</t>
  </si>
  <si>
    <t>284EPS048</t>
  </si>
  <si>
    <t>284CCFC55</t>
  </si>
  <si>
    <t>284EPSIC5</t>
  </si>
  <si>
    <t>284</t>
  </si>
  <si>
    <t>306EPS010</t>
  </si>
  <si>
    <t>306EPS037</t>
  </si>
  <si>
    <t>306EPS002</t>
  </si>
  <si>
    <t>306EPS005</t>
  </si>
  <si>
    <t>306EPS040</t>
  </si>
  <si>
    <t>306ESSC24</t>
  </si>
  <si>
    <t>306EAS016</t>
  </si>
  <si>
    <t>306EPS042</t>
  </si>
  <si>
    <t>306EAS027</t>
  </si>
  <si>
    <t>306ESSC91</t>
  </si>
  <si>
    <t>306EPS008</t>
  </si>
  <si>
    <t>306EPSIC3</t>
  </si>
  <si>
    <t>306EPS018</t>
  </si>
  <si>
    <t>306ESSC07</t>
  </si>
  <si>
    <t>306EPS017</t>
  </si>
  <si>
    <t>306EPS041</t>
  </si>
  <si>
    <t>306EPS048</t>
  </si>
  <si>
    <t>306CCFC55</t>
  </si>
  <si>
    <t>306EPSIC5</t>
  </si>
  <si>
    <t>306</t>
  </si>
  <si>
    <t>347EPS010</t>
  </si>
  <si>
    <t>347EPS037</t>
  </si>
  <si>
    <t>347EPS002</t>
  </si>
  <si>
    <t>347EPS005</t>
  </si>
  <si>
    <t>347EPS040</t>
  </si>
  <si>
    <t>347ESSC24</t>
  </si>
  <si>
    <t>347EAS016</t>
  </si>
  <si>
    <t>347EPS042</t>
  </si>
  <si>
    <t>347EAS027</t>
  </si>
  <si>
    <t>347ESSC91</t>
  </si>
  <si>
    <t>347EPS008</t>
  </si>
  <si>
    <t>347EPSIC3</t>
  </si>
  <si>
    <t>347EPS018</t>
  </si>
  <si>
    <t>347ESSC07</t>
  </si>
  <si>
    <t>347EPS017</t>
  </si>
  <si>
    <t>347EPS041</t>
  </si>
  <si>
    <t>347EPS048</t>
  </si>
  <si>
    <t>347CCFC55</t>
  </si>
  <si>
    <t>347EPSIC5</t>
  </si>
  <si>
    <t>347</t>
  </si>
  <si>
    <t>411EPS010</t>
  </si>
  <si>
    <t>411EPS037</t>
  </si>
  <si>
    <t>411EPS002</t>
  </si>
  <si>
    <t>411EPS005</t>
  </si>
  <si>
    <t>411EPS040</t>
  </si>
  <si>
    <t>411ESSC24</t>
  </si>
  <si>
    <t>411EAS016</t>
  </si>
  <si>
    <t>411EPS042</t>
  </si>
  <si>
    <t>411EAS027</t>
  </si>
  <si>
    <t>411ESSC91</t>
  </si>
  <si>
    <t>411EPS008</t>
  </si>
  <si>
    <t>411EPSIC3</t>
  </si>
  <si>
    <t>411EPS018</t>
  </si>
  <si>
    <t>411ESSC07</t>
  </si>
  <si>
    <t>411EPS017</t>
  </si>
  <si>
    <t>411EPS041</t>
  </si>
  <si>
    <t>411EPS048</t>
  </si>
  <si>
    <t>411CCFC55</t>
  </si>
  <si>
    <t>411EPSIC5</t>
  </si>
  <si>
    <t>411</t>
  </si>
  <si>
    <t>501EPS010</t>
  </si>
  <si>
    <t>501EPS037</t>
  </si>
  <si>
    <t>501EPS002</t>
  </si>
  <si>
    <t>501EPS005</t>
  </si>
  <si>
    <t>501EPS040</t>
  </si>
  <si>
    <t>501ESSC24</t>
  </si>
  <si>
    <t>501EAS016</t>
  </si>
  <si>
    <t>501EPS042</t>
  </si>
  <si>
    <t>501EAS027</t>
  </si>
  <si>
    <t>501ESSC91</t>
  </si>
  <si>
    <t>501EPS008</t>
  </si>
  <si>
    <t>501EPSIC3</t>
  </si>
  <si>
    <t>501EPS018</t>
  </si>
  <si>
    <t>501ESSC07</t>
  </si>
  <si>
    <t>501EPS017</t>
  </si>
  <si>
    <t>501EPS041</t>
  </si>
  <si>
    <t>501EPS048</t>
  </si>
  <si>
    <t>501CCFC55</t>
  </si>
  <si>
    <t>501EPSIC5</t>
  </si>
  <si>
    <t>501</t>
  </si>
  <si>
    <t>543EPS010</t>
  </si>
  <si>
    <t>543EPS037</t>
  </si>
  <si>
    <t>543EPS002</t>
  </si>
  <si>
    <t>543EPS005</t>
  </si>
  <si>
    <t>543EPS040</t>
  </si>
  <si>
    <t>543ESSC24</t>
  </si>
  <si>
    <t>543EAS016</t>
  </si>
  <si>
    <t>543EPS042</t>
  </si>
  <si>
    <t>543EAS027</t>
  </si>
  <si>
    <t>543ESSC91</t>
  </si>
  <si>
    <t>543EPS008</t>
  </si>
  <si>
    <t>543EPSIC3</t>
  </si>
  <si>
    <t>543EPS018</t>
  </si>
  <si>
    <t>543ESSC07</t>
  </si>
  <si>
    <t>543EPS017</t>
  </si>
  <si>
    <t>543EPS041</t>
  </si>
  <si>
    <t>543EPS048</t>
  </si>
  <si>
    <t>543CCFC55</t>
  </si>
  <si>
    <t>543EPSIC5</t>
  </si>
  <si>
    <t>543</t>
  </si>
  <si>
    <t>628EPS010</t>
  </si>
  <si>
    <t>628EPS037</t>
  </si>
  <si>
    <t>628EPS002</t>
  </si>
  <si>
    <t>628EPS005</t>
  </si>
  <si>
    <t>628EPS040</t>
  </si>
  <si>
    <t>628ESSC24</t>
  </si>
  <si>
    <t>628EAS016</t>
  </si>
  <si>
    <t>628EPS042</t>
  </si>
  <si>
    <t>628EAS027</t>
  </si>
  <si>
    <t>628ESSC91</t>
  </si>
  <si>
    <t>628EPS008</t>
  </si>
  <si>
    <t>628EPSIC3</t>
  </si>
  <si>
    <t>628EPS018</t>
  </si>
  <si>
    <t>628ESSC07</t>
  </si>
  <si>
    <t>628EPS017</t>
  </si>
  <si>
    <t>628EPS041</t>
  </si>
  <si>
    <t>628EPS048</t>
  </si>
  <si>
    <t>628CCFC55</t>
  </si>
  <si>
    <t>628EPSIC5</t>
  </si>
  <si>
    <t>628</t>
  </si>
  <si>
    <t>656EPS010</t>
  </si>
  <si>
    <t>656EPS037</t>
  </si>
  <si>
    <t>656EPS002</t>
  </si>
  <si>
    <t>656EPS005</t>
  </si>
  <si>
    <t>656EPS040</t>
  </si>
  <si>
    <t>656ESSC24</t>
  </si>
  <si>
    <t>656EAS016</t>
  </si>
  <si>
    <t>656EPS042</t>
  </si>
  <si>
    <t>656EAS027</t>
  </si>
  <si>
    <t>656ESSC91</t>
  </si>
  <si>
    <t>656EPS008</t>
  </si>
  <si>
    <t>656EPSIC3</t>
  </si>
  <si>
    <t>656EPS018</t>
  </si>
  <si>
    <t>656ESSC07</t>
  </si>
  <si>
    <t>656EPS017</t>
  </si>
  <si>
    <t>656EPS041</t>
  </si>
  <si>
    <t>656EPS048</t>
  </si>
  <si>
    <t>656CCFC55</t>
  </si>
  <si>
    <t>656EPSIC5</t>
  </si>
  <si>
    <t>656</t>
  </si>
  <si>
    <t>761EPS010</t>
  </si>
  <si>
    <t>761EPS037</t>
  </si>
  <si>
    <t>761EPS002</t>
  </si>
  <si>
    <t>761EPS005</t>
  </si>
  <si>
    <t>761EPS040</t>
  </si>
  <si>
    <t>761ESSC24</t>
  </si>
  <si>
    <t>761EAS016</t>
  </si>
  <si>
    <t>761EPS042</t>
  </si>
  <si>
    <t>761EAS027</t>
  </si>
  <si>
    <t>761ESSC91</t>
  </si>
  <si>
    <t>761EPS008</t>
  </si>
  <si>
    <t>761EPSIC3</t>
  </si>
  <si>
    <t>761EPS018</t>
  </si>
  <si>
    <t>761ESSC07</t>
  </si>
  <si>
    <t>761EPS017</t>
  </si>
  <si>
    <t>761EPS041</t>
  </si>
  <si>
    <t>761EPS048</t>
  </si>
  <si>
    <t>761CCFC55</t>
  </si>
  <si>
    <t>761EPSIC5</t>
  </si>
  <si>
    <t>761</t>
  </si>
  <si>
    <t>842EPS010</t>
  </si>
  <si>
    <t>842EPS037</t>
  </si>
  <si>
    <t>842EPS002</t>
  </si>
  <si>
    <t>842EPS005</t>
  </si>
  <si>
    <t>842EPS040</t>
  </si>
  <si>
    <t>842ESSC24</t>
  </si>
  <si>
    <t>842EAS016</t>
  </si>
  <si>
    <t>842EPS042</t>
  </si>
  <si>
    <t>842EAS027</t>
  </si>
  <si>
    <t>842ESSC91</t>
  </si>
  <si>
    <t>842EPS008</t>
  </si>
  <si>
    <t>842EPSIC3</t>
  </si>
  <si>
    <t>842EPS018</t>
  </si>
  <si>
    <t>842ESSC07</t>
  </si>
  <si>
    <t>842EPS017</t>
  </si>
  <si>
    <t>842EPS041</t>
  </si>
  <si>
    <t>842EPS048</t>
  </si>
  <si>
    <t>842CCFC55</t>
  </si>
  <si>
    <t>842EPSIC5</t>
  </si>
  <si>
    <t>842</t>
  </si>
  <si>
    <t>38EPS010</t>
  </si>
  <si>
    <t>38EPS037</t>
  </si>
  <si>
    <t>38EPS002</t>
  </si>
  <si>
    <t>38EPS005</t>
  </si>
  <si>
    <t>38EPS040</t>
  </si>
  <si>
    <t>38ESSC24</t>
  </si>
  <si>
    <t>38EAS016</t>
  </si>
  <si>
    <t>38EPS042</t>
  </si>
  <si>
    <t>38EAS027</t>
  </si>
  <si>
    <t>38ESSC91</t>
  </si>
  <si>
    <t>38EPS008</t>
  </si>
  <si>
    <t>38EPSIC3</t>
  </si>
  <si>
    <t>38EPS018</t>
  </si>
  <si>
    <t>38ESSC07</t>
  </si>
  <si>
    <t>38EPS017</t>
  </si>
  <si>
    <t>38EPS041</t>
  </si>
  <si>
    <t>38EPS048</t>
  </si>
  <si>
    <t>38CCFC55</t>
  </si>
  <si>
    <t>38EPSIC5</t>
  </si>
  <si>
    <t>38</t>
  </si>
  <si>
    <t>86EPS010</t>
  </si>
  <si>
    <t>86EPS037</t>
  </si>
  <si>
    <t>86EPS002</t>
  </si>
  <si>
    <t>86EPS005</t>
  </si>
  <si>
    <t>86EPS040</t>
  </si>
  <si>
    <t>86ESSC24</t>
  </si>
  <si>
    <t>86EAS016</t>
  </si>
  <si>
    <t>86EPS042</t>
  </si>
  <si>
    <t>86EAS027</t>
  </si>
  <si>
    <t>86ESSC91</t>
  </si>
  <si>
    <t>86EPS008</t>
  </si>
  <si>
    <t>86EPSIC3</t>
  </si>
  <si>
    <t>86EPS018</t>
  </si>
  <si>
    <t>86ESSC07</t>
  </si>
  <si>
    <t>86EPS017</t>
  </si>
  <si>
    <t>86EPS041</t>
  </si>
  <si>
    <t>86EPS048</t>
  </si>
  <si>
    <t>86CCFC55</t>
  </si>
  <si>
    <t>86EPSIC5</t>
  </si>
  <si>
    <t>86</t>
  </si>
  <si>
    <t>107EPS010</t>
  </si>
  <si>
    <t>107EPS037</t>
  </si>
  <si>
    <t>107EPS002</t>
  </si>
  <si>
    <t>107EPS005</t>
  </si>
  <si>
    <t>107EPS040</t>
  </si>
  <si>
    <t>107ESSC24</t>
  </si>
  <si>
    <t>107EAS016</t>
  </si>
  <si>
    <t>107EPS042</t>
  </si>
  <si>
    <t>107EAS027</t>
  </si>
  <si>
    <t>107ESSC91</t>
  </si>
  <si>
    <t>107EPS008</t>
  </si>
  <si>
    <t>107EPSIC3</t>
  </si>
  <si>
    <t>107EPS018</t>
  </si>
  <si>
    <t>107ESSC07</t>
  </si>
  <si>
    <t>107EPS017</t>
  </si>
  <si>
    <t>107EPS041</t>
  </si>
  <si>
    <t>107EPS048</t>
  </si>
  <si>
    <t>107CCFC55</t>
  </si>
  <si>
    <t>107EPSIC5</t>
  </si>
  <si>
    <t>107</t>
  </si>
  <si>
    <t>134EPS010</t>
  </si>
  <si>
    <t>134EPS037</t>
  </si>
  <si>
    <t>134EPS002</t>
  </si>
  <si>
    <t>134EPS005</t>
  </si>
  <si>
    <t>134EPS040</t>
  </si>
  <si>
    <t>134ESSC24</t>
  </si>
  <si>
    <t>134EAS016</t>
  </si>
  <si>
    <t>134EPS042</t>
  </si>
  <si>
    <t>134EAS027</t>
  </si>
  <si>
    <t>134ESSC91</t>
  </si>
  <si>
    <t>134EPS008</t>
  </si>
  <si>
    <t>134EPSIC3</t>
  </si>
  <si>
    <t>134EPS018</t>
  </si>
  <si>
    <t>134ESSC07</t>
  </si>
  <si>
    <t>134EPS017</t>
  </si>
  <si>
    <t>134EPS041</t>
  </si>
  <si>
    <t>134EPS048</t>
  </si>
  <si>
    <t>134CCFC55</t>
  </si>
  <si>
    <t>134EPSIC5</t>
  </si>
  <si>
    <t>134</t>
  </si>
  <si>
    <t>150EPS010</t>
  </si>
  <si>
    <t>150EPS037</t>
  </si>
  <si>
    <t>150EPS002</t>
  </si>
  <si>
    <t>150EPS005</t>
  </si>
  <si>
    <t>150EPS040</t>
  </si>
  <si>
    <t>150ESSC24</t>
  </si>
  <si>
    <t>150EAS016</t>
  </si>
  <si>
    <t>150EPS042</t>
  </si>
  <si>
    <t>150EAS027</t>
  </si>
  <si>
    <t>150ESSC91</t>
  </si>
  <si>
    <t>150EPS008</t>
  </si>
  <si>
    <t>150EPSIC3</t>
  </si>
  <si>
    <t>150EPS018</t>
  </si>
  <si>
    <t>150ESSC07</t>
  </si>
  <si>
    <t>150EPS017</t>
  </si>
  <si>
    <t>150EPS041</t>
  </si>
  <si>
    <t>150EPS048</t>
  </si>
  <si>
    <t>150CCFC55</t>
  </si>
  <si>
    <t>150EPSIC5</t>
  </si>
  <si>
    <t>150</t>
  </si>
  <si>
    <t>237EPS010</t>
  </si>
  <si>
    <t>237EPS037</t>
  </si>
  <si>
    <t>237EPS002</t>
  </si>
  <si>
    <t>237EPS005</t>
  </si>
  <si>
    <t>237EPS040</t>
  </si>
  <si>
    <t>237ESSC24</t>
  </si>
  <si>
    <t>237EAS016</t>
  </si>
  <si>
    <t>237EPS042</t>
  </si>
  <si>
    <t>237EAS027</t>
  </si>
  <si>
    <t>237ESSC91</t>
  </si>
  <si>
    <t>237EPS008</t>
  </si>
  <si>
    <t>237EPSIC3</t>
  </si>
  <si>
    <t>237EPS018</t>
  </si>
  <si>
    <t>237ESSC07</t>
  </si>
  <si>
    <t>237EPS017</t>
  </si>
  <si>
    <t>237EPS041</t>
  </si>
  <si>
    <t>237EPS048</t>
  </si>
  <si>
    <t>237CCFC55</t>
  </si>
  <si>
    <t>237EPSIC5</t>
  </si>
  <si>
    <t>237</t>
  </si>
  <si>
    <t>264EPS010</t>
  </si>
  <si>
    <t>264EPS037</t>
  </si>
  <si>
    <t>264EPS002</t>
  </si>
  <si>
    <t>264EPS005</t>
  </si>
  <si>
    <t>264EPS040</t>
  </si>
  <si>
    <t>264ESSC24</t>
  </si>
  <si>
    <t>264EAS016</t>
  </si>
  <si>
    <t>264EPS042</t>
  </si>
  <si>
    <t>264EAS027</t>
  </si>
  <si>
    <t>264ESSC91</t>
  </si>
  <si>
    <t>264EPS008</t>
  </si>
  <si>
    <t>264EPSIC3</t>
  </si>
  <si>
    <t>264EPS018</t>
  </si>
  <si>
    <t>264ESSC07</t>
  </si>
  <si>
    <t>264EPS017</t>
  </si>
  <si>
    <t>264EPS041</t>
  </si>
  <si>
    <t>264EPS048</t>
  </si>
  <si>
    <t>264CCFC55</t>
  </si>
  <si>
    <t>264EPSIC5</t>
  </si>
  <si>
    <t>264</t>
  </si>
  <si>
    <t>310EPS010</t>
  </si>
  <si>
    <t>310EPS037</t>
  </si>
  <si>
    <t>310EPS002</t>
  </si>
  <si>
    <t>310EPS005</t>
  </si>
  <si>
    <t>310EPS040</t>
  </si>
  <si>
    <t>310ESSC24</t>
  </si>
  <si>
    <t>310EAS016</t>
  </si>
  <si>
    <t>310EPS042</t>
  </si>
  <si>
    <t>310EAS027</t>
  </si>
  <si>
    <t>310ESSC91</t>
  </si>
  <si>
    <t>310EPS008</t>
  </si>
  <si>
    <t>310EPSIC3</t>
  </si>
  <si>
    <t>310EPS018</t>
  </si>
  <si>
    <t>310ESSC07</t>
  </si>
  <si>
    <t>310EPS017</t>
  </si>
  <si>
    <t>310EPS041</t>
  </si>
  <si>
    <t>310EPS048</t>
  </si>
  <si>
    <t>310CCFC55</t>
  </si>
  <si>
    <t>310EPSIC5</t>
  </si>
  <si>
    <t>310</t>
  </si>
  <si>
    <t>315EPS010</t>
  </si>
  <si>
    <t>315EPS037</t>
  </si>
  <si>
    <t>315EPS002</t>
  </si>
  <si>
    <t>315EPS005</t>
  </si>
  <si>
    <t>315EPS040</t>
  </si>
  <si>
    <t>315ESSC24</t>
  </si>
  <si>
    <t>315EAS016</t>
  </si>
  <si>
    <t>315EPS042</t>
  </si>
  <si>
    <t>315EAS027</t>
  </si>
  <si>
    <t>315ESSC91</t>
  </si>
  <si>
    <t>315EPS008</t>
  </si>
  <si>
    <t>315EPSIC3</t>
  </si>
  <si>
    <t>315EPS018</t>
  </si>
  <si>
    <t>315ESSC07</t>
  </si>
  <si>
    <t>315EPS017</t>
  </si>
  <si>
    <t>315EPS041</t>
  </si>
  <si>
    <t>315EPS048</t>
  </si>
  <si>
    <t>315CCFC55</t>
  </si>
  <si>
    <t>315EPSIC5</t>
  </si>
  <si>
    <t>315</t>
  </si>
  <si>
    <t>361EPS010</t>
  </si>
  <si>
    <t>361EPS037</t>
  </si>
  <si>
    <t>361EPS002</t>
  </si>
  <si>
    <t>361EPS005</t>
  </si>
  <si>
    <t>361EPS040</t>
  </si>
  <si>
    <t>361ESSC24</t>
  </si>
  <si>
    <t>361EAS016</t>
  </si>
  <si>
    <t>361EPS042</t>
  </si>
  <si>
    <t>361EAS027</t>
  </si>
  <si>
    <t>361ESSC91</t>
  </si>
  <si>
    <t>361EPS008</t>
  </si>
  <si>
    <t>361EPSIC3</t>
  </si>
  <si>
    <t>361EPS018</t>
  </si>
  <si>
    <t>361ESSC07</t>
  </si>
  <si>
    <t>361EPS017</t>
  </si>
  <si>
    <t>361EPS041</t>
  </si>
  <si>
    <t>361EPS048</t>
  </si>
  <si>
    <t>361CCFC55</t>
  </si>
  <si>
    <t>361EPSIC5</t>
  </si>
  <si>
    <t>361</t>
  </si>
  <si>
    <t>647EPS010</t>
  </si>
  <si>
    <t>647EPS037</t>
  </si>
  <si>
    <t>647EPS002</t>
  </si>
  <si>
    <t>647EPS005</t>
  </si>
  <si>
    <t>647EPS040</t>
  </si>
  <si>
    <t>647ESSC24</t>
  </si>
  <si>
    <t>647EAS016</t>
  </si>
  <si>
    <t>647EPS042</t>
  </si>
  <si>
    <t>647EAS027</t>
  </si>
  <si>
    <t>647ESSC91</t>
  </si>
  <si>
    <t>647EPS008</t>
  </si>
  <si>
    <t>647EPSIC3</t>
  </si>
  <si>
    <t>647EPS018</t>
  </si>
  <si>
    <t>647ESSC07</t>
  </si>
  <si>
    <t>647EPS017</t>
  </si>
  <si>
    <t>647EPS041</t>
  </si>
  <si>
    <t>647EPS048</t>
  </si>
  <si>
    <t>647CCFC55</t>
  </si>
  <si>
    <t>647EPSIC5</t>
  </si>
  <si>
    <t>647</t>
  </si>
  <si>
    <t>658EPS010</t>
  </si>
  <si>
    <t>658EPS037</t>
  </si>
  <si>
    <t>658EPS002</t>
  </si>
  <si>
    <t>658EPS005</t>
  </si>
  <si>
    <t>658EPS040</t>
  </si>
  <si>
    <t>658ESSC24</t>
  </si>
  <si>
    <t>658EAS016</t>
  </si>
  <si>
    <t>658EPS042</t>
  </si>
  <si>
    <t>658EAS027</t>
  </si>
  <si>
    <t>658ESSC91</t>
  </si>
  <si>
    <t>658EPS008</t>
  </si>
  <si>
    <t>658EPSIC3</t>
  </si>
  <si>
    <t>658EPS018</t>
  </si>
  <si>
    <t>658ESSC07</t>
  </si>
  <si>
    <t>658EPS017</t>
  </si>
  <si>
    <t>658EPS041</t>
  </si>
  <si>
    <t>658EPS048</t>
  </si>
  <si>
    <t>658CCFC55</t>
  </si>
  <si>
    <t>658EPSIC5</t>
  </si>
  <si>
    <t>658</t>
  </si>
  <si>
    <t>664EPS010</t>
  </si>
  <si>
    <t>664EPS037</t>
  </si>
  <si>
    <t>664EPS002</t>
  </si>
  <si>
    <t>664EPS005</t>
  </si>
  <si>
    <t>664EPS040</t>
  </si>
  <si>
    <t>664ESSC24</t>
  </si>
  <si>
    <t>664EAS016</t>
  </si>
  <si>
    <t>664EPS042</t>
  </si>
  <si>
    <t>664EAS027</t>
  </si>
  <si>
    <t>664ESSC91</t>
  </si>
  <si>
    <t>664EPS008</t>
  </si>
  <si>
    <t>664EPSIC3</t>
  </si>
  <si>
    <t>664EPS018</t>
  </si>
  <si>
    <t>664ESSC07</t>
  </si>
  <si>
    <t>664EPS017</t>
  </si>
  <si>
    <t>664EPS041</t>
  </si>
  <si>
    <t>664EPS048</t>
  </si>
  <si>
    <t>664CCFC55</t>
  </si>
  <si>
    <t>664EPSIC5</t>
  </si>
  <si>
    <t>664</t>
  </si>
  <si>
    <t>686EPS010</t>
  </si>
  <si>
    <t>686EPS037</t>
  </si>
  <si>
    <t>686EPS002</t>
  </si>
  <si>
    <t>686EPS005</t>
  </si>
  <si>
    <t>686EPS040</t>
  </si>
  <si>
    <t>686ESSC24</t>
  </si>
  <si>
    <t>686EAS016</t>
  </si>
  <si>
    <t>686EPS042</t>
  </si>
  <si>
    <t>686EAS027</t>
  </si>
  <si>
    <t>686ESSC91</t>
  </si>
  <si>
    <t>686EPS008</t>
  </si>
  <si>
    <t>686EPSIC3</t>
  </si>
  <si>
    <t>686EPS018</t>
  </si>
  <si>
    <t>686ESSC07</t>
  </si>
  <si>
    <t>686EPS017</t>
  </si>
  <si>
    <t>686EPS041</t>
  </si>
  <si>
    <t>686EPS048</t>
  </si>
  <si>
    <t>686CCFC55</t>
  </si>
  <si>
    <t>686EPSIC5</t>
  </si>
  <si>
    <t>686</t>
  </si>
  <si>
    <t>819EPS010</t>
  </si>
  <si>
    <t>819EPS037</t>
  </si>
  <si>
    <t>819EPS002</t>
  </si>
  <si>
    <t>819EPS005</t>
  </si>
  <si>
    <t>819EPS040</t>
  </si>
  <si>
    <t>819ESSC24</t>
  </si>
  <si>
    <t>819EAS016</t>
  </si>
  <si>
    <t>819EPS042</t>
  </si>
  <si>
    <t>819EAS027</t>
  </si>
  <si>
    <t>819ESSC91</t>
  </si>
  <si>
    <t>819EPS008</t>
  </si>
  <si>
    <t>819EPSIC3</t>
  </si>
  <si>
    <t>819EPS018</t>
  </si>
  <si>
    <t>819ESSC07</t>
  </si>
  <si>
    <t>819EPS017</t>
  </si>
  <si>
    <t>819EPS041</t>
  </si>
  <si>
    <t>819EPS048</t>
  </si>
  <si>
    <t>819CCFC55</t>
  </si>
  <si>
    <t>819EPSIC5</t>
  </si>
  <si>
    <t>819</t>
  </si>
  <si>
    <t>854EPS010</t>
  </si>
  <si>
    <t>854EPS037</t>
  </si>
  <si>
    <t>854EPS002</t>
  </si>
  <si>
    <t>854EPS005</t>
  </si>
  <si>
    <t>854EPS040</t>
  </si>
  <si>
    <t>854ESSC24</t>
  </si>
  <si>
    <t>854EAS016</t>
  </si>
  <si>
    <t>854EPS042</t>
  </si>
  <si>
    <t>854EAS027</t>
  </si>
  <si>
    <t>854ESSC91</t>
  </si>
  <si>
    <t>854EPS008</t>
  </si>
  <si>
    <t>854EPSIC3</t>
  </si>
  <si>
    <t>854EPS018</t>
  </si>
  <si>
    <t>854ESSC07</t>
  </si>
  <si>
    <t>854EPS017</t>
  </si>
  <si>
    <t>854EPS041</t>
  </si>
  <si>
    <t>854EPS048</t>
  </si>
  <si>
    <t>854CCFC55</t>
  </si>
  <si>
    <t>854EPSIC5</t>
  </si>
  <si>
    <t>854</t>
  </si>
  <si>
    <t>887EPS010</t>
  </si>
  <si>
    <t>887EPS037</t>
  </si>
  <si>
    <t>887EPS002</t>
  </si>
  <si>
    <t>887EPS005</t>
  </si>
  <si>
    <t>887EPS040</t>
  </si>
  <si>
    <t>887ESSC24</t>
  </si>
  <si>
    <t>887EAS016</t>
  </si>
  <si>
    <t>887EPS042</t>
  </si>
  <si>
    <t>887EAS027</t>
  </si>
  <si>
    <t>887ESSC91</t>
  </si>
  <si>
    <t>887EPS008</t>
  </si>
  <si>
    <t>887EPSIC3</t>
  </si>
  <si>
    <t>887EPS018</t>
  </si>
  <si>
    <t>887ESSC07</t>
  </si>
  <si>
    <t>887EPS017</t>
  </si>
  <si>
    <t>887EPS041</t>
  </si>
  <si>
    <t>887EPS048</t>
  </si>
  <si>
    <t>887CCFC55</t>
  </si>
  <si>
    <t>887EPSIC5</t>
  </si>
  <si>
    <t>887</t>
  </si>
  <si>
    <t>2EPS010</t>
  </si>
  <si>
    <t>2EPS037</t>
  </si>
  <si>
    <t>2EPS002</t>
  </si>
  <si>
    <t>2EPS005</t>
  </si>
  <si>
    <t>2EPS040</t>
  </si>
  <si>
    <t>2ESSC24</t>
  </si>
  <si>
    <t>2EAS016</t>
  </si>
  <si>
    <t>2EPS042</t>
  </si>
  <si>
    <t>2EAS027</t>
  </si>
  <si>
    <t>2ESSC91</t>
  </si>
  <si>
    <t>2EPS008</t>
  </si>
  <si>
    <t>2EPSIC3</t>
  </si>
  <si>
    <t>2EPS018</t>
  </si>
  <si>
    <t>2ESSC07</t>
  </si>
  <si>
    <t>2EPS017</t>
  </si>
  <si>
    <t>2EPS041</t>
  </si>
  <si>
    <t>2EPS048</t>
  </si>
  <si>
    <t>2CCFC55</t>
  </si>
  <si>
    <t>2EPSIC5</t>
  </si>
  <si>
    <t>21EPS010</t>
  </si>
  <si>
    <t>21EPS037</t>
  </si>
  <si>
    <t>21EPS002</t>
  </si>
  <si>
    <t>21EPS005</t>
  </si>
  <si>
    <t>21EPS040</t>
  </si>
  <si>
    <t>21ESSC24</t>
  </si>
  <si>
    <t>21EAS016</t>
  </si>
  <si>
    <t>21EPS042</t>
  </si>
  <si>
    <t>21EAS027</t>
  </si>
  <si>
    <t>21ESSC91</t>
  </si>
  <si>
    <t>21EPS008</t>
  </si>
  <si>
    <t>21EPSIC3</t>
  </si>
  <si>
    <t>21EPS018</t>
  </si>
  <si>
    <t>21ESSC07</t>
  </si>
  <si>
    <t>21EPS017</t>
  </si>
  <si>
    <t>21EPS041</t>
  </si>
  <si>
    <t>21EPS048</t>
  </si>
  <si>
    <t>21CCFC55</t>
  </si>
  <si>
    <t>21EPSIC5</t>
  </si>
  <si>
    <t>21</t>
  </si>
  <si>
    <t>55EPS010</t>
  </si>
  <si>
    <t>55EPS037</t>
  </si>
  <si>
    <t>55EPS002</t>
  </si>
  <si>
    <t>55EPS005</t>
  </si>
  <si>
    <t>55EPS040</t>
  </si>
  <si>
    <t>55ESSC24</t>
  </si>
  <si>
    <t>55EAS016</t>
  </si>
  <si>
    <t>55EPS042</t>
  </si>
  <si>
    <t>55EAS027</t>
  </si>
  <si>
    <t>55ESSC91</t>
  </si>
  <si>
    <t>55EPS008</t>
  </si>
  <si>
    <t>55EPSIC3</t>
  </si>
  <si>
    <t>55EPS018</t>
  </si>
  <si>
    <t>55ESSC07</t>
  </si>
  <si>
    <t>55EPS017</t>
  </si>
  <si>
    <t>55EPS041</t>
  </si>
  <si>
    <t>55EPS048</t>
  </si>
  <si>
    <t>55CCFC55</t>
  </si>
  <si>
    <t>55EPSIC5</t>
  </si>
  <si>
    <t>55</t>
  </si>
  <si>
    <t>148EPS010</t>
  </si>
  <si>
    <t>148EPS037</t>
  </si>
  <si>
    <t>148EPS002</t>
  </si>
  <si>
    <t>148EPS005</t>
  </si>
  <si>
    <t>148EPS040</t>
  </si>
  <si>
    <t>148ESSC24</t>
  </si>
  <si>
    <t>148EAS016</t>
  </si>
  <si>
    <t>148EPS042</t>
  </si>
  <si>
    <t>148EAS027</t>
  </si>
  <si>
    <t>148ESSC91</t>
  </si>
  <si>
    <t>148EPS008</t>
  </si>
  <si>
    <t>148EPSIC3</t>
  </si>
  <si>
    <t>148EPS018</t>
  </si>
  <si>
    <t>148ESSC07</t>
  </si>
  <si>
    <t>148EPS017</t>
  </si>
  <si>
    <t>148EPS041</t>
  </si>
  <si>
    <t>148EPS048</t>
  </si>
  <si>
    <t>148CCFC55</t>
  </si>
  <si>
    <t>148EPSIC5</t>
  </si>
  <si>
    <t>148</t>
  </si>
  <si>
    <t>197EPS010</t>
  </si>
  <si>
    <t>197EPS037</t>
  </si>
  <si>
    <t>197EPS002</t>
  </si>
  <si>
    <t>197EPS005</t>
  </si>
  <si>
    <t>197EPS040</t>
  </si>
  <si>
    <t>197ESSC24</t>
  </si>
  <si>
    <t>197EAS016</t>
  </si>
  <si>
    <t>197EPS042</t>
  </si>
  <si>
    <t>197EAS027</t>
  </si>
  <si>
    <t>197ESSC91</t>
  </si>
  <si>
    <t>197EPS008</t>
  </si>
  <si>
    <t>197EPSIC3</t>
  </si>
  <si>
    <t>197EPS018</t>
  </si>
  <si>
    <t>197ESSC07</t>
  </si>
  <si>
    <t>197EPS017</t>
  </si>
  <si>
    <t>197EPS041</t>
  </si>
  <si>
    <t>197EPS048</t>
  </si>
  <si>
    <t>197CCFC55</t>
  </si>
  <si>
    <t>197EPSIC5</t>
  </si>
  <si>
    <t>197</t>
  </si>
  <si>
    <t>206EPS010</t>
  </si>
  <si>
    <t>206EPS037</t>
  </si>
  <si>
    <t>206EPS002</t>
  </si>
  <si>
    <t>206EPS005</t>
  </si>
  <si>
    <t>206EPS040</t>
  </si>
  <si>
    <t>206ESSC24</t>
  </si>
  <si>
    <t>206EAS016</t>
  </si>
  <si>
    <t>206EPS042</t>
  </si>
  <si>
    <t>206EAS027</t>
  </si>
  <si>
    <t>206ESSC91</t>
  </si>
  <si>
    <t>206EPS008</t>
  </si>
  <si>
    <t>206EPSIC3</t>
  </si>
  <si>
    <t>206EPS018</t>
  </si>
  <si>
    <t>206ESSC07</t>
  </si>
  <si>
    <t>206EPS017</t>
  </si>
  <si>
    <t>206EPS041</t>
  </si>
  <si>
    <t>206EPS048</t>
  </si>
  <si>
    <t>206CCFC55</t>
  </si>
  <si>
    <t>206EPSIC5</t>
  </si>
  <si>
    <t>206</t>
  </si>
  <si>
    <t>313EPS010</t>
  </si>
  <si>
    <t>313EPS037</t>
  </si>
  <si>
    <t>313EPS002</t>
  </si>
  <si>
    <t>313EPS005</t>
  </si>
  <si>
    <t>313EPS040</t>
  </si>
  <si>
    <t>313ESSC24</t>
  </si>
  <si>
    <t>313EAS016</t>
  </si>
  <si>
    <t>313EPS042</t>
  </si>
  <si>
    <t>313EAS027</t>
  </si>
  <si>
    <t>313ESSC91</t>
  </si>
  <si>
    <t>313EPS008</t>
  </si>
  <si>
    <t>313EPSIC3</t>
  </si>
  <si>
    <t>313EPS018</t>
  </si>
  <si>
    <t>313ESSC07</t>
  </si>
  <si>
    <t>313EPS017</t>
  </si>
  <si>
    <t>313EPS041</t>
  </si>
  <si>
    <t>313EPS048</t>
  </si>
  <si>
    <t>313CCFC55</t>
  </si>
  <si>
    <t>313EPSIC5</t>
  </si>
  <si>
    <t>313</t>
  </si>
  <si>
    <t>318EPS010</t>
  </si>
  <si>
    <t>318EPS037</t>
  </si>
  <si>
    <t>318EPS002</t>
  </si>
  <si>
    <t>318EPS005</t>
  </si>
  <si>
    <t>318EPS040</t>
  </si>
  <si>
    <t>318ESSC24</t>
  </si>
  <si>
    <t>318EAS016</t>
  </si>
  <si>
    <t>318EPS042</t>
  </si>
  <si>
    <t>318EAS027</t>
  </si>
  <si>
    <t>318ESSC91</t>
  </si>
  <si>
    <t>318EPS008</t>
  </si>
  <si>
    <t>318EPSIC3</t>
  </si>
  <si>
    <t>318EPS018</t>
  </si>
  <si>
    <t>318ESSC07</t>
  </si>
  <si>
    <t>318EPS017</t>
  </si>
  <si>
    <t>318EPS041</t>
  </si>
  <si>
    <t>318EPS048</t>
  </si>
  <si>
    <t>318CCFC55</t>
  </si>
  <si>
    <t>318EPSIC5</t>
  </si>
  <si>
    <t>318</t>
  </si>
  <si>
    <t>321EPS010</t>
  </si>
  <si>
    <t>321EPS037</t>
  </si>
  <si>
    <t>321EPS002</t>
  </si>
  <si>
    <t>321EPS005</t>
  </si>
  <si>
    <t>321EPS040</t>
  </si>
  <si>
    <t>321ESSC24</t>
  </si>
  <si>
    <t>321EAS016</t>
  </si>
  <si>
    <t>321EPS042</t>
  </si>
  <si>
    <t>321EAS027</t>
  </si>
  <si>
    <t>321ESSC91</t>
  </si>
  <si>
    <t>321EPS008</t>
  </si>
  <si>
    <t>321EPSIC3</t>
  </si>
  <si>
    <t>321EPS018</t>
  </si>
  <si>
    <t>321ESSC07</t>
  </si>
  <si>
    <t>321EPS017</t>
  </si>
  <si>
    <t>321EPS041</t>
  </si>
  <si>
    <t>321EPS048</t>
  </si>
  <si>
    <t>321CCFC55</t>
  </si>
  <si>
    <t>321EPSIC5</t>
  </si>
  <si>
    <t>321</t>
  </si>
  <si>
    <t>376EPS010</t>
  </si>
  <si>
    <t>376EPS037</t>
  </si>
  <si>
    <t>376EPS002</t>
  </si>
  <si>
    <t>376EPS005</t>
  </si>
  <si>
    <t>376EPS040</t>
  </si>
  <si>
    <t>376ESSC24</t>
  </si>
  <si>
    <t>376EAS016</t>
  </si>
  <si>
    <t>376EPS042</t>
  </si>
  <si>
    <t>376EAS027</t>
  </si>
  <si>
    <t>376ESSC91</t>
  </si>
  <si>
    <t>376EPS008</t>
  </si>
  <si>
    <t>376EPSIC3</t>
  </si>
  <si>
    <t>376EPS018</t>
  </si>
  <si>
    <t>376ESSC07</t>
  </si>
  <si>
    <t>376EPS017</t>
  </si>
  <si>
    <t>376EPS041</t>
  </si>
  <si>
    <t>376EPS048</t>
  </si>
  <si>
    <t>376CCFC55</t>
  </si>
  <si>
    <t>376EPSIC5</t>
  </si>
  <si>
    <t>376</t>
  </si>
  <si>
    <t>400EPS010</t>
  </si>
  <si>
    <t>400EPS037</t>
  </si>
  <si>
    <t>400EPS002</t>
  </si>
  <si>
    <t>400EPS005</t>
  </si>
  <si>
    <t>400EPS040</t>
  </si>
  <si>
    <t>400ESSC24</t>
  </si>
  <si>
    <t>400EAS016</t>
  </si>
  <si>
    <t>400EPS042</t>
  </si>
  <si>
    <t>400EAS027</t>
  </si>
  <si>
    <t>400ESSC91</t>
  </si>
  <si>
    <t>400EPS008</t>
  </si>
  <si>
    <t>400EPSIC3</t>
  </si>
  <si>
    <t>400EPS018</t>
  </si>
  <si>
    <t>400ESSC07</t>
  </si>
  <si>
    <t>400EPS017</t>
  </si>
  <si>
    <t>400EPS041</t>
  </si>
  <si>
    <t>400EPS048</t>
  </si>
  <si>
    <t>400CCFC55</t>
  </si>
  <si>
    <t>400EPSIC5</t>
  </si>
  <si>
    <t>400</t>
  </si>
  <si>
    <t>440EPS010</t>
  </si>
  <si>
    <t>440EPS037</t>
  </si>
  <si>
    <t>440EPS002</t>
  </si>
  <si>
    <t>440EPS005</t>
  </si>
  <si>
    <t>440EPS040</t>
  </si>
  <si>
    <t>440ESSC24</t>
  </si>
  <si>
    <t>440EAS016</t>
  </si>
  <si>
    <t>440EPS042</t>
  </si>
  <si>
    <t>440EAS027</t>
  </si>
  <si>
    <t>440ESSC91</t>
  </si>
  <si>
    <t>440EPS008</t>
  </si>
  <si>
    <t>440EPSIC3</t>
  </si>
  <si>
    <t>440EPS018</t>
  </si>
  <si>
    <t>440ESSC07</t>
  </si>
  <si>
    <t>440EPS017</t>
  </si>
  <si>
    <t>440EPS041</t>
  </si>
  <si>
    <t>440EPS048</t>
  </si>
  <si>
    <t>440CCFC55</t>
  </si>
  <si>
    <t>440EPSIC5</t>
  </si>
  <si>
    <t>440</t>
  </si>
  <si>
    <t>483EPS010</t>
  </si>
  <si>
    <t>483EPS037</t>
  </si>
  <si>
    <t>483EPS002</t>
  </si>
  <si>
    <t>483EPS005</t>
  </si>
  <si>
    <t>483EPS040</t>
  </si>
  <si>
    <t>483ESSC24</t>
  </si>
  <si>
    <t>483EAS016</t>
  </si>
  <si>
    <t>483EPS042</t>
  </si>
  <si>
    <t>483EAS027</t>
  </si>
  <si>
    <t>483ESSC91</t>
  </si>
  <si>
    <t>483EPS008</t>
  </si>
  <si>
    <t>483EPSIC3</t>
  </si>
  <si>
    <t>483EPS018</t>
  </si>
  <si>
    <t>483ESSC07</t>
  </si>
  <si>
    <t>483EPS017</t>
  </si>
  <si>
    <t>483EPS041</t>
  </si>
  <si>
    <t>483EPS048</t>
  </si>
  <si>
    <t>483CCFC55</t>
  </si>
  <si>
    <t>483EPSIC5</t>
  </si>
  <si>
    <t>483</t>
  </si>
  <si>
    <t>541EPS010</t>
  </si>
  <si>
    <t>541EPS037</t>
  </si>
  <si>
    <t>541EPS002</t>
  </si>
  <si>
    <t>541EPS005</t>
  </si>
  <si>
    <t>541EPS040</t>
  </si>
  <si>
    <t>541ESSC24</t>
  </si>
  <si>
    <t>541EAS016</t>
  </si>
  <si>
    <t>541EPS042</t>
  </si>
  <si>
    <t>541EAS027</t>
  </si>
  <si>
    <t>541ESSC91</t>
  </si>
  <si>
    <t>541EPS008</t>
  </si>
  <si>
    <t>541EPSIC3</t>
  </si>
  <si>
    <t>541EPS018</t>
  </si>
  <si>
    <t>541ESSC07</t>
  </si>
  <si>
    <t>541EPS017</t>
  </si>
  <si>
    <t>541EPS041</t>
  </si>
  <si>
    <t>541EPS048</t>
  </si>
  <si>
    <t>541CCFC55</t>
  </si>
  <si>
    <t>541EPSIC5</t>
  </si>
  <si>
    <t>541</t>
  </si>
  <si>
    <t>607EPS010</t>
  </si>
  <si>
    <t>607EPS037</t>
  </si>
  <si>
    <t>607EPS002</t>
  </si>
  <si>
    <t>607EPS005</t>
  </si>
  <si>
    <t>607EPS040</t>
  </si>
  <si>
    <t>607ESSC24</t>
  </si>
  <si>
    <t>607EAS016</t>
  </si>
  <si>
    <t>607EPS042</t>
  </si>
  <si>
    <t>607EAS027</t>
  </si>
  <si>
    <t>607ESSC91</t>
  </si>
  <si>
    <t>607EPS008</t>
  </si>
  <si>
    <t>607EPSIC3</t>
  </si>
  <si>
    <t>607EPS018</t>
  </si>
  <si>
    <t>607ESSC07</t>
  </si>
  <si>
    <t>607EPS017</t>
  </si>
  <si>
    <t>607EPS041</t>
  </si>
  <si>
    <t>607EPS048</t>
  </si>
  <si>
    <t>607CCFC55</t>
  </si>
  <si>
    <t>607EPSIC5</t>
  </si>
  <si>
    <t>607</t>
  </si>
  <si>
    <t>615EPS010</t>
  </si>
  <si>
    <t>615EPS037</t>
  </si>
  <si>
    <t>615EPS002</t>
  </si>
  <si>
    <t>615EPS005</t>
  </si>
  <si>
    <t>615EPS040</t>
  </si>
  <si>
    <t>615ESSC24</t>
  </si>
  <si>
    <t>615EAS016</t>
  </si>
  <si>
    <t>615EPS042</t>
  </si>
  <si>
    <t>615EAS027</t>
  </si>
  <si>
    <t>615ESSC91</t>
  </si>
  <si>
    <t>615EPS008</t>
  </si>
  <si>
    <t>615EPSIC3</t>
  </si>
  <si>
    <t>615EPS018</t>
  </si>
  <si>
    <t>615ESSC07</t>
  </si>
  <si>
    <t>615EPS017</t>
  </si>
  <si>
    <t>615EPS041</t>
  </si>
  <si>
    <t>615EPS048</t>
  </si>
  <si>
    <t>615CCFC55</t>
  </si>
  <si>
    <t>615EPSIC5</t>
  </si>
  <si>
    <t>615</t>
  </si>
  <si>
    <t>649EPS010</t>
  </si>
  <si>
    <t>649EPS037</t>
  </si>
  <si>
    <t>649EPS002</t>
  </si>
  <si>
    <t>649EPS005</t>
  </si>
  <si>
    <t>649EPS040</t>
  </si>
  <si>
    <t>649ESSC24</t>
  </si>
  <si>
    <t>649EAS016</t>
  </si>
  <si>
    <t>649EPS042</t>
  </si>
  <si>
    <t>649EAS027</t>
  </si>
  <si>
    <t>649ESSC91</t>
  </si>
  <si>
    <t>649EPS008</t>
  </si>
  <si>
    <t>649EPSIC3</t>
  </si>
  <si>
    <t>649EPS018</t>
  </si>
  <si>
    <t>649ESSC07</t>
  </si>
  <si>
    <t>649EPS017</t>
  </si>
  <si>
    <t>649EPS041</t>
  </si>
  <si>
    <t>649EPS048</t>
  </si>
  <si>
    <t>649CCFC55</t>
  </si>
  <si>
    <t>649EPSIC5</t>
  </si>
  <si>
    <t>649</t>
  </si>
  <si>
    <t>652EPS010</t>
  </si>
  <si>
    <t>652EPS037</t>
  </si>
  <si>
    <t>652EPS002</t>
  </si>
  <si>
    <t>652EPS005</t>
  </si>
  <si>
    <t>652EPS040</t>
  </si>
  <si>
    <t>652ESSC24</t>
  </si>
  <si>
    <t>652EAS016</t>
  </si>
  <si>
    <t>652EPS042</t>
  </si>
  <si>
    <t>652EAS027</t>
  </si>
  <si>
    <t>652ESSC91</t>
  </si>
  <si>
    <t>652EPS008</t>
  </si>
  <si>
    <t>652EPSIC3</t>
  </si>
  <si>
    <t>652EPS018</t>
  </si>
  <si>
    <t>652ESSC07</t>
  </si>
  <si>
    <t>652EPS017</t>
  </si>
  <si>
    <t>652EPS041</t>
  </si>
  <si>
    <t>652EPS048</t>
  </si>
  <si>
    <t>652CCFC55</t>
  </si>
  <si>
    <t>652EPSIC5</t>
  </si>
  <si>
    <t>652</t>
  </si>
  <si>
    <t>660EPS010</t>
  </si>
  <si>
    <t>660EPS037</t>
  </si>
  <si>
    <t>660EPS002</t>
  </si>
  <si>
    <t>660EPS005</t>
  </si>
  <si>
    <t>660EPS040</t>
  </si>
  <si>
    <t>660ESSC24</t>
  </si>
  <si>
    <t>660EAS016</t>
  </si>
  <si>
    <t>660EPS042</t>
  </si>
  <si>
    <t>660EAS027</t>
  </si>
  <si>
    <t>660ESSC91</t>
  </si>
  <si>
    <t>660EPS008</t>
  </si>
  <si>
    <t>660EPSIC3</t>
  </si>
  <si>
    <t>660EPS018</t>
  </si>
  <si>
    <t>660ESSC07</t>
  </si>
  <si>
    <t>660EPS017</t>
  </si>
  <si>
    <t>660EPS041</t>
  </si>
  <si>
    <t>660EPS048</t>
  </si>
  <si>
    <t>660CCFC55</t>
  </si>
  <si>
    <t>660EPSIC5</t>
  </si>
  <si>
    <t>660</t>
  </si>
  <si>
    <t>667EPS010</t>
  </si>
  <si>
    <t>667EPS037</t>
  </si>
  <si>
    <t>667EPS002</t>
  </si>
  <si>
    <t>667EPS005</t>
  </si>
  <si>
    <t>667EPS040</t>
  </si>
  <si>
    <t>667ESSC24</t>
  </si>
  <si>
    <t>667EAS016</t>
  </si>
  <si>
    <t>667EPS042</t>
  </si>
  <si>
    <t>667EAS027</t>
  </si>
  <si>
    <t>667ESSC91</t>
  </si>
  <si>
    <t>667EPS008</t>
  </si>
  <si>
    <t>667EPSIC3</t>
  </si>
  <si>
    <t>667EPS018</t>
  </si>
  <si>
    <t>667ESSC07</t>
  </si>
  <si>
    <t>667EPS017</t>
  </si>
  <si>
    <t>667EPS041</t>
  </si>
  <si>
    <t>667EPS048</t>
  </si>
  <si>
    <t>667CCFC55</t>
  </si>
  <si>
    <t>667EPSIC5</t>
  </si>
  <si>
    <t>667</t>
  </si>
  <si>
    <t>674EPS010</t>
  </si>
  <si>
    <t>674EPS037</t>
  </si>
  <si>
    <t>674EPS002</t>
  </si>
  <si>
    <t>674EPS005</t>
  </si>
  <si>
    <t>674EPS040</t>
  </si>
  <si>
    <t>674ESSC24</t>
  </si>
  <si>
    <t>674EAS016</t>
  </si>
  <si>
    <t>674EPS042</t>
  </si>
  <si>
    <t>674EAS027</t>
  </si>
  <si>
    <t>674ESSC91</t>
  </si>
  <si>
    <t>674EPS008</t>
  </si>
  <si>
    <t>674EPSIC3</t>
  </si>
  <si>
    <t>674EPS018</t>
  </si>
  <si>
    <t>674ESSC07</t>
  </si>
  <si>
    <t>674EPS017</t>
  </si>
  <si>
    <t>674EPS041</t>
  </si>
  <si>
    <t>674EPS048</t>
  </si>
  <si>
    <t>674CCFC55</t>
  </si>
  <si>
    <t>674EPSIC5</t>
  </si>
  <si>
    <t>674</t>
  </si>
  <si>
    <t>697EPS010</t>
  </si>
  <si>
    <t>697EPS037</t>
  </si>
  <si>
    <t>697EPS002</t>
  </si>
  <si>
    <t>697EPS005</t>
  </si>
  <si>
    <t>697EPS040</t>
  </si>
  <si>
    <t>697ESSC24</t>
  </si>
  <si>
    <t>697EAS016</t>
  </si>
  <si>
    <t>697EPS042</t>
  </si>
  <si>
    <t>697EAS027</t>
  </si>
  <si>
    <t>697ESSC91</t>
  </si>
  <si>
    <t>697EPS008</t>
  </si>
  <si>
    <t>697EPSIC3</t>
  </si>
  <si>
    <t>697EPS018</t>
  </si>
  <si>
    <t>697ESSC07</t>
  </si>
  <si>
    <t>697EPS017</t>
  </si>
  <si>
    <t>697EPS041</t>
  </si>
  <si>
    <t>697EPS048</t>
  </si>
  <si>
    <t>697CCFC55</t>
  </si>
  <si>
    <t>697EPSIC5</t>
  </si>
  <si>
    <t>697</t>
  </si>
  <si>
    <t>756EPS010</t>
  </si>
  <si>
    <t>756EPS037</t>
  </si>
  <si>
    <t>756EPS002</t>
  </si>
  <si>
    <t>756EPS005</t>
  </si>
  <si>
    <t>756EPS040</t>
  </si>
  <si>
    <t>756ESSC24</t>
  </si>
  <si>
    <t>756EAS016</t>
  </si>
  <si>
    <t>756EPS042</t>
  </si>
  <si>
    <t>756EAS027</t>
  </si>
  <si>
    <t>756ESSC91</t>
  </si>
  <si>
    <t>756EPS008</t>
  </si>
  <si>
    <t>756EPSIC3</t>
  </si>
  <si>
    <t>756EPS018</t>
  </si>
  <si>
    <t>756ESSC07</t>
  </si>
  <si>
    <t>756EPS017</t>
  </si>
  <si>
    <t>756EPS041</t>
  </si>
  <si>
    <t>756EPS048</t>
  </si>
  <si>
    <t>756CCFC55</t>
  </si>
  <si>
    <t>756EPSIC5</t>
  </si>
  <si>
    <t>756</t>
  </si>
  <si>
    <t>30EPS010</t>
  </si>
  <si>
    <t>30EPS037</t>
  </si>
  <si>
    <t>30EPS002</t>
  </si>
  <si>
    <t>30EPS005</t>
  </si>
  <si>
    <t>30EPS040</t>
  </si>
  <si>
    <t>30ESSC24</t>
  </si>
  <si>
    <t>30EAS016</t>
  </si>
  <si>
    <t>30EPS042</t>
  </si>
  <si>
    <t>30EAS027</t>
  </si>
  <si>
    <t>30ESSC91</t>
  </si>
  <si>
    <t>30EPS008</t>
  </si>
  <si>
    <t>30EPSIC3</t>
  </si>
  <si>
    <t>30EPS018</t>
  </si>
  <si>
    <t>30ESSC07</t>
  </si>
  <si>
    <t>30EPS017</t>
  </si>
  <si>
    <t>30EPS041</t>
  </si>
  <si>
    <t>30EPS048</t>
  </si>
  <si>
    <t>30CCFC55</t>
  </si>
  <si>
    <t>30EPSIC5</t>
  </si>
  <si>
    <t>30</t>
  </si>
  <si>
    <t>34EPS010</t>
  </si>
  <si>
    <t>34EPS037</t>
  </si>
  <si>
    <t>34EPS002</t>
  </si>
  <si>
    <t>34EPS005</t>
  </si>
  <si>
    <t>34EPS040</t>
  </si>
  <si>
    <t>34ESSC24</t>
  </si>
  <si>
    <t>34EAS016</t>
  </si>
  <si>
    <t>34EPS042</t>
  </si>
  <si>
    <t>34EAS027</t>
  </si>
  <si>
    <t>34ESSC91</t>
  </si>
  <si>
    <t>34EPS008</t>
  </si>
  <si>
    <t>34EPSIC3</t>
  </si>
  <si>
    <t>34EPS018</t>
  </si>
  <si>
    <t>34ESSC07</t>
  </si>
  <si>
    <t>34EPS017</t>
  </si>
  <si>
    <t>34EPS041</t>
  </si>
  <si>
    <t>34EPS048</t>
  </si>
  <si>
    <t>34CCFC55</t>
  </si>
  <si>
    <t>34EPSIC5</t>
  </si>
  <si>
    <t>34</t>
  </si>
  <si>
    <t>36EPS010</t>
  </si>
  <si>
    <t>36EPS037</t>
  </si>
  <si>
    <t>36EPS002</t>
  </si>
  <si>
    <t>36EPS005</t>
  </si>
  <si>
    <t>36EPS040</t>
  </si>
  <si>
    <t>36ESSC24</t>
  </si>
  <si>
    <t>36EAS016</t>
  </si>
  <si>
    <t>36EPS042</t>
  </si>
  <si>
    <t>36EAS027</t>
  </si>
  <si>
    <t>36ESSC91</t>
  </si>
  <si>
    <t>36EPS008</t>
  </si>
  <si>
    <t>36EPSIC3</t>
  </si>
  <si>
    <t>36EPS018</t>
  </si>
  <si>
    <t>36ESSC07</t>
  </si>
  <si>
    <t>36EPS017</t>
  </si>
  <si>
    <t>36EPS041</t>
  </si>
  <si>
    <t>36EPS048</t>
  </si>
  <si>
    <t>36CCFC55</t>
  </si>
  <si>
    <t>36EPSIC5</t>
  </si>
  <si>
    <t>36</t>
  </si>
  <si>
    <t>91EPS010</t>
  </si>
  <si>
    <t>91EPS037</t>
  </si>
  <si>
    <t>91EPS002</t>
  </si>
  <si>
    <t>91EPS005</t>
  </si>
  <si>
    <t>91EPS040</t>
  </si>
  <si>
    <t>91ESSC24</t>
  </si>
  <si>
    <t>91EAS016</t>
  </si>
  <si>
    <t>91EPS042</t>
  </si>
  <si>
    <t>91EAS027</t>
  </si>
  <si>
    <t>91ESSC91</t>
  </si>
  <si>
    <t>91EPS008</t>
  </si>
  <si>
    <t>91EPSIC3</t>
  </si>
  <si>
    <t>91EPS018</t>
  </si>
  <si>
    <t>91ESSC07</t>
  </si>
  <si>
    <t>91EPS017</t>
  </si>
  <si>
    <t>91EPS041</t>
  </si>
  <si>
    <t>91EPS048</t>
  </si>
  <si>
    <t>91CCFC55</t>
  </si>
  <si>
    <t>91EPSIC5</t>
  </si>
  <si>
    <t>91</t>
  </si>
  <si>
    <t>93EPS010</t>
  </si>
  <si>
    <t>93EPS037</t>
  </si>
  <si>
    <t>93EPS002</t>
  </si>
  <si>
    <t>93EPS005</t>
  </si>
  <si>
    <t>93EPS040</t>
  </si>
  <si>
    <t>93ESSC24</t>
  </si>
  <si>
    <t>93EAS016</t>
  </si>
  <si>
    <t>93EPS042</t>
  </si>
  <si>
    <t>93EAS027</t>
  </si>
  <si>
    <t>93ESSC91</t>
  </si>
  <si>
    <t>93EPS008</t>
  </si>
  <si>
    <t>93EPSIC3</t>
  </si>
  <si>
    <t>93EPS018</t>
  </si>
  <si>
    <t>93ESSC07</t>
  </si>
  <si>
    <t>93EPS017</t>
  </si>
  <si>
    <t>93EPS041</t>
  </si>
  <si>
    <t>93EPS048</t>
  </si>
  <si>
    <t>93CCFC55</t>
  </si>
  <si>
    <t>93EPSIC5</t>
  </si>
  <si>
    <t>93</t>
  </si>
  <si>
    <t>101EPS010</t>
  </si>
  <si>
    <t>101EPS037</t>
  </si>
  <si>
    <t>101EPS002</t>
  </si>
  <si>
    <t>101EPS005</t>
  </si>
  <si>
    <t>101EPS040</t>
  </si>
  <si>
    <t>101ESSC24</t>
  </si>
  <si>
    <t>101EAS016</t>
  </si>
  <si>
    <t>101EPS042</t>
  </si>
  <si>
    <t>101EAS027</t>
  </si>
  <si>
    <t>101ESSC91</t>
  </si>
  <si>
    <t>101EPS008</t>
  </si>
  <si>
    <t>101EPSIC3</t>
  </si>
  <si>
    <t>101EPS018</t>
  </si>
  <si>
    <t>101ESSC07</t>
  </si>
  <si>
    <t>101EPS017</t>
  </si>
  <si>
    <t>101EPS041</t>
  </si>
  <si>
    <t>101EPS048</t>
  </si>
  <si>
    <t>101CCFC55</t>
  </si>
  <si>
    <t>101EPSIC5</t>
  </si>
  <si>
    <t>101</t>
  </si>
  <si>
    <t>145EPS010</t>
  </si>
  <si>
    <t>145EPS037</t>
  </si>
  <si>
    <t>145EPS002</t>
  </si>
  <si>
    <t>145EPS005</t>
  </si>
  <si>
    <t>145EPS040</t>
  </si>
  <si>
    <t>145ESSC24</t>
  </si>
  <si>
    <t>145EAS016</t>
  </si>
  <si>
    <t>145EPS042</t>
  </si>
  <si>
    <t>145EAS027</t>
  </si>
  <si>
    <t>145ESSC91</t>
  </si>
  <si>
    <t>145EPS008</t>
  </si>
  <si>
    <t>145EPSIC3</t>
  </si>
  <si>
    <t>145EPS018</t>
  </si>
  <si>
    <t>145ESSC07</t>
  </si>
  <si>
    <t>145EPS017</t>
  </si>
  <si>
    <t>145EPS041</t>
  </si>
  <si>
    <t>145EPS048</t>
  </si>
  <si>
    <t>145CCFC55</t>
  </si>
  <si>
    <t>145EPSIC5</t>
  </si>
  <si>
    <t>145</t>
  </si>
  <si>
    <t>209EPS010</t>
  </si>
  <si>
    <t>209EPS037</t>
  </si>
  <si>
    <t>209EPS002</t>
  </si>
  <si>
    <t>209EPS005</t>
  </si>
  <si>
    <t>209EPS040</t>
  </si>
  <si>
    <t>209ESSC24</t>
  </si>
  <si>
    <t>209EAS016</t>
  </si>
  <si>
    <t>209EPS042</t>
  </si>
  <si>
    <t>209EAS027</t>
  </si>
  <si>
    <t>209ESSC91</t>
  </si>
  <si>
    <t>209EPS008</t>
  </si>
  <si>
    <t>209EPSIC3</t>
  </si>
  <si>
    <t>209EPS018</t>
  </si>
  <si>
    <t>209ESSC07</t>
  </si>
  <si>
    <t>209EPS017</t>
  </si>
  <si>
    <t>209EPS041</t>
  </si>
  <si>
    <t>209EPS048</t>
  </si>
  <si>
    <t>209CCFC55</t>
  </si>
  <si>
    <t>209EPSIC5</t>
  </si>
  <si>
    <t>209</t>
  </si>
  <si>
    <t>282EPS010</t>
  </si>
  <si>
    <t>282EPS037</t>
  </si>
  <si>
    <t>282EPS002</t>
  </si>
  <si>
    <t>282EPS005</t>
  </si>
  <si>
    <t>282EPS040</t>
  </si>
  <si>
    <t>282ESSC24</t>
  </si>
  <si>
    <t>282EAS016</t>
  </si>
  <si>
    <t>282EPS042</t>
  </si>
  <si>
    <t>282EAS027</t>
  </si>
  <si>
    <t>282ESSC91</t>
  </si>
  <si>
    <t>282EPS008</t>
  </si>
  <si>
    <t>282EPSIC3</t>
  </si>
  <si>
    <t>282EPS018</t>
  </si>
  <si>
    <t>282ESSC07</t>
  </si>
  <si>
    <t>282EPS017</t>
  </si>
  <si>
    <t>282EPS041</t>
  </si>
  <si>
    <t>282EPS048</t>
  </si>
  <si>
    <t>282CCFC55</t>
  </si>
  <si>
    <t>282EPSIC5</t>
  </si>
  <si>
    <t>282</t>
  </si>
  <si>
    <t>353EPS010</t>
  </si>
  <si>
    <t>353EPS037</t>
  </si>
  <si>
    <t>353EPS002</t>
  </si>
  <si>
    <t>353EPS005</t>
  </si>
  <si>
    <t>353EPS040</t>
  </si>
  <si>
    <t>353ESSC24</t>
  </si>
  <si>
    <t>353EAS016</t>
  </si>
  <si>
    <t>353EPS042</t>
  </si>
  <si>
    <t>353EAS027</t>
  </si>
  <si>
    <t>353ESSC91</t>
  </si>
  <si>
    <t>353EPS008</t>
  </si>
  <si>
    <t>353EPSIC3</t>
  </si>
  <si>
    <t>353EPS018</t>
  </si>
  <si>
    <t>353ESSC07</t>
  </si>
  <si>
    <t>353EPS017</t>
  </si>
  <si>
    <t>353EPS041</t>
  </si>
  <si>
    <t>353EPS048</t>
  </si>
  <si>
    <t>353CCFC55</t>
  </si>
  <si>
    <t>353EPSIC5</t>
  </si>
  <si>
    <t>353</t>
  </si>
  <si>
    <t>364EPS010</t>
  </si>
  <si>
    <t>364EPS037</t>
  </si>
  <si>
    <t>364EPS002</t>
  </si>
  <si>
    <t>364EPS005</t>
  </si>
  <si>
    <t>364EPS040</t>
  </si>
  <si>
    <t>364ESSC24</t>
  </si>
  <si>
    <t>364EAS016</t>
  </si>
  <si>
    <t>364EPS042</t>
  </si>
  <si>
    <t>364EAS027</t>
  </si>
  <si>
    <t>364ESSC91</t>
  </si>
  <si>
    <t>364EPS008</t>
  </si>
  <si>
    <t>364EPSIC3</t>
  </si>
  <si>
    <t>364EPS018</t>
  </si>
  <si>
    <t>364ESSC07</t>
  </si>
  <si>
    <t>364EPS017</t>
  </si>
  <si>
    <t>364EPS041</t>
  </si>
  <si>
    <t>364EPS048</t>
  </si>
  <si>
    <t>364CCFC55</t>
  </si>
  <si>
    <t>364EPSIC5</t>
  </si>
  <si>
    <t>364</t>
  </si>
  <si>
    <t>368EPS010</t>
  </si>
  <si>
    <t>368EPS037</t>
  </si>
  <si>
    <t>368EPS002</t>
  </si>
  <si>
    <t>368EPS005</t>
  </si>
  <si>
    <t>368EPS040</t>
  </si>
  <si>
    <t>368ESSC24</t>
  </si>
  <si>
    <t>368EAS016</t>
  </si>
  <si>
    <t>368EPS042</t>
  </si>
  <si>
    <t>368EAS027</t>
  </si>
  <si>
    <t>368ESSC91</t>
  </si>
  <si>
    <t>368EPS008</t>
  </si>
  <si>
    <t>368EPSIC3</t>
  </si>
  <si>
    <t>368EPS018</t>
  </si>
  <si>
    <t>368ESSC07</t>
  </si>
  <si>
    <t>368EPS017</t>
  </si>
  <si>
    <t>368EPS041</t>
  </si>
  <si>
    <t>368EPS048</t>
  </si>
  <si>
    <t>368CCFC55</t>
  </si>
  <si>
    <t>368EPSIC5</t>
  </si>
  <si>
    <t>368</t>
  </si>
  <si>
    <t>390EPS010</t>
  </si>
  <si>
    <t>390EPS037</t>
  </si>
  <si>
    <t>390EPS002</t>
  </si>
  <si>
    <t>390EPS005</t>
  </si>
  <si>
    <t>390EPS040</t>
  </si>
  <si>
    <t>390ESSC24</t>
  </si>
  <si>
    <t>390EAS016</t>
  </si>
  <si>
    <t>390EPS042</t>
  </si>
  <si>
    <t>390EAS027</t>
  </si>
  <si>
    <t>390ESSC91</t>
  </si>
  <si>
    <t>390EPS008</t>
  </si>
  <si>
    <t>390EPSIC3</t>
  </si>
  <si>
    <t>390EPS018</t>
  </si>
  <si>
    <t>390ESSC07</t>
  </si>
  <si>
    <t>390EPS017</t>
  </si>
  <si>
    <t>390EPS041</t>
  </si>
  <si>
    <t>390EPS048</t>
  </si>
  <si>
    <t>390CCFC55</t>
  </si>
  <si>
    <t>390EPSIC5</t>
  </si>
  <si>
    <t>390</t>
  </si>
  <si>
    <t>467EPS010</t>
  </si>
  <si>
    <t>467EPS037</t>
  </si>
  <si>
    <t>467EPS002</t>
  </si>
  <si>
    <t>467EPS005</t>
  </si>
  <si>
    <t>467EPS040</t>
  </si>
  <si>
    <t>467ESSC24</t>
  </si>
  <si>
    <t>467EAS016</t>
  </si>
  <si>
    <t>467EPS042</t>
  </si>
  <si>
    <t>467EAS027</t>
  </si>
  <si>
    <t>467ESSC91</t>
  </si>
  <si>
    <t>467EPS008</t>
  </si>
  <si>
    <t>467EPSIC3</t>
  </si>
  <si>
    <t>467EPS018</t>
  </si>
  <si>
    <t>467ESSC07</t>
  </si>
  <si>
    <t>467EPS017</t>
  </si>
  <si>
    <t>467EPS041</t>
  </si>
  <si>
    <t>467EPS048</t>
  </si>
  <si>
    <t>467CCFC55</t>
  </si>
  <si>
    <t>467EPSIC5</t>
  </si>
  <si>
    <t>467</t>
  </si>
  <si>
    <t>576EPS010</t>
  </si>
  <si>
    <t>576EPS037</t>
  </si>
  <si>
    <t>576EPS002</t>
  </si>
  <si>
    <t>576EPS005</t>
  </si>
  <si>
    <t>576EPS040</t>
  </si>
  <si>
    <t>576ESSC24</t>
  </si>
  <si>
    <t>576EAS016</t>
  </si>
  <si>
    <t>576EPS042</t>
  </si>
  <si>
    <t>576EAS027</t>
  </si>
  <si>
    <t>576ESSC91</t>
  </si>
  <si>
    <t>576EPS008</t>
  </si>
  <si>
    <t>576EPSIC3</t>
  </si>
  <si>
    <t>576EPS018</t>
  </si>
  <si>
    <t>576ESSC07</t>
  </si>
  <si>
    <t>576EPS017</t>
  </si>
  <si>
    <t>576EPS041</t>
  </si>
  <si>
    <t>576EPS048</t>
  </si>
  <si>
    <t>576CCFC55</t>
  </si>
  <si>
    <t>576EPSIC5</t>
  </si>
  <si>
    <t>576</t>
  </si>
  <si>
    <t>642EPS010</t>
  </si>
  <si>
    <t>642EPS037</t>
  </si>
  <si>
    <t>642EPS002</t>
  </si>
  <si>
    <t>642EPS005</t>
  </si>
  <si>
    <t>642EPS040</t>
  </si>
  <si>
    <t>642ESSC24</t>
  </si>
  <si>
    <t>642EAS016</t>
  </si>
  <si>
    <t>642EPS042</t>
  </si>
  <si>
    <t>642EAS027</t>
  </si>
  <si>
    <t>642ESSC91</t>
  </si>
  <si>
    <t>642EPS008</t>
  </si>
  <si>
    <t>642EPSIC3</t>
  </si>
  <si>
    <t>642EPS018</t>
  </si>
  <si>
    <t>642ESSC07</t>
  </si>
  <si>
    <t>642EPS017</t>
  </si>
  <si>
    <t>642EPS041</t>
  </si>
  <si>
    <t>642EPS048</t>
  </si>
  <si>
    <t>642CCFC55</t>
  </si>
  <si>
    <t>642EPSIC5</t>
  </si>
  <si>
    <t>642</t>
  </si>
  <si>
    <t>679EPS010</t>
  </si>
  <si>
    <t>679EPS037</t>
  </si>
  <si>
    <t>679EPS002</t>
  </si>
  <si>
    <t>679EPS005</t>
  </si>
  <si>
    <t>679EPS040</t>
  </si>
  <si>
    <t>679ESSC24</t>
  </si>
  <si>
    <t>679EAS016</t>
  </si>
  <si>
    <t>679EPS042</t>
  </si>
  <si>
    <t>679EAS027</t>
  </si>
  <si>
    <t>679ESSC91</t>
  </si>
  <si>
    <t>679EPS008</t>
  </si>
  <si>
    <t>679EPSIC3</t>
  </si>
  <si>
    <t>679EPS018</t>
  </si>
  <si>
    <t>679ESSC07</t>
  </si>
  <si>
    <t>679EPS017</t>
  </si>
  <si>
    <t>679EPS041</t>
  </si>
  <si>
    <t>679EPS048</t>
  </si>
  <si>
    <t>679CCFC55</t>
  </si>
  <si>
    <t>679EPSIC5</t>
  </si>
  <si>
    <t>679</t>
  </si>
  <si>
    <t>789EPS010</t>
  </si>
  <si>
    <t>789EPS037</t>
  </si>
  <si>
    <t>789EPS002</t>
  </si>
  <si>
    <t>789EPS005</t>
  </si>
  <si>
    <t>789EPS040</t>
  </si>
  <si>
    <t>789ESSC24</t>
  </si>
  <si>
    <t>789EAS016</t>
  </si>
  <si>
    <t>789EPS042</t>
  </si>
  <si>
    <t>789EAS027</t>
  </si>
  <si>
    <t>789ESSC91</t>
  </si>
  <si>
    <t>789EPS008</t>
  </si>
  <si>
    <t>789EPSIC3</t>
  </si>
  <si>
    <t>789EPS018</t>
  </si>
  <si>
    <t>789ESSC07</t>
  </si>
  <si>
    <t>789EPS017</t>
  </si>
  <si>
    <t>789EPS041</t>
  </si>
  <si>
    <t>789EPS048</t>
  </si>
  <si>
    <t>789CCFC55</t>
  </si>
  <si>
    <t>789EPSIC5</t>
  </si>
  <si>
    <t>789</t>
  </si>
  <si>
    <t>792EPS010</t>
  </si>
  <si>
    <t>792EPS037</t>
  </si>
  <si>
    <t>792EPS002</t>
  </si>
  <si>
    <t>792EPS005</t>
  </si>
  <si>
    <t>792EPS040</t>
  </si>
  <si>
    <t>792ESSC24</t>
  </si>
  <si>
    <t>792EAS016</t>
  </si>
  <si>
    <t>792EPS042</t>
  </si>
  <si>
    <t>792EAS027</t>
  </si>
  <si>
    <t>792ESSC91</t>
  </si>
  <si>
    <t>792EPS008</t>
  </si>
  <si>
    <t>792EPSIC3</t>
  </si>
  <si>
    <t>792EPS018</t>
  </si>
  <si>
    <t>792ESSC07</t>
  </si>
  <si>
    <t>792EPS017</t>
  </si>
  <si>
    <t>792EPS041</t>
  </si>
  <si>
    <t>792EPS048</t>
  </si>
  <si>
    <t>792CCFC55</t>
  </si>
  <si>
    <t>792EPSIC5</t>
  </si>
  <si>
    <t>792</t>
  </si>
  <si>
    <t>809EPS010</t>
  </si>
  <si>
    <t>809EPS037</t>
  </si>
  <si>
    <t>809EPS002</t>
  </si>
  <si>
    <t>809EPS005</t>
  </si>
  <si>
    <t>809EPS040</t>
  </si>
  <si>
    <t>809ESSC24</t>
  </si>
  <si>
    <t>809EAS016</t>
  </si>
  <si>
    <t>809EPS042</t>
  </si>
  <si>
    <t>809EAS027</t>
  </si>
  <si>
    <t>809ESSC91</t>
  </si>
  <si>
    <t>809EPS008</t>
  </si>
  <si>
    <t>809EPSIC3</t>
  </si>
  <si>
    <t>809EPS018</t>
  </si>
  <si>
    <t>809ESSC07</t>
  </si>
  <si>
    <t>809EPS017</t>
  </si>
  <si>
    <t>809EPS041</t>
  </si>
  <si>
    <t>809EPS048</t>
  </si>
  <si>
    <t>809CCFC55</t>
  </si>
  <si>
    <t>809EPSIC5</t>
  </si>
  <si>
    <t>809</t>
  </si>
  <si>
    <t>847EPS010</t>
  </si>
  <si>
    <t>847EPS037</t>
  </si>
  <si>
    <t>847EPS002</t>
  </si>
  <si>
    <t>847EPS005</t>
  </si>
  <si>
    <t>847EPS040</t>
  </si>
  <si>
    <t>847ESSC24</t>
  </si>
  <si>
    <t>847EAS016</t>
  </si>
  <si>
    <t>847EPS042</t>
  </si>
  <si>
    <t>847EAS027</t>
  </si>
  <si>
    <t>847ESSC91</t>
  </si>
  <si>
    <t>847EPS008</t>
  </si>
  <si>
    <t>847EPSIC3</t>
  </si>
  <si>
    <t>847EPS018</t>
  </si>
  <si>
    <t>847ESSC07</t>
  </si>
  <si>
    <t>847EPS017</t>
  </si>
  <si>
    <t>847EPS041</t>
  </si>
  <si>
    <t>847EPS048</t>
  </si>
  <si>
    <t>847CCFC55</t>
  </si>
  <si>
    <t>847EPSIC5</t>
  </si>
  <si>
    <t>847</t>
  </si>
  <si>
    <t>856EPS010</t>
  </si>
  <si>
    <t>856EPS037</t>
  </si>
  <si>
    <t>856EPS002</t>
  </si>
  <si>
    <t>856EPS005</t>
  </si>
  <si>
    <t>856EPS040</t>
  </si>
  <si>
    <t>856ESSC24</t>
  </si>
  <si>
    <t>856EAS016</t>
  </si>
  <si>
    <t>856EPS042</t>
  </si>
  <si>
    <t>856EAS027</t>
  </si>
  <si>
    <t>856ESSC91</t>
  </si>
  <si>
    <t>856EPS008</t>
  </si>
  <si>
    <t>856EPSIC3</t>
  </si>
  <si>
    <t>856EPS018</t>
  </si>
  <si>
    <t>856ESSC07</t>
  </si>
  <si>
    <t>856EPS017</t>
  </si>
  <si>
    <t>856EPS041</t>
  </si>
  <si>
    <t>856EPS048</t>
  </si>
  <si>
    <t>856CCFC55</t>
  </si>
  <si>
    <t>856EPSIC5</t>
  </si>
  <si>
    <t>856</t>
  </si>
  <si>
    <t>861EPS010</t>
  </si>
  <si>
    <t>861EPS037</t>
  </si>
  <si>
    <t>861EPS002</t>
  </si>
  <si>
    <t>861EPS005</t>
  </si>
  <si>
    <t>861EPS040</t>
  </si>
  <si>
    <t>861ESSC24</t>
  </si>
  <si>
    <t>861EAS016</t>
  </si>
  <si>
    <t>861EPS042</t>
  </si>
  <si>
    <t>861EAS027</t>
  </si>
  <si>
    <t>861ESSC91</t>
  </si>
  <si>
    <t>861EPS008</t>
  </si>
  <si>
    <t>861EPSIC3</t>
  </si>
  <si>
    <t>861EPS018</t>
  </si>
  <si>
    <t>861ESSC07</t>
  </si>
  <si>
    <t>861EPS017</t>
  </si>
  <si>
    <t>861EPS041</t>
  </si>
  <si>
    <t>861EPS048</t>
  </si>
  <si>
    <t>861CCFC55</t>
  </si>
  <si>
    <t>861EPSIC5</t>
  </si>
  <si>
    <t>861</t>
  </si>
  <si>
    <t>1EPS010</t>
  </si>
  <si>
    <t>1EPS037</t>
  </si>
  <si>
    <t>1EPS002</t>
  </si>
  <si>
    <t>1EPS005</t>
  </si>
  <si>
    <t>1EPS040</t>
  </si>
  <si>
    <t>1ESSC24</t>
  </si>
  <si>
    <t>1EAS016</t>
  </si>
  <si>
    <t>1EPS042</t>
  </si>
  <si>
    <t>1EAS027</t>
  </si>
  <si>
    <t>1ESSC91</t>
  </si>
  <si>
    <t>1EPS008</t>
  </si>
  <si>
    <t>1EPSIC3</t>
  </si>
  <si>
    <t>1EPS018</t>
  </si>
  <si>
    <t>1ESSC07</t>
  </si>
  <si>
    <t>1EPS017</t>
  </si>
  <si>
    <t>1EPS041</t>
  </si>
  <si>
    <t>1EPS048</t>
  </si>
  <si>
    <t>1CCFC55</t>
  </si>
  <si>
    <t>1EPSIC5</t>
  </si>
  <si>
    <t>79EPS010</t>
  </si>
  <si>
    <t>79EPS037</t>
  </si>
  <si>
    <t>79EPS002</t>
  </si>
  <si>
    <t>79EPS005</t>
  </si>
  <si>
    <t>79EPS040</t>
  </si>
  <si>
    <t>79ESSC24</t>
  </si>
  <si>
    <t>79EAS016</t>
  </si>
  <si>
    <t>79EPS042</t>
  </si>
  <si>
    <t>79EAS027</t>
  </si>
  <si>
    <t>79ESSC91</t>
  </si>
  <si>
    <t>79EPS008</t>
  </si>
  <si>
    <t>79EPSIC3</t>
  </si>
  <si>
    <t>79EPS018</t>
  </si>
  <si>
    <t>79ESSC07</t>
  </si>
  <si>
    <t>79EPS017</t>
  </si>
  <si>
    <t>79EPS041</t>
  </si>
  <si>
    <t>79EPS048</t>
  </si>
  <si>
    <t>79CCFC55</t>
  </si>
  <si>
    <t>79EPSIC5</t>
  </si>
  <si>
    <t>79</t>
  </si>
  <si>
    <t>88EPS010</t>
  </si>
  <si>
    <t>88EPS037</t>
  </si>
  <si>
    <t>88EPS002</t>
  </si>
  <si>
    <t>88EPS005</t>
  </si>
  <si>
    <t>88EPS040</t>
  </si>
  <si>
    <t>88ESSC24</t>
  </si>
  <si>
    <t>88EAS016</t>
  </si>
  <si>
    <t>88EPS042</t>
  </si>
  <si>
    <t>88EAS027</t>
  </si>
  <si>
    <t>88ESSC91</t>
  </si>
  <si>
    <t>88EPS008</t>
  </si>
  <si>
    <t>88EPSIC3</t>
  </si>
  <si>
    <t>88EPS018</t>
  </si>
  <si>
    <t>88ESSC07</t>
  </si>
  <si>
    <t>88EPS017</t>
  </si>
  <si>
    <t>88EPS041</t>
  </si>
  <si>
    <t>88EPS048</t>
  </si>
  <si>
    <t>88CCFC55</t>
  </si>
  <si>
    <t>88EPSIC5</t>
  </si>
  <si>
    <t>88</t>
  </si>
  <si>
    <t>129EPS010</t>
  </si>
  <si>
    <t>129EPS037</t>
  </si>
  <si>
    <t>129EPS002</t>
  </si>
  <si>
    <t>129EPS005</t>
  </si>
  <si>
    <t>129EPS040</t>
  </si>
  <si>
    <t>129ESSC24</t>
  </si>
  <si>
    <t>129EAS016</t>
  </si>
  <si>
    <t>129EPS042</t>
  </si>
  <si>
    <t>129EAS027</t>
  </si>
  <si>
    <t>129ESSC91</t>
  </si>
  <si>
    <t>129EPS008</t>
  </si>
  <si>
    <t>129EPSIC3</t>
  </si>
  <si>
    <t>129EPS018</t>
  </si>
  <si>
    <t>129ESSC07</t>
  </si>
  <si>
    <t>129EPS017</t>
  </si>
  <si>
    <t>129EPS041</t>
  </si>
  <si>
    <t>129EPS048</t>
  </si>
  <si>
    <t>129CCFC55</t>
  </si>
  <si>
    <t>129EPSIC5</t>
  </si>
  <si>
    <t>129</t>
  </si>
  <si>
    <t>212EPS010</t>
  </si>
  <si>
    <t>212EPS037</t>
  </si>
  <si>
    <t>212EPS002</t>
  </si>
  <si>
    <t>212EPS005</t>
  </si>
  <si>
    <t>212EPS040</t>
  </si>
  <si>
    <t>212ESSC24</t>
  </si>
  <si>
    <t>212EAS016</t>
  </si>
  <si>
    <t>212EPS042</t>
  </si>
  <si>
    <t>212EAS027</t>
  </si>
  <si>
    <t>212ESSC91</t>
  </si>
  <si>
    <t>212EPS008</t>
  </si>
  <si>
    <t>212EPSIC3</t>
  </si>
  <si>
    <t>212EPS018</t>
  </si>
  <si>
    <t>212ESSC07</t>
  </si>
  <si>
    <t>212EPS017</t>
  </si>
  <si>
    <t>212EPS041</t>
  </si>
  <si>
    <t>212EPS048</t>
  </si>
  <si>
    <t>212CCFC55</t>
  </si>
  <si>
    <t>212EPSIC5</t>
  </si>
  <si>
    <t>212</t>
  </si>
  <si>
    <t>266EPS010</t>
  </si>
  <si>
    <t>266EPS037</t>
  </si>
  <si>
    <t>266EPS002</t>
  </si>
  <si>
    <t>266EPS005</t>
  </si>
  <si>
    <t>266EPS040</t>
  </si>
  <si>
    <t>266ESSC24</t>
  </si>
  <si>
    <t>266EAS016</t>
  </si>
  <si>
    <t>266EPS042</t>
  </si>
  <si>
    <t>266EAS027</t>
  </si>
  <si>
    <t>266ESSC91</t>
  </si>
  <si>
    <t>266EPS008</t>
  </si>
  <si>
    <t>266EPSIC3</t>
  </si>
  <si>
    <t>266EPS018</t>
  </si>
  <si>
    <t>266ESSC07</t>
  </si>
  <si>
    <t>266EPS017</t>
  </si>
  <si>
    <t>266EPS041</t>
  </si>
  <si>
    <t>266EPS048</t>
  </si>
  <si>
    <t>266CCFC55</t>
  </si>
  <si>
    <t>266EPSIC5</t>
  </si>
  <si>
    <t>266</t>
  </si>
  <si>
    <t>308EPS010</t>
  </si>
  <si>
    <t>308EPS037</t>
  </si>
  <si>
    <t>308EPS002</t>
  </si>
  <si>
    <t>308EPS005</t>
  </si>
  <si>
    <t>308EPS040</t>
  </si>
  <si>
    <t>308ESSC24</t>
  </si>
  <si>
    <t>308EAS016</t>
  </si>
  <si>
    <t>308EPS042</t>
  </si>
  <si>
    <t>308EAS027</t>
  </si>
  <si>
    <t>308ESSC91</t>
  </si>
  <si>
    <t>308EPS008</t>
  </si>
  <si>
    <t>308EPSIC3</t>
  </si>
  <si>
    <t>308EPS018</t>
  </si>
  <si>
    <t>308ESSC07</t>
  </si>
  <si>
    <t>308EPS017</t>
  </si>
  <si>
    <t>308EPS041</t>
  </si>
  <si>
    <t>308EPS048</t>
  </si>
  <si>
    <t>308CCFC55</t>
  </si>
  <si>
    <t>308EPSIC5</t>
  </si>
  <si>
    <t>308</t>
  </si>
  <si>
    <t>360EPS010</t>
  </si>
  <si>
    <t>360EPS037</t>
  </si>
  <si>
    <t>360EPS002</t>
  </si>
  <si>
    <t>360EPS005</t>
  </si>
  <si>
    <t>360EPS040</t>
  </si>
  <si>
    <t>360ESSC24</t>
  </si>
  <si>
    <t>360EAS016</t>
  </si>
  <si>
    <t>360EPS042</t>
  </si>
  <si>
    <t>360EAS027</t>
  </si>
  <si>
    <t>360ESSC91</t>
  </si>
  <si>
    <t>360EPS008</t>
  </si>
  <si>
    <t>360EPSIC3</t>
  </si>
  <si>
    <t>360EPS018</t>
  </si>
  <si>
    <t>360ESSC07</t>
  </si>
  <si>
    <t>360EPS017</t>
  </si>
  <si>
    <t>360EPS041</t>
  </si>
  <si>
    <t>360EPS048</t>
  </si>
  <si>
    <t>360CCFC55</t>
  </si>
  <si>
    <t>360EPSIC5</t>
  </si>
  <si>
    <t>360</t>
  </si>
  <si>
    <t>380EPS010</t>
  </si>
  <si>
    <t>380EPS037</t>
  </si>
  <si>
    <t>380EPS002</t>
  </si>
  <si>
    <t>380EPS005</t>
  </si>
  <si>
    <t>380EPS040</t>
  </si>
  <si>
    <t>380ESSC24</t>
  </si>
  <si>
    <t>380EAS016</t>
  </si>
  <si>
    <t>380EPS042</t>
  </si>
  <si>
    <t>380EAS027</t>
  </si>
  <si>
    <t>380ESSC91</t>
  </si>
  <si>
    <t>380EPS008</t>
  </si>
  <si>
    <t>380EPSIC3</t>
  </si>
  <si>
    <t>380EPS018</t>
  </si>
  <si>
    <t>380ESSC07</t>
  </si>
  <si>
    <t>380EPS017</t>
  </si>
  <si>
    <t>380EPS041</t>
  </si>
  <si>
    <t>380EPS048</t>
  </si>
  <si>
    <t>380CCFC55</t>
  </si>
  <si>
    <t>380EPSIC5</t>
  </si>
  <si>
    <t>380</t>
  </si>
  <si>
    <t>631EPS010</t>
  </si>
  <si>
    <t>631EPS037</t>
  </si>
  <si>
    <t>631EPS002</t>
  </si>
  <si>
    <t>631EPS005</t>
  </si>
  <si>
    <t>631EPS040</t>
  </si>
  <si>
    <t>631ESSC24</t>
  </si>
  <si>
    <t>631EAS016</t>
  </si>
  <si>
    <t>631EPS042</t>
  </si>
  <si>
    <t>631EAS027</t>
  </si>
  <si>
    <t>631ESSC91</t>
  </si>
  <si>
    <t>631EPS008</t>
  </si>
  <si>
    <t>631EPSIC3</t>
  </si>
  <si>
    <t>631EPS018</t>
  </si>
  <si>
    <t>631ESSC07</t>
  </si>
  <si>
    <t>631EPS017</t>
  </si>
  <si>
    <t>631EPS041</t>
  </si>
  <si>
    <t>631EPS048</t>
  </si>
  <si>
    <t>631CCFC55</t>
  </si>
  <si>
    <t>631EPSIC5</t>
  </si>
  <si>
    <t>631</t>
  </si>
  <si>
    <t xml:space="preserve">Régimen Contributivo: ADRES </t>
  </si>
  <si>
    <t>Elaboró</t>
  </si>
  <si>
    <t>AFILIADOS AL RÉGIMEN SUBSIDIADO AL DEPARTAMENTO DE ANTIOQUIA BDUA . FECHA DE CORTE: 2010-2022</t>
  </si>
  <si>
    <t>Mes actual vs Mes anterior</t>
  </si>
  <si>
    <t>2022 vs 2021</t>
  </si>
  <si>
    <t>CONVENCIONES</t>
  </si>
  <si>
    <t>COD_MPIO</t>
  </si>
  <si>
    <t>REGIÓN</t>
  </si>
  <si>
    <t>AFILIADOS AL REGIMEN SUBSIDIADO 2010</t>
  </si>
  <si>
    <t>AFILIADOS AL REGIMEN SUBSIDIADO 2011</t>
  </si>
  <si>
    <t>AFILIADOS AL REGIMEN SUBSIDIADO 2012</t>
  </si>
  <si>
    <t>AFILIADOS AL REGIMEN SUBSIDIADO  2013</t>
  </si>
  <si>
    <t>AFILIADOS AL REGIMEN SUBSIDIADO  2014</t>
  </si>
  <si>
    <t>AFILIADOS AL REGIMEN SUBSIDIADO  2015</t>
  </si>
  <si>
    <t>AFILIADOS AL REGIMEN SUBSIDIADO 2016</t>
  </si>
  <si>
    <t>AFILIADOS AL REGIMEN SUBSIDIADO 2017</t>
  </si>
  <si>
    <t>AFILIADOS AL REGIMEN SUBSIDIADO 2018</t>
  </si>
  <si>
    <t>AFILIADOS 2019</t>
  </si>
  <si>
    <t>AFILIADOS 2020</t>
  </si>
  <si>
    <t>AFILIADOS 2021</t>
  </si>
  <si>
    <t>Diferencia en Valor absoluto
Diciembre menos noviembre 2022)</t>
  </si>
  <si>
    <t>% Variación</t>
  </si>
  <si>
    <t>Diferencia en valor absoluto
(2022 menos 2021)</t>
  </si>
  <si>
    <t>Disminución</t>
  </si>
  <si>
    <t xml:space="preserve">ENERO </t>
  </si>
  <si>
    <t xml:space="preserve">FEBRERO </t>
  </si>
  <si>
    <t xml:space="preserve">MARZO </t>
  </si>
  <si>
    <t xml:space="preserve">ABRIL </t>
  </si>
  <si>
    <t xml:space="preserve">MAYO </t>
  </si>
  <si>
    <t xml:space="preserve">JUNIO </t>
  </si>
  <si>
    <t xml:space="preserve">JULIO </t>
  </si>
  <si>
    <t xml:space="preserve">AGOSTO </t>
  </si>
  <si>
    <t xml:space="preserve">SEPTIEMBRE </t>
  </si>
  <si>
    <t xml:space="preserve">OCTUBRE </t>
  </si>
  <si>
    <t xml:space="preserve">NOVIEMBRE </t>
  </si>
  <si>
    <t xml:space="preserve">DICIEMBRE </t>
  </si>
  <si>
    <t>ABRIL</t>
  </si>
  <si>
    <t>Igual</t>
  </si>
  <si>
    <t>TOTAL ANTIOQUIA</t>
  </si>
  <si>
    <t>Aumento</t>
  </si>
  <si>
    <t>CONVENCIONES % VARIACIÓN</t>
  </si>
  <si>
    <t>&gt; 0,5%</t>
  </si>
  <si>
    <t>&lt;0,1% y ≥0,01%</t>
  </si>
  <si>
    <t>&lt; 0,01%</t>
  </si>
  <si>
    <t>URABÁ</t>
  </si>
  <si>
    <t>PEÑOL</t>
  </si>
  <si>
    <t>RETIRO</t>
  </si>
  <si>
    <t>VALLE  DE ABURRA</t>
  </si>
  <si>
    <t>VALLE DE ABURRÁ</t>
  </si>
  <si>
    <t>SISPRO-BODEGA DE DATOS NOVIEMBRE 2022</t>
  </si>
  <si>
    <t>Régimen Subsidiado: ADRES NOVIEMBRE 2022,</t>
  </si>
  <si>
    <t>AFILIADOS A RÉGIMEN SUBSIDIADO AL DEPARTAMENTO DE ANTIOQUIA SEGÚN BASE DE DATOS UNICA DE AFILIADOS DEL FOSYGA - BDUA . FECHA DE CORTE: 2013-2019</t>
  </si>
  <si>
    <t>AFILIADOS AL RÉGIMEN CONTRIBUTIVO AL DEPARTAMENTO DE ANTIOQUIA BDUA . FECHA DE CORTE: 2013-2022</t>
  </si>
  <si>
    <t>AFILIADOS AL REGIMEN CONTRIBUTIVO 2013</t>
  </si>
  <si>
    <t>AFILIADOS AL REGIMEN CONTRIBUTIVO 2014</t>
  </si>
  <si>
    <t>AFILIADOS AL REGIMEN CONTRIBUTIVO 2015</t>
  </si>
  <si>
    <t>AFILIADOS AL REGIMEN CONTRIBUTIVO 2016</t>
  </si>
  <si>
    <t>AFILIADOS AL REGIMEN CONTRIBUTIVO 2017</t>
  </si>
  <si>
    <t>AFILIADOS AL REGIMEN CONTRIBUTIVO 2018</t>
  </si>
  <si>
    <t>AFILIADOS 2022</t>
  </si>
  <si>
    <t>Diferencia en Valor absoluto
(Diciembre menos Noviembre 2022)</t>
  </si>
  <si>
    <t>DICIEMBRE 22</t>
  </si>
  <si>
    <t>AFILIADOS A RÉGIMEN SUBSIDIADO AL DEPARTAMENTO DE ANTIOQUIA SEGÚN BASE DE DATOS UNICA DE AFILIADOS DEL FOSYGA - BDUA . FECHA DE CORTE: 2015-2019</t>
  </si>
  <si>
    <t>AFILIADOS AL RÉGIMEN EXCEPCIÓN AL DEPARTAMENTO DE ANTIOQUIA BDUA . FECHA DE CORTE: 2015-2022</t>
  </si>
  <si>
    <t xml:space="preserve">
</t>
  </si>
  <si>
    <t>AFILIADOS AL REGIMEN EXCEPCIÓN 2015</t>
  </si>
  <si>
    <t>AFILIADOS AL REGIMEN EXCEPCIÓN  2016</t>
  </si>
  <si>
    <t>AFILIADOS AL REGIMEN  EXCEPCIÓN 2017</t>
  </si>
  <si>
    <t>AFILIADOS AL REGIMEN EXCEPCIÓN  2018</t>
  </si>
  <si>
    <t>Diferencia en Valor absoluto
(Noviembre menos Octubre 2022)</t>
  </si>
  <si>
    <t>&lt;0,1% y &gt;0,5%</t>
  </si>
  <si>
    <t>&lt; 0,1%</t>
  </si>
  <si>
    <t>REGIMEN EXCEPCIÓN(Magisterio, Ecopetrol, Universidades) : CUBO SISPRO OCTUBRE 2022</t>
  </si>
  <si>
    <t>Fuente: Base  de Datos de Regimen Subsidiado y Contributivo 2006-2019, Poblacion Proyectada DANE 2006 -2020.</t>
  </si>
  <si>
    <t>% Cobertura en el SGSSS</t>
  </si>
  <si>
    <t xml:space="preserve">  POBLACIÓN AFILIADA AL SGSSS * DE SALUD, POR NIVEL, GENERO, ZONA Y TIPO DE AFILIADO</t>
  </si>
  <si>
    <t>EN LOS MUNICIPIOS DE ANTIOQUIA</t>
  </si>
  <si>
    <t>COD MPIO</t>
  </si>
  <si>
    <t>SUBREGIONES Y MUNICIPIOS</t>
  </si>
  <si>
    <t>POBLACIÓN SEGÚN NIVEL SISBEN EN R. SUBSIDIADO</t>
  </si>
  <si>
    <t>GENERO  EN R. SUBSIDIADO</t>
  </si>
  <si>
    <t>GENERO EN R. CONTRIBUTIVO</t>
  </si>
  <si>
    <t>ZONA EN R.SUBSIDIADO</t>
  </si>
  <si>
    <t>ZONA EN R.CONTRIBUTIVO</t>
  </si>
  <si>
    <t>TIPO  DE AFILIACIÓN EN R. CONTRIBUTIVO</t>
  </si>
  <si>
    <t>TOTAL PERSONAS AFILIADAS 
R. SUBSIDIADOS</t>
  </si>
  <si>
    <t>TOTAL PERSONAS AFILIADAS 
R. CONTRIBUTIVO</t>
  </si>
  <si>
    <t>Sin Nivel SISBEN</t>
  </si>
  <si>
    <t>Contribución solidaria</t>
  </si>
  <si>
    <t>sin nivel</t>
  </si>
  <si>
    <t>Masculino</t>
  </si>
  <si>
    <t>Femenino</t>
  </si>
  <si>
    <t>Urbana</t>
  </si>
  <si>
    <t>Rural</t>
  </si>
  <si>
    <t>Cotizante Masculino</t>
  </si>
  <si>
    <t>Cotizante Femenino</t>
  </si>
  <si>
    <t>Beneficiario Masculino</t>
  </si>
  <si>
    <t>Beneficiario Femenino</t>
  </si>
  <si>
    <t>Adicional Masculino</t>
  </si>
  <si>
    <t>Adicional Femenino</t>
  </si>
  <si>
    <t>TOTAL DEPTO.</t>
  </si>
  <si>
    <t>Vigia del Fuerte</t>
  </si>
  <si>
    <t>Santa Fe de Antioquia</t>
  </si>
  <si>
    <t xml:space="preserve">Briceño </t>
  </si>
  <si>
    <t>Carolina del Príncipe</t>
  </si>
  <si>
    <t>San Andrés de C.</t>
  </si>
  <si>
    <t>San José de la M.</t>
  </si>
  <si>
    <t>San Pedro de los M.</t>
  </si>
  <si>
    <t xml:space="preserve">Argelia </t>
  </si>
  <si>
    <t xml:space="preserve">Granada </t>
  </si>
  <si>
    <t>La Ceja del Tambo</t>
  </si>
  <si>
    <t xml:space="preserve">La Unión </t>
  </si>
  <si>
    <t>El Peñol</t>
  </si>
  <si>
    <t>El Retiro</t>
  </si>
  <si>
    <t xml:space="preserve">Rionegro </t>
  </si>
  <si>
    <t xml:space="preserve">San Carlos </t>
  </si>
  <si>
    <t xml:space="preserve">San Luis </t>
  </si>
  <si>
    <t>Ciudad Bolivar</t>
  </si>
  <si>
    <t xml:space="preserve">Santa Bárbara </t>
  </si>
  <si>
    <t xml:space="preserve">Caldas </t>
  </si>
  <si>
    <t>Itaguí</t>
  </si>
  <si>
    <t>Régimen Subsidiado y Contributivo: ADRES</t>
  </si>
  <si>
    <t>POBLACIÓN AFILIADA AL RÉGIMEN SUBSIDIADO POR GRUPOS DE EDAD Y MUNICIPIOS.
ANTIOQUIA 
Población Afiliada al Régimen Subsidiado según BDUA</t>
  </si>
  <si>
    <t>GRUPOS DE EDAD (EN AÑOS)</t>
  </si>
  <si>
    <t>TOTAL PERSONAS AFILIADAS</t>
  </si>
  <si>
    <t>&lt; de 1</t>
  </si>
  <si>
    <t xml:space="preserve"> 1 - 4</t>
  </si>
  <si>
    <t xml:space="preserve"> 5 - 14</t>
  </si>
  <si>
    <t>15 - 44</t>
  </si>
  <si>
    <t>45 - 59</t>
  </si>
  <si>
    <t>60 - 79</t>
  </si>
  <si>
    <t>80 y más</t>
  </si>
  <si>
    <t>Régimen Subsidiado y Contributivo: ADRES NOVIEMBRE 2022</t>
  </si>
  <si>
    <t>Elaborado por:</t>
  </si>
  <si>
    <r>
      <t xml:space="preserve">POBLACIÓN AFILIADA AL RÉGIMEN SUBSIDIADO* POR CURSO DE VIDA Y MUNICIPIOS.
ANTIOQUIA 
</t>
    </r>
    <r>
      <rPr>
        <b/>
        <sz val="9"/>
        <rFont val="Arial Narrow"/>
        <family val="2"/>
      </rPr>
      <t>* Población Afiliada al Régimen Subsidiado según BDUA</t>
    </r>
  </si>
  <si>
    <t>Primera Infancia</t>
  </si>
  <si>
    <t>Infancia</t>
  </si>
  <si>
    <t>Adolescente</t>
  </si>
  <si>
    <t>Juventud</t>
  </si>
  <si>
    <t>Adulto</t>
  </si>
  <si>
    <t>Vejez</t>
  </si>
  <si>
    <t xml:space="preserve">Régimen Subsidiado: ADRES  </t>
  </si>
  <si>
    <t>POBLACIÓN AFILIADA AL RÉGIMEN CONTRIBUTIVO* POR GRUPOS DE EDAD Y MUNICIPIOS.
ANTIOQUIA 
Población Afiliada al Régimen Contributivo BDUA</t>
  </si>
  <si>
    <r>
      <t xml:space="preserve">POBLACIÓN AFILIADA AL RÉGIMEN SUBSIDIADO* POR CURSO DE VIDA Y MUNICIPIOS.
ANTIOQUIA 
</t>
    </r>
    <r>
      <rPr>
        <b/>
        <sz val="9"/>
        <rFont val="Arial Narrow"/>
        <family val="2"/>
      </rPr>
      <t>* Población Afiliada al Régimen Contributivo según BDUA</t>
    </r>
  </si>
  <si>
    <t>Elaborado  por:</t>
  </si>
  <si>
    <r>
      <t xml:space="preserve">POBLACIÓN AFILIADA AL RÉGIMEN SUBSIDIADO* POR CURSO DE VIDA Y MUNICIPIOS.
ANTIOQUIA 
</t>
    </r>
    <r>
      <rPr>
        <b/>
        <sz val="9"/>
        <rFont val="Arial Narrow"/>
        <family val="2"/>
      </rPr>
      <t>* Población Afiliada al Régimen Excepción según BDEX (Sin Fuerza Pública).</t>
    </r>
  </si>
  <si>
    <t>Diana  Milena López</t>
  </si>
  <si>
    <t>Población sin 
caracterización</t>
  </si>
  <si>
    <t>Habitante de la calle</t>
  </si>
  <si>
    <t>Población infantil vulnerable diferente del ICBF</t>
  </si>
  <si>
    <t>Programa de protección de testigos</t>
  </si>
  <si>
    <t>Población en centros Psiquiatricos</t>
  </si>
  <si>
    <t>Población rural migratoria</t>
  </si>
  <si>
    <t>Población reclusa</t>
  </si>
  <si>
    <t>Población rural no  migratoria</t>
  </si>
  <si>
    <t>Adulto mayor en centro de protección</t>
  </si>
  <si>
    <t>Comunidades Indígenas</t>
  </si>
  <si>
    <t>ROM
Gitanos</t>
  </si>
  <si>
    <t>Afrocolombianos</t>
  </si>
  <si>
    <t>Población infantil a cargo del ICBF</t>
  </si>
  <si>
    <t>Población Inpec</t>
  </si>
  <si>
    <t>Personas que dejen de ser madres comunitarias</t>
  </si>
  <si>
    <t>Colombianos Deportados de Venezuela</t>
  </si>
  <si>
    <t>Jovenes adolescentes a cargo del ICBF - R. Penal</t>
  </si>
  <si>
    <t>Recien Nacidos  y menores de edad de padres de no Afiliados</t>
  </si>
  <si>
    <t>Voluntarios activos (Cruz Roja, Defensa Civil y Bomberos).</t>
  </si>
  <si>
    <t>Personas con discapacidad de escasos recursos y en condiciones de recursos y en abandono</t>
  </si>
  <si>
    <t>Madres Comunitarias</t>
  </si>
  <si>
    <t>Venezolanos con PEP</t>
  </si>
  <si>
    <t>Afilado de oficio sin encuesta SISBEN</t>
  </si>
  <si>
    <t>Personas detenidas sin condena o medida de aseguramiento en centros de detención transitoria</t>
  </si>
  <si>
    <t>Veteranos de la fuerza pública</t>
  </si>
  <si>
    <t>No pobre No Vulnerable</t>
  </si>
  <si>
    <t>Creador o gestor Cultural</t>
  </si>
  <si>
    <t>Población Sisbenizada</t>
  </si>
  <si>
    <t>Alto Costo</t>
  </si>
  <si>
    <t>Enfermedades huérfanas</t>
  </si>
  <si>
    <t>Madres gestantes</t>
  </si>
  <si>
    <t>Menores de edad</t>
  </si>
  <si>
    <t>Tratamientos en curso</t>
  </si>
  <si>
    <t>Menor desvinculado del conflicto armado</t>
  </si>
  <si>
    <t>Población discapacitada</t>
  </si>
  <si>
    <t>Población desmovilizada</t>
  </si>
  <si>
    <t>Población Víctima</t>
  </si>
  <si>
    <t>Total población Rtegimen subsidiado   no registrada como PE</t>
  </si>
  <si>
    <t>Total población Especial</t>
  </si>
  <si>
    <t>Total población Régimen Subsidiado</t>
  </si>
  <si>
    <t>Los  resaltados con verde  corresponden a la Poblacion Especial  Según Resolución 1838 del 2019</t>
  </si>
  <si>
    <t>1*</t>
  </si>
  <si>
    <t>10*</t>
  </si>
  <si>
    <t>11*</t>
  </si>
  <si>
    <t>14*</t>
  </si>
  <si>
    <t>16*</t>
  </si>
  <si>
    <t>17*</t>
  </si>
  <si>
    <t>18*</t>
  </si>
  <si>
    <t>2*</t>
  </si>
  <si>
    <t>23*</t>
  </si>
  <si>
    <t>24*</t>
  </si>
  <si>
    <t>25*</t>
  </si>
  <si>
    <t>28*</t>
  </si>
  <si>
    <t>29*</t>
  </si>
  <si>
    <t>30*</t>
  </si>
  <si>
    <t>33*</t>
  </si>
  <si>
    <t>6*</t>
  </si>
  <si>
    <t>8*</t>
  </si>
  <si>
    <t>9*</t>
  </si>
  <si>
    <t>Total  Afiliados</t>
  </si>
  <si>
    <t>COBERTURA AFILIACIÓN AL SGSSS A NIVEL NACIONAL, POR DEPARTAMENTOS SEGÚN RÉGIMEN DE SALUD,
ACTIVOS, ACTIVOS POR EMERGENCIA, PROTECCIÓN LABORAL, NO INCLUYE FUERZA PÚBLICA.</t>
  </si>
  <si>
    <t>CONTRIBUTIVO</t>
  </si>
  <si>
    <t>SUBSIDIADO</t>
  </si>
  <si>
    <t>EXCEPCION</t>
  </si>
  <si>
    <t>Sin afiliar</t>
  </si>
  <si>
    <t>Departamento</t>
  </si>
  <si>
    <t>INPEC INTRAMURAL</t>
  </si>
  <si>
    <t>% Cobertura</t>
  </si>
  <si>
    <t>Proyección DANE 2022</t>
  </si>
  <si>
    <t>Total Colombia</t>
  </si>
  <si>
    <t>AMAZONAS</t>
  </si>
  <si>
    <t>Amazonas</t>
  </si>
  <si>
    <t>ANTIOQUIA</t>
  </si>
  <si>
    <t>Antioquia (3)</t>
  </si>
  <si>
    <t>ARAUCA</t>
  </si>
  <si>
    <t>Arauca (3)</t>
  </si>
  <si>
    <t>ATLANTICO</t>
  </si>
  <si>
    <t>Atlántico</t>
  </si>
  <si>
    <t>BOGOTA D.C.</t>
  </si>
  <si>
    <t>Bogotá, D.C.</t>
  </si>
  <si>
    <t>BOLIVAR</t>
  </si>
  <si>
    <t>Bolívar (1) (3)</t>
  </si>
  <si>
    <t>BOYACA</t>
  </si>
  <si>
    <t>Boyacá (3)</t>
  </si>
  <si>
    <t>Caldas (3)</t>
  </si>
  <si>
    <t>CAQUETA</t>
  </si>
  <si>
    <t>Caquetá (3)</t>
  </si>
  <si>
    <t>CASANARE</t>
  </si>
  <si>
    <t>Casanare</t>
  </si>
  <si>
    <t>CAUCA</t>
  </si>
  <si>
    <t>Cauca (1) (3)</t>
  </si>
  <si>
    <t>CESAR</t>
  </si>
  <si>
    <t>Cesar (3)</t>
  </si>
  <si>
    <t>CHOCO</t>
  </si>
  <si>
    <t>Chocó (2) (3)</t>
  </si>
  <si>
    <t>CORDOBA</t>
  </si>
  <si>
    <t>Córdoba (1) (3) (5)</t>
  </si>
  <si>
    <t>CUNDINAMARCA</t>
  </si>
  <si>
    <t>Cundinamarca (3)</t>
  </si>
  <si>
    <t>GUAINIA</t>
  </si>
  <si>
    <t>Guainía</t>
  </si>
  <si>
    <t>GUAVIARE</t>
  </si>
  <si>
    <t>Guaviare</t>
  </si>
  <si>
    <t>HUILA</t>
  </si>
  <si>
    <t>Huila</t>
  </si>
  <si>
    <t>LA GUAJIRA</t>
  </si>
  <si>
    <t>La Guajira (3)</t>
  </si>
  <si>
    <t>MAGDALENA</t>
  </si>
  <si>
    <t>Magdalena (3)</t>
  </si>
  <si>
    <t>META</t>
  </si>
  <si>
    <t>Meta (3)</t>
  </si>
  <si>
    <t>NARINO</t>
  </si>
  <si>
    <t>Nariño (3)</t>
  </si>
  <si>
    <t>NORTE DE SANTANDER</t>
  </si>
  <si>
    <t>Norte De Santander (3)</t>
  </si>
  <si>
    <t>PUTUMAYO</t>
  </si>
  <si>
    <t>Putumayo (3)</t>
  </si>
  <si>
    <t>QUINDIO</t>
  </si>
  <si>
    <t>Quindio</t>
  </si>
  <si>
    <t>RISARALDA</t>
  </si>
  <si>
    <t>Risaralda</t>
  </si>
  <si>
    <t>SAN ANDRES</t>
  </si>
  <si>
    <t>San Andrés</t>
  </si>
  <si>
    <t>SANTANDER</t>
  </si>
  <si>
    <t>Santander (3)</t>
  </si>
  <si>
    <t>SUCRE</t>
  </si>
  <si>
    <t>Sucre (3)</t>
  </si>
  <si>
    <t>TOLIMA</t>
  </si>
  <si>
    <t>Tolima (3)</t>
  </si>
  <si>
    <t>VALLE</t>
  </si>
  <si>
    <t>Valle Del Cauca</t>
  </si>
  <si>
    <t>VAUPES</t>
  </si>
  <si>
    <t>Vaupés</t>
  </si>
  <si>
    <t>VICHADA</t>
  </si>
  <si>
    <t>Vichada</t>
  </si>
  <si>
    <t>Diana Milena Lopez Valencia</t>
  </si>
  <si>
    <t>cod mpio</t>
  </si>
  <si>
    <t>cod depto</t>
  </si>
  <si>
    <t>nom depto</t>
  </si>
  <si>
    <t>region</t>
  </si>
  <si>
    <t>municipio con tilde</t>
  </si>
  <si>
    <t>mpio sin tilde</t>
  </si>
  <si>
    <t>05</t>
  </si>
  <si>
    <t>Antioquia</t>
  </si>
  <si>
    <t>Abriaqui</t>
  </si>
  <si>
    <t>Alejandria</t>
  </si>
  <si>
    <t>Amaga</t>
  </si>
  <si>
    <t>Angelopolis</t>
  </si>
  <si>
    <t>Anori</t>
  </si>
  <si>
    <t>Apartado</t>
  </si>
  <si>
    <t>Buritica</t>
  </si>
  <si>
    <t>Caceres</t>
  </si>
  <si>
    <t>Caracoli</t>
  </si>
  <si>
    <t>Chigorodo</t>
  </si>
  <si>
    <t>Cocorna</t>
  </si>
  <si>
    <t>Concepcion</t>
  </si>
  <si>
    <t>norte</t>
  </si>
  <si>
    <t>Donmatias</t>
  </si>
  <si>
    <t>Ebejico</t>
  </si>
  <si>
    <t>Gomez Plata</t>
  </si>
  <si>
    <t>Guatape</t>
  </si>
  <si>
    <t>Jardin</t>
  </si>
  <si>
    <t>Jerico</t>
  </si>
  <si>
    <t>La Union</t>
  </si>
  <si>
    <t>Medellin</t>
  </si>
  <si>
    <t>Murindo</t>
  </si>
  <si>
    <t>Mutata</t>
  </si>
  <si>
    <t>Nechi</t>
  </si>
  <si>
    <t>Necocli</t>
  </si>
  <si>
    <t>Puerto Berrio</t>
  </si>
  <si>
    <t>San Andrés de Cuerquia</t>
  </si>
  <si>
    <t>San Andres de Cuerquia</t>
  </si>
  <si>
    <t>San Jeronimo</t>
  </si>
  <si>
    <t>San Jose de La Montaña</t>
  </si>
  <si>
    <t>San Juan de Uraba</t>
  </si>
  <si>
    <t>San Pedro de los Milagros</t>
  </si>
  <si>
    <t>Santa Barbara</t>
  </si>
  <si>
    <t>Santafe de Antioquia</t>
  </si>
  <si>
    <t>Sopetran</t>
  </si>
  <si>
    <t>Tamesis</t>
  </si>
  <si>
    <t>Taraza</t>
  </si>
  <si>
    <t>Titiribi</t>
  </si>
  <si>
    <t>Valparaiso</t>
  </si>
  <si>
    <t>Vegachi</t>
  </si>
  <si>
    <t>Yali</t>
  </si>
  <si>
    <t>Yolombo</t>
  </si>
  <si>
    <t>Yondo</t>
  </si>
  <si>
    <t>EPS CONTRIBUTIVAS HABILITADAS PARA OPERAR EN SUBSIDIADAS</t>
  </si>
  <si>
    <t>EPS SUBSIDIADAS INICIALES</t>
  </si>
  <si>
    <t>COD</t>
  </si>
  <si>
    <t>ENTIDAD</t>
  </si>
  <si>
    <t>CODIGO EPS-S</t>
  </si>
  <si>
    <t>EPSS01</t>
  </si>
  <si>
    <t>CCF002</t>
  </si>
  <si>
    <t xml:space="preserve">SALUD TOTAL S.A. </t>
  </si>
  <si>
    <t>EPSM03</t>
  </si>
  <si>
    <t>CAFESALUD EPS S.A.</t>
  </si>
  <si>
    <t>EPS020</t>
  </si>
  <si>
    <t>Caprecom</t>
  </si>
  <si>
    <t>EPS SANITAS</t>
  </si>
  <si>
    <t>ESS002</t>
  </si>
  <si>
    <t>Emdisalud</t>
  </si>
  <si>
    <t>COMPENSAR EPS</t>
  </si>
  <si>
    <t>EPS Y MEDICINA PREPAGADA SURAMERICANA S.A</t>
  </si>
  <si>
    <t>EPSS12</t>
  </si>
  <si>
    <t xml:space="preserve">COMFENALCO VALLE </t>
  </si>
  <si>
    <t>COOMEVA EPS S.A.</t>
  </si>
  <si>
    <t>FAMISANAR E.P.S. LTDA - CAFAM COLSUBSIDIO</t>
  </si>
  <si>
    <t>SERVICIO OCCIDENTAL DE SALUD</t>
  </si>
  <si>
    <t>EPSS23</t>
  </si>
  <si>
    <t>CRUZ BLANCA EPS</t>
  </si>
  <si>
    <t>EPSM33</t>
  </si>
  <si>
    <t>SALUDVIDA S.A. EPS</t>
  </si>
  <si>
    <t>NUEVA EPS S.A.</t>
  </si>
  <si>
    <t>EPSS39</t>
  </si>
  <si>
    <t>GOLDEN GROUP S.A. EPS</t>
  </si>
  <si>
    <t>EPS SUBSIDIADAS HABILITADAS PARA OPERAR COMO CONTRIBUTIVAS</t>
  </si>
  <si>
    <t>EPS CONTRIBUTIVAS INICIALES</t>
  </si>
  <si>
    <t>CODIGO SNS</t>
  </si>
  <si>
    <t>CCFC02</t>
  </si>
  <si>
    <t>CAJA DE COMPENSACION FAMILIAR DE ANTIOQUIA  COMFAMA - SAVIA SALUD EPSS</t>
  </si>
  <si>
    <t>CCFC07</t>
  </si>
  <si>
    <t>CAJA DE COMPENSACIÓN FAMILIAR  DE CARTAGENA "COMFAMILIAR CARTAGENA"</t>
  </si>
  <si>
    <t>CCFC09</t>
  </si>
  <si>
    <t>CAJA DE COMPENSACIÓN FAMILIAR DE BOYACÁ  COMFABOY</t>
  </si>
  <si>
    <t>EPS013</t>
  </si>
  <si>
    <t>EPS Saludcoop</t>
  </si>
  <si>
    <t>CCFC15</t>
  </si>
  <si>
    <t>CAJA DE COMPENSACION FAMILIAR DE CORDOBA  COMFACOR</t>
  </si>
  <si>
    <t>CCFC18</t>
  </si>
  <si>
    <t>CAJA DE COMPENSACION FAMILIAR CAFAM</t>
  </si>
  <si>
    <t>CCFC23</t>
  </si>
  <si>
    <t>CAJA DE COMPENSACIÓN FAMILIAR DE LA GUAJIRA</t>
  </si>
  <si>
    <t xml:space="preserve">Cafesalud </t>
  </si>
  <si>
    <t>CCFC24</t>
  </si>
  <si>
    <t>CAJA DE COMPENSACIÓN FAMILIAR DEL HUILA "COMFAMILIAR"</t>
  </si>
  <si>
    <t>CCFC27</t>
  </si>
  <si>
    <t>CAJA DE COMPENSACIÓN FAMILIAR DE NARIÑO "COMFAMILIAR NARIÑO"</t>
  </si>
  <si>
    <t>F. Médico Preventiva</t>
  </si>
  <si>
    <t>CCFC33</t>
  </si>
  <si>
    <t>CAJA DE COMPENSACIÓN FAMILIAR DE SUCRE</t>
  </si>
  <si>
    <t>CCFC53</t>
  </si>
  <si>
    <t>CAJA DE COMPENSACIÓN FAMILIAR DE CUNDINAMARCA COMFACUNDI</t>
  </si>
  <si>
    <t>Aliansalud S.A.</t>
  </si>
  <si>
    <t>CAJA DE COMPENSACION FAMILIAR  CAJACOPI ATLANTICO</t>
  </si>
  <si>
    <t>CCFC10</t>
  </si>
  <si>
    <t>COLSUBSIDIO</t>
  </si>
  <si>
    <t>CCFC20</t>
  </si>
  <si>
    <t>CAJA DE COMPENSACIÓN FAMILIAR DEL CHOCÓ COMFACHOCO</t>
  </si>
  <si>
    <t>EPSC22</t>
  </si>
  <si>
    <t>A.R.S. CONVIDA</t>
  </si>
  <si>
    <t>CAJA DE PREVISION SOCIAL Y SEGURIDAD DEL CASANARE - CAPRESOCA - E.P.S.</t>
  </si>
  <si>
    <t>EPSIC1</t>
  </si>
  <si>
    <t>ASOCIACIÓN INDÍGENA DEL CESAR Y LA GUAJIRA DUSAKAWI</t>
  </si>
  <si>
    <t>EPSIC2</t>
  </si>
  <si>
    <t>MANEXKA EPSI</t>
  </si>
  <si>
    <t>ASOCIACIÓN INDÍGENA DEL CAUCA</t>
  </si>
  <si>
    <t>SaludVida S.A.</t>
  </si>
  <si>
    <t>EPSIC4</t>
  </si>
  <si>
    <t>ANASWAYUU</t>
  </si>
  <si>
    <t>COMPENSAR</t>
  </si>
  <si>
    <t>MALLAMAS</t>
  </si>
  <si>
    <t>EPSIC6</t>
  </si>
  <si>
    <t>PIJAOS SALUD EPSI</t>
  </si>
  <si>
    <t>EPSC03</t>
  </si>
  <si>
    <t>CAFESALUD  E.P.S.  S.A.</t>
  </si>
  <si>
    <t>EPSC33</t>
  </si>
  <si>
    <t>SALUDVIDA S.A .E.P.S</t>
  </si>
  <si>
    <t>CAPITAL SALUD EPS</t>
  </si>
  <si>
    <t>EMDISALUD E.S.S.</t>
  </si>
  <si>
    <t>COOPERATIVA DE SALUD Y DESARROLLO INTEGRAL ZONA SUR ORIENTAL DE CARTAGENA LTDA. COOSALUD E.S.S.</t>
  </si>
  <si>
    <t>ASOCIACIÓN MUTUAL LA ESPERANZA ASMET  SALUD</t>
  </si>
  <si>
    <t>ASOCIACIÓN MUTUAL BARRIOS UNIDOS DE QUIBDÓ E.S.S.</t>
  </si>
  <si>
    <t>ECOOPSOS EMPRES SOLIDARIA DE SALUD</t>
  </si>
  <si>
    <t>ESSC18</t>
  </si>
  <si>
    <t>ASOCIACIÓN MUTUAL EMPRESA SOLIDARIA DE SALUD DE NARIÑO E.S.S. EMSSANAR E.S.S.</t>
  </si>
  <si>
    <t>COOPERATIVA DE SALUD COMUNITARIA-COMPARTA</t>
  </si>
  <si>
    <t>ASOCIACIÓN MUTUAL SER EMPRESA SOLIDARIA DE SALUD ESS</t>
  </si>
  <si>
    <t>SISPRO-BODEGA DE DATOS DICIEMBRE 2022</t>
  </si>
  <si>
    <t>AFILIADOS A RÉGIMEN SUBSIDIADO- REGIMEN CONTRIBUTIVO- POBLACION SIN ASEGURAR EN DEPARTAMENTO DE ANTIOQUIA, 2022</t>
  </si>
  <si>
    <t>REGIMEN EXCEPCIÓN(Magisterio, Ecopetrol, Universidades) : CUBO SISPRO Diciembre 2022</t>
  </si>
  <si>
    <t>De 0 a 05 años</t>
  </si>
  <si>
    <t>De 06 a 11 años</t>
  </si>
  <si>
    <t>De 12 a 17 años</t>
  </si>
  <si>
    <t>De 18 a 28 años</t>
  </si>
  <si>
    <t>De 29 a 59 años</t>
  </si>
  <si>
    <t>De 60 y más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</si>
</sst>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&quot;$&quot;\ * #,##0.00_);_(&quot;$&quot;\ * \(#,##0.00\);_(&quot;$&quot;\ * &quot;-&quot;??_);_(@_)"/>
    <numFmt numFmtId="166" formatCode="_-&quot;$&quot;* #,##0.00_-;\-&quot;$&quot;* #,##0.00_-;_-&quot;$&quot;* &quot;-&quot;??_-;_-@_-"/>
    <numFmt numFmtId="167" formatCode="_ * #,##0.00_ ;_ * \-#,##0.00_ ;_ * &quot;-&quot;??_ ;_ @_ "/>
    <numFmt numFmtId="168" formatCode="_ [$€-2]\ * #,##0.00_ ;_ [$€-2]\ * \-#,##0.00_ ;_ [$€-2]\ * &quot;-&quot;??_ "/>
    <numFmt numFmtId="169" formatCode="_-* #,##0_-;\-* #,##0_-;_-* &quot;-&quot;??_-;_-@_-"/>
    <numFmt numFmtId="170" formatCode="0.0"/>
    <numFmt numFmtId="171" formatCode="_-* #.##0.00_-;\-* #.##0.00_-;_-* &quot;-&quot;??_-;_-@_-"/>
    <numFmt numFmtId="172" formatCode="_-* #,##0.00\ &quot;€&quot;_-;\-* #,##0.00\ &quot;€&quot;_-;_-* &quot;-&quot;??\ &quot;€&quot;_-;_-@_-"/>
    <numFmt numFmtId="173" formatCode="#.##"/>
    <numFmt numFmtId="174" formatCode="#.#"/>
    <numFmt numFmtId="175" formatCode="_-* #,##0.00\ _€_-;\-* #,##0.00\ _€_-;_-* &quot;-&quot;??\ _€_-;_-@_-"/>
    <numFmt numFmtId="176" formatCode="#."/>
    <numFmt numFmtId="177" formatCode="_-[$€-2]* #,##0.00_-;\-[$€-2]* #,##0.00_-;_-[$€-2]* &quot;-&quot;??_-"/>
    <numFmt numFmtId="178" formatCode="#,##0.0"/>
    <numFmt numFmtId="179" formatCode="0.0%"/>
    <numFmt numFmtId="180" formatCode="_(* #,##0_);_(* \(#,##0\);_(* &quot;-&quot;??_);_(@_)"/>
    <numFmt numFmtId="181" formatCode="[$-10409]#,##0;\(#,##0\)"/>
    <numFmt numFmtId="182" formatCode="0.0_);\(0.0\)"/>
    <numFmt numFmtId="183" formatCode="0.00_);\(0.00\)"/>
  </numFmts>
  <fonts count="16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color indexed="18"/>
      <name val="Arial"/>
      <family val="2"/>
    </font>
    <font>
      <sz val="8"/>
      <name val="Verdana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</font>
    <font>
      <sz val="12"/>
      <color theme="0"/>
      <name val="Arial"/>
      <family val="2"/>
    </font>
    <font>
      <b/>
      <sz val="7"/>
      <color theme="0"/>
      <name val="Arial"/>
      <family val="2"/>
    </font>
    <font>
      <b/>
      <sz val="11"/>
      <color theme="0"/>
      <name val="Calibri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10"/>
      <color rgb="FF000000"/>
      <name val="Arial"/>
      <family val="2"/>
    </font>
    <font>
      <sz val="6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Narrow"/>
      <family val="2"/>
    </font>
    <font>
      <b/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9"/>
      <color theme="0"/>
      <name val="Arial"/>
      <family val="2"/>
    </font>
    <font>
      <b/>
      <i/>
      <sz val="11"/>
      <name val="Futura Md BT"/>
      <family val="2"/>
    </font>
    <font>
      <sz val="9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b/>
      <i/>
      <sz val="12"/>
      <name val="Futura Md BT"/>
      <family val="2"/>
    </font>
    <font>
      <b/>
      <sz val="14"/>
      <name val="Arial Narrow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7"/>
      <name val="Arial"/>
      <family val="2"/>
    </font>
    <font>
      <b/>
      <sz val="10"/>
      <name val="Arial Narrow"/>
      <family val="2"/>
    </font>
    <font>
      <sz val="10"/>
      <color indexed="8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1"/>
      <color indexed="16"/>
      <name val="Courier"/>
      <family val="3"/>
    </font>
    <font>
      <sz val="11"/>
      <name val="Arial Narrow"/>
      <family val="2"/>
    </font>
    <font>
      <b/>
      <sz val="8"/>
      <name val="Tahoma"/>
      <family val="2"/>
    </font>
    <font>
      <sz val="8"/>
      <name val="Tahoma"/>
      <family val="2"/>
    </font>
    <font>
      <sz val="11"/>
      <color rgb="FF1F497D"/>
      <name val="Calibri"/>
      <family val="2"/>
    </font>
    <font>
      <b/>
      <sz val="12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9"/>
      <color indexed="1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name val="Segoe UI"/>
      <family val="2"/>
      <charset val="204"/>
    </font>
    <font>
      <sz val="9"/>
      <name val="Segoe UI"/>
      <family val="2"/>
      <charset val="204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8"/>
      <color theme="0"/>
      <name val="Arial"/>
      <family val="2"/>
    </font>
    <font>
      <b/>
      <sz val="11"/>
      <color rgb="FF006100"/>
      <name val="Calibri"/>
      <family val="2"/>
      <scheme val="minor"/>
    </font>
    <font>
      <b/>
      <sz val="16"/>
      <color indexed="56"/>
      <name val="Cambria"/>
      <family val="2"/>
    </font>
    <font>
      <b/>
      <sz val="14"/>
      <color indexed="56"/>
      <name val="Cambria"/>
      <family val="2"/>
    </font>
    <font>
      <b/>
      <sz val="12"/>
      <color indexed="56"/>
      <name val="Cambria"/>
      <family val="2"/>
    </font>
    <font>
      <b/>
      <sz val="11"/>
      <color indexed="56"/>
      <name val="Cambria"/>
      <family val="2"/>
    </font>
    <font>
      <b/>
      <sz val="11"/>
      <color rgb="FF9C6500"/>
      <name val="Calibri"/>
      <family val="2"/>
      <scheme val="minor"/>
    </font>
    <font>
      <b/>
      <sz val="16"/>
      <color indexed="62"/>
      <name val="Cambria"/>
      <family val="2"/>
    </font>
    <font>
      <b/>
      <sz val="14"/>
      <color indexed="62"/>
      <name val="Cambria"/>
      <family val="2"/>
    </font>
    <font>
      <b/>
      <sz val="10"/>
      <color indexed="56"/>
      <name val="Cambria"/>
      <family val="2"/>
    </font>
    <font>
      <b/>
      <sz val="9"/>
      <color indexed="56"/>
      <name val="Cambria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mbria"/>
      <family val="2"/>
    </font>
    <font>
      <b/>
      <sz val="9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0"/>
      <name val="Cambria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11"/>
      <color rgb="FF008000"/>
      <name val="Calibri"/>
      <family val="2"/>
      <scheme val="minor"/>
    </font>
    <font>
      <b/>
      <sz val="9"/>
      <name val="Arial Narrow"/>
      <family val="2"/>
    </font>
    <font>
      <sz val="11"/>
      <color theme="0"/>
      <name val="Arial"/>
      <family val="2"/>
    </font>
    <font>
      <b/>
      <sz val="24"/>
      <color indexed="62"/>
      <name val="Cambria"/>
      <family val="2"/>
    </font>
    <font>
      <sz val="28"/>
      <name val="Arial"/>
      <family val="2"/>
    </font>
    <font>
      <sz val="10"/>
      <color indexed="8"/>
      <name val="Arial"/>
      <family val="2"/>
    </font>
    <font>
      <b/>
      <sz val="12"/>
      <color indexed="56"/>
      <name val="Calibri"/>
      <family val="2"/>
    </font>
    <font>
      <b/>
      <sz val="10"/>
      <color rgb="FF484848"/>
      <name val="Tahoma"/>
      <family val="2"/>
    </font>
    <font>
      <b/>
      <sz val="9"/>
      <color rgb="FFFA7D00"/>
      <name val="Calibri"/>
      <family val="2"/>
      <scheme val="minor"/>
    </font>
  </fonts>
  <fills count="8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17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theme="0" tint="-0.14999847407452621"/>
        <bgColor indexed="0"/>
      </patternFill>
    </fill>
    <fill>
      <patternFill patternType="solid">
        <fgColor rgb="FFFF3399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gradientFill degree="90">
        <stop position="0">
          <color rgb="FF66FF33"/>
        </stop>
        <stop position="1">
          <color rgb="FF00CC00"/>
        </stop>
      </gradientFill>
    </fill>
    <fill>
      <gradientFill degree="90">
        <stop position="0">
          <color rgb="FF66FF33"/>
        </stop>
        <stop position="1">
          <color rgb="FF009900"/>
        </stop>
      </gradientFill>
    </fill>
    <fill>
      <gradientFill degree="90">
        <stop position="0">
          <color rgb="FF00CC00"/>
        </stop>
        <stop position="1">
          <color rgb="FF009900"/>
        </stop>
      </gradientFill>
    </fill>
    <fill>
      <gradientFill degree="270">
        <stop position="0">
          <color rgb="FF009900"/>
        </stop>
        <stop position="1">
          <color rgb="FF00CC00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8" tint="0.59999389629810485"/>
        </stop>
        <stop position="1">
          <color rgb="FF00B0F0"/>
        </stop>
      </gradientFill>
    </fill>
    <fill>
      <gradientFill degree="90">
        <stop position="0">
          <color rgb="FF00CCFF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rgb="FF00CC00"/>
        </stop>
      </gradientFill>
    </fill>
    <fill>
      <gradientFill>
        <stop position="0">
          <color rgb="FF66FF33"/>
        </stop>
        <stop position="1">
          <color rgb="FF009900"/>
        </stop>
      </gradientFill>
    </fill>
    <fill>
      <gradientFill degree="90">
        <stop position="0">
          <color theme="0"/>
        </stop>
        <stop position="1">
          <color rgb="FF00B0F0"/>
        </stop>
      </gradientFill>
    </fill>
    <fill>
      <patternFill patternType="solid">
        <fgColor theme="4" tint="0.79998168889431442"/>
        <bgColor indexed="64"/>
      </patternFill>
    </fill>
    <fill>
      <patternFill patternType="solid">
        <fgColor rgb="FF009900"/>
        <bgColor auto="1"/>
      </patternFill>
    </fill>
    <fill>
      <patternFill patternType="solid">
        <fgColor rgb="FF669900"/>
        <bgColor indexed="64"/>
      </patternFill>
    </fill>
    <fill>
      <gradientFill degree="90">
        <stop position="0">
          <color theme="0"/>
        </stop>
        <stop position="1">
          <color rgb="FF66FF33"/>
        </stop>
      </gradientFill>
    </fill>
    <fill>
      <gradientFill degree="90">
        <stop position="0">
          <color theme="8" tint="0.80001220740379042"/>
        </stop>
        <stop position="1">
          <color theme="4"/>
        </stop>
      </gradientFill>
    </fill>
  </fills>
  <borders count="9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59">
    <xf numFmtId="0" fontId="0" fillId="0" borderId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0" fontId="28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26" fillId="0" borderId="0"/>
    <xf numFmtId="0" fontId="35" fillId="0" borderId="0"/>
    <xf numFmtId="0" fontId="27" fillId="0" borderId="0"/>
    <xf numFmtId="0" fontId="29" fillId="0" borderId="0"/>
    <xf numFmtId="0" fontId="25" fillId="0" borderId="0"/>
    <xf numFmtId="0" fontId="29" fillId="0" borderId="0"/>
    <xf numFmtId="0" fontId="24" fillId="0" borderId="0"/>
    <xf numFmtId="0" fontId="23" fillId="0" borderId="0"/>
    <xf numFmtId="0" fontId="22" fillId="0" borderId="0"/>
    <xf numFmtId="0" fontId="51" fillId="0" borderId="0"/>
    <xf numFmtId="0" fontId="21" fillId="0" borderId="0"/>
    <xf numFmtId="171" fontId="27" fillId="0" borderId="0" applyFont="0" applyFill="0" applyBorder="0" applyAlignment="0" applyProtection="0"/>
    <xf numFmtId="0" fontId="28" fillId="0" borderId="0"/>
    <xf numFmtId="0" fontId="21" fillId="0" borderId="0"/>
    <xf numFmtId="0" fontId="20" fillId="0" borderId="0"/>
    <xf numFmtId="0" fontId="19" fillId="0" borderId="0"/>
    <xf numFmtId="0" fontId="54" fillId="0" borderId="0"/>
    <xf numFmtId="167" fontId="2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8" fillId="0" borderId="0"/>
    <xf numFmtId="0" fontId="17" fillId="0" borderId="0"/>
    <xf numFmtId="0" fontId="16" fillId="0" borderId="0"/>
    <xf numFmtId="0" fontId="61" fillId="0" borderId="0"/>
    <xf numFmtId="3" fontId="66" fillId="0" borderId="13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1" borderId="0" applyNumberFormat="0" applyBorder="0" applyAlignment="0" applyProtection="0"/>
    <xf numFmtId="0" fontId="3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7" borderId="0" applyNumberFormat="0" applyBorder="0" applyAlignment="0" applyProtection="0"/>
    <xf numFmtId="0" fontId="3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19" borderId="0" applyNumberFormat="0" applyBorder="0" applyAlignment="0" applyProtection="0"/>
    <xf numFmtId="0" fontId="3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21" borderId="0" applyNumberFormat="0" applyBorder="0" applyAlignment="0" applyProtection="0"/>
    <xf numFmtId="0" fontId="3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3" borderId="0" applyNumberFormat="0" applyBorder="0" applyAlignment="0" applyProtection="0"/>
    <xf numFmtId="0" fontId="36" fillId="33" borderId="0" applyNumberFormat="0" applyBorder="0" applyAlignment="0" applyProtection="0"/>
    <xf numFmtId="0" fontId="16" fillId="25" borderId="0" applyNumberFormat="0" applyBorder="0" applyAlignment="0" applyProtection="0"/>
    <xf numFmtId="0" fontId="3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27" borderId="0" applyNumberFormat="0" applyBorder="0" applyAlignment="0" applyProtection="0"/>
    <xf numFmtId="0" fontId="36" fillId="33" borderId="0" applyNumberFormat="0" applyBorder="0" applyAlignment="0" applyProtection="0"/>
    <xf numFmtId="0" fontId="36" fillId="30" borderId="0" applyNumberFormat="0" applyBorder="0" applyAlignment="0" applyProtection="0"/>
    <xf numFmtId="0" fontId="36" fillId="39" borderId="0" applyNumberFormat="0" applyBorder="0" applyAlignment="0" applyProtection="0"/>
    <xf numFmtId="0" fontId="36" fillId="35" borderId="0" applyNumberFormat="0" applyBorder="0" applyAlignment="0" applyProtection="0"/>
    <xf numFmtId="0" fontId="36" fillId="33" borderId="0" applyNumberFormat="0" applyBorder="0" applyAlignment="0" applyProtection="0"/>
    <xf numFmtId="0" fontId="36" fillId="31" borderId="0" applyNumberFormat="0" applyBorder="0" applyAlignment="0" applyProtection="0"/>
    <xf numFmtId="0" fontId="3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18" borderId="0" applyNumberFormat="0" applyBorder="0" applyAlignment="0" applyProtection="0"/>
    <xf numFmtId="0" fontId="36" fillId="30" borderId="0" applyNumberFormat="0" applyBorder="0" applyAlignment="0" applyProtection="0"/>
    <xf numFmtId="0" fontId="16" fillId="20" borderId="0" applyNumberFormat="0" applyBorder="0" applyAlignment="0" applyProtection="0"/>
    <xf numFmtId="0" fontId="3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2" borderId="0" applyNumberFormat="0" applyBorder="0" applyAlignment="0" applyProtection="0"/>
    <xf numFmtId="0" fontId="3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4" borderId="0" applyNumberFormat="0" applyBorder="0" applyAlignment="0" applyProtection="0"/>
    <xf numFmtId="0" fontId="3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6" borderId="0" applyNumberFormat="0" applyBorder="0" applyAlignment="0" applyProtection="0"/>
    <xf numFmtId="0" fontId="3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28" borderId="0" applyNumberFormat="0" applyBorder="0" applyAlignment="0" applyProtection="0"/>
    <xf numFmtId="0" fontId="67" fillId="33" borderId="0" applyNumberFormat="0" applyBorder="0" applyAlignment="0" applyProtection="0"/>
    <xf numFmtId="0" fontId="67" fillId="42" borderId="0" applyNumberFormat="0" applyBorder="0" applyAlignment="0" applyProtection="0"/>
    <xf numFmtId="0" fontId="67" fillId="41" borderId="0" applyNumberFormat="0" applyBorder="0" applyAlignment="0" applyProtection="0"/>
    <xf numFmtId="0" fontId="67" fillId="35" borderId="0" applyNumberFormat="0" applyBorder="0" applyAlignment="0" applyProtection="0"/>
    <xf numFmtId="0" fontId="67" fillId="33" borderId="0" applyNumberFormat="0" applyBorder="0" applyAlignment="0" applyProtection="0"/>
    <xf numFmtId="0" fontId="67" fillId="30" borderId="0" applyNumberFormat="0" applyBorder="0" applyAlignment="0" applyProtection="0"/>
    <xf numFmtId="0" fontId="67" fillId="43" borderId="0" applyNumberFormat="0" applyBorder="0" applyAlignment="0" applyProtection="0"/>
    <xf numFmtId="0" fontId="67" fillId="30" borderId="0" applyNumberFormat="0" applyBorder="0" applyAlignment="0" applyProtection="0"/>
    <xf numFmtId="0" fontId="67" fillId="40" borderId="0" applyNumberFormat="0" applyBorder="0" applyAlignment="0" applyProtection="0"/>
    <xf numFmtId="0" fontId="67" fillId="44" borderId="0" applyNumberFormat="0" applyBorder="0" applyAlignment="0" applyProtection="0"/>
    <xf numFmtId="0" fontId="67" fillId="45" borderId="0" applyNumberFormat="0" applyBorder="0" applyAlignment="0" applyProtection="0"/>
    <xf numFmtId="0" fontId="67" fillId="46" borderId="0" applyNumberFormat="0" applyBorder="0" applyAlignment="0" applyProtection="0"/>
    <xf numFmtId="0" fontId="67" fillId="47" borderId="0" applyNumberFormat="0" applyBorder="0" applyAlignment="0" applyProtection="0"/>
    <xf numFmtId="0" fontId="67" fillId="42" borderId="0" applyNumberFormat="0" applyBorder="0" applyAlignment="0" applyProtection="0"/>
    <xf numFmtId="0" fontId="67" fillId="41" borderId="0" applyNumberFormat="0" applyBorder="0" applyAlignment="0" applyProtection="0"/>
    <xf numFmtId="0" fontId="67" fillId="48" borderId="0" applyNumberFormat="0" applyBorder="0" applyAlignment="0" applyProtection="0"/>
    <xf numFmtId="0" fontId="67" fillId="45" borderId="0" applyNumberFormat="0" applyBorder="0" applyAlignment="0" applyProtection="0"/>
    <xf numFmtId="0" fontId="67" fillId="49" borderId="0" applyNumberFormat="0" applyBorder="0" applyAlignment="0" applyProtection="0"/>
    <xf numFmtId="0" fontId="68" fillId="37" borderId="0" applyNumberFormat="0" applyBorder="0" applyAlignment="0" applyProtection="0"/>
    <xf numFmtId="0" fontId="69" fillId="36" borderId="0" applyNumberFormat="0" applyBorder="0" applyAlignment="0" applyProtection="0"/>
    <xf numFmtId="0" fontId="70" fillId="50" borderId="51" applyNumberFormat="0" applyAlignment="0" applyProtection="0"/>
    <xf numFmtId="0" fontId="71" fillId="38" borderId="51" applyNumberFormat="0" applyAlignment="0" applyProtection="0"/>
    <xf numFmtId="0" fontId="72" fillId="51" borderId="52" applyNumberFormat="0" applyAlignment="0" applyProtection="0"/>
    <xf numFmtId="0" fontId="73" fillId="0" borderId="53" applyNumberFormat="0" applyFill="0" applyAlignment="0" applyProtection="0"/>
    <xf numFmtId="0" fontId="72" fillId="51" borderId="52" applyNumberFormat="0" applyAlignment="0" applyProtection="0"/>
    <xf numFmtId="0" fontId="74" fillId="0" borderId="0" applyNumberFormat="0" applyFill="0" applyBorder="0" applyAlignment="0" applyProtection="0"/>
    <xf numFmtId="0" fontId="67" fillId="52" borderId="0" applyNumberFormat="0" applyBorder="0" applyAlignment="0" applyProtection="0"/>
    <xf numFmtId="0" fontId="67" fillId="49" borderId="0" applyNumberFormat="0" applyBorder="0" applyAlignment="0" applyProtection="0"/>
    <xf numFmtId="0" fontId="67" fillId="53" borderId="0" applyNumberFormat="0" applyBorder="0" applyAlignment="0" applyProtection="0"/>
    <xf numFmtId="0" fontId="67" fillId="44" borderId="0" applyNumberFormat="0" applyBorder="0" applyAlignment="0" applyProtection="0"/>
    <xf numFmtId="0" fontId="67" fillId="45" borderId="0" applyNumberFormat="0" applyBorder="0" applyAlignment="0" applyProtection="0"/>
    <xf numFmtId="0" fontId="67" fillId="42" borderId="0" applyNumberFormat="0" applyBorder="0" applyAlignment="0" applyProtection="0"/>
    <xf numFmtId="0" fontId="75" fillId="32" borderId="51" applyNumberFormat="0" applyAlignment="0" applyProtection="0"/>
    <xf numFmtId="168" fontId="27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69" fillId="33" borderId="0" applyNumberFormat="0" applyBorder="0" applyAlignment="0" applyProtection="0"/>
    <xf numFmtId="0" fontId="77" fillId="0" borderId="54" applyNumberFormat="0" applyFill="0" applyAlignment="0" applyProtection="0"/>
    <xf numFmtId="0" fontId="78" fillId="0" borderId="55" applyNumberFormat="0" applyFill="0" applyAlignment="0" applyProtection="0"/>
    <xf numFmtId="0" fontId="79" fillId="0" borderId="56" applyNumberFormat="0" applyFill="0" applyAlignment="0" applyProtection="0"/>
    <xf numFmtId="0" fontId="79" fillId="0" borderId="0" applyNumberFormat="0" applyFill="0" applyBorder="0" applyAlignment="0" applyProtection="0"/>
    <xf numFmtId="0" fontId="68" fillId="35" borderId="0" applyNumberFormat="0" applyBorder="0" applyAlignment="0" applyProtection="0"/>
    <xf numFmtId="0" fontId="75" fillId="39" borderId="51" applyNumberFormat="0" applyAlignment="0" applyProtection="0"/>
    <xf numFmtId="0" fontId="80" fillId="0" borderId="57" applyNumberFormat="0" applyFill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43" fontId="2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72" fontId="1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0" fontId="81" fillId="39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6" fillId="0" borderId="0"/>
    <xf numFmtId="0" fontId="27" fillId="0" borderId="0"/>
    <xf numFmtId="0" fontId="27" fillId="0" borderId="0"/>
    <xf numFmtId="0" fontId="3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6" fillId="0" borderId="0"/>
    <xf numFmtId="0" fontId="2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6" fillId="0" borderId="0"/>
    <xf numFmtId="0" fontId="27" fillId="0" borderId="0"/>
    <xf numFmtId="0" fontId="16" fillId="0" borderId="0"/>
    <xf numFmtId="0" fontId="36" fillId="0" borderId="0"/>
    <xf numFmtId="0" fontId="16" fillId="0" borderId="0"/>
    <xf numFmtId="0" fontId="27" fillId="0" borderId="0"/>
    <xf numFmtId="0" fontId="27" fillId="0" borderId="0"/>
    <xf numFmtId="0" fontId="3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16" fillId="0" borderId="0"/>
    <xf numFmtId="0" fontId="82" fillId="0" borderId="0"/>
    <xf numFmtId="0" fontId="27" fillId="0" borderId="0"/>
    <xf numFmtId="0" fontId="16" fillId="0" borderId="0"/>
    <xf numFmtId="0" fontId="8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5" fillId="0" borderId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27" fillId="31" borderId="11" applyNumberFormat="0" applyFont="0" applyAlignment="0" applyProtection="0"/>
    <xf numFmtId="0" fontId="16" fillId="16" borderId="48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16" fillId="16" borderId="48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16" borderId="48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16" fillId="16" borderId="48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27" fillId="31" borderId="11" applyNumberFormat="0" applyFont="0" applyAlignment="0" applyProtection="0"/>
    <xf numFmtId="0" fontId="83" fillId="50" borderId="58" applyNumberFormat="0" applyAlignment="0" applyProtection="0"/>
    <xf numFmtId="9" fontId="27" fillId="0" borderId="0" applyFont="0" applyFill="0" applyBorder="0" applyAlignment="0" applyProtection="0"/>
    <xf numFmtId="0" fontId="83" fillId="38" borderId="58" applyNumberFormat="0" applyAlignment="0" applyProtection="0"/>
    <xf numFmtId="0" fontId="80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59" applyNumberFormat="0" applyFill="0" applyAlignment="0" applyProtection="0"/>
    <xf numFmtId="0" fontId="86" fillId="0" borderId="60" applyNumberFormat="0" applyFill="0" applyAlignment="0" applyProtection="0"/>
    <xf numFmtId="0" fontId="74" fillId="0" borderId="61" applyNumberFormat="0" applyFill="0" applyAlignment="0" applyProtection="0"/>
    <xf numFmtId="0" fontId="87" fillId="0" borderId="0" applyNumberFormat="0" applyFill="0" applyBorder="0" applyAlignment="0" applyProtection="0"/>
    <xf numFmtId="0" fontId="88" fillId="0" borderId="62" applyNumberFormat="0" applyFill="0" applyAlignment="0" applyProtection="0"/>
    <xf numFmtId="0" fontId="80" fillId="0" borderId="0" applyNumberFormat="0" applyFill="0" applyBorder="0" applyAlignment="0" applyProtection="0"/>
    <xf numFmtId="0" fontId="27" fillId="0" borderId="0"/>
    <xf numFmtId="0" fontId="16" fillId="0" borderId="0"/>
    <xf numFmtId="0" fontId="15" fillId="0" borderId="0"/>
    <xf numFmtId="0" fontId="28" fillId="0" borderId="0" applyFill="0" applyBorder="0" applyAlignment="0" applyProtection="0"/>
    <xf numFmtId="0" fontId="14" fillId="0" borderId="0"/>
    <xf numFmtId="0" fontId="96" fillId="0" borderId="0"/>
    <xf numFmtId="0" fontId="13" fillId="0" borderId="0"/>
    <xf numFmtId="0" fontId="12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6" fontId="98" fillId="0" borderId="0" applyFont="0" applyFill="0" applyBorder="0" applyAlignment="0" applyProtection="0"/>
    <xf numFmtId="176" fontId="99" fillId="0" borderId="0">
      <protection locked="0"/>
    </xf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33" borderId="0" applyNumberFormat="0" applyBorder="0" applyAlignment="0" applyProtection="0"/>
    <xf numFmtId="0" fontId="36" fillId="32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40" borderId="0" applyNumberFormat="0" applyBorder="0" applyAlignment="0" applyProtection="0"/>
    <xf numFmtId="0" fontId="36" fillId="37" borderId="0" applyNumberFormat="0" applyBorder="0" applyAlignment="0" applyProtection="0"/>
    <xf numFmtId="0" fontId="36" fillId="29" borderId="0" applyNumberFormat="0" applyBorder="0" applyAlignment="0" applyProtection="0"/>
    <xf numFmtId="0" fontId="36" fillId="41" borderId="0" applyNumberFormat="0" applyBorder="0" applyAlignment="0" applyProtection="0"/>
    <xf numFmtId="168" fontId="100" fillId="0" borderId="0" applyFont="0" applyFill="0" applyBorder="0" applyAlignment="0" applyProtection="0"/>
    <xf numFmtId="177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75" fontId="36" fillId="0" borderId="0" applyFont="0" applyFill="0" applyBorder="0" applyAlignment="0" applyProtection="0"/>
    <xf numFmtId="164" fontId="11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9" fontId="36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0" fillId="0" borderId="0"/>
    <xf numFmtId="0" fontId="29" fillId="0" borderId="0"/>
    <xf numFmtId="0" fontId="9" fillId="0" borderId="0"/>
    <xf numFmtId="0" fontId="8" fillId="0" borderId="0"/>
    <xf numFmtId="0" fontId="29" fillId="0" borderId="0"/>
    <xf numFmtId="0" fontId="105" fillId="0" borderId="0"/>
    <xf numFmtId="0" fontId="7" fillId="0" borderId="0"/>
    <xf numFmtId="0" fontId="6" fillId="0" borderId="0"/>
    <xf numFmtId="0" fontId="27" fillId="0" borderId="0"/>
    <xf numFmtId="0" fontId="107" fillId="0" borderId="0"/>
    <xf numFmtId="0" fontId="5" fillId="0" borderId="0"/>
    <xf numFmtId="0" fontId="5" fillId="0" borderId="0"/>
    <xf numFmtId="0" fontId="109" fillId="0" borderId="0"/>
    <xf numFmtId="9" fontId="11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13" fillId="0" borderId="0"/>
    <xf numFmtId="164" fontId="114" fillId="0" borderId="0" applyFont="0" applyFill="0" applyBorder="0" applyAlignment="0" applyProtection="0"/>
    <xf numFmtId="0" fontId="115" fillId="0" borderId="0"/>
    <xf numFmtId="0" fontId="116" fillId="0" borderId="0"/>
    <xf numFmtId="0" fontId="117" fillId="0" borderId="0"/>
    <xf numFmtId="41" fontId="118" fillId="0" borderId="0" applyFont="0" applyFill="0" applyBorder="0" applyAlignment="0" applyProtection="0"/>
    <xf numFmtId="0" fontId="119" fillId="0" borderId="0"/>
    <xf numFmtId="0" fontId="120" fillId="0" borderId="0"/>
    <xf numFmtId="164" fontId="3" fillId="0" borderId="0" applyFont="0" applyFill="0" applyBorder="0" applyAlignment="0" applyProtection="0"/>
    <xf numFmtId="0" fontId="3" fillId="0" borderId="0"/>
    <xf numFmtId="0" fontId="126" fillId="64" borderId="0" applyNumberFormat="0" applyBorder="0" applyAlignment="0" applyProtection="0"/>
    <xf numFmtId="0" fontId="127" fillId="65" borderId="0" applyNumberFormat="0" applyBorder="0" applyAlignment="0" applyProtection="0"/>
    <xf numFmtId="0" fontId="128" fillId="66" borderId="84" applyNumberFormat="0" applyAlignment="0" applyProtection="0"/>
    <xf numFmtId="0" fontId="129" fillId="66" borderId="83" applyNumberFormat="0" applyAlignment="0" applyProtection="0"/>
    <xf numFmtId="0" fontId="2" fillId="0" borderId="0"/>
    <xf numFmtId="0" fontId="2" fillId="0" borderId="0"/>
    <xf numFmtId="0" fontId="158" fillId="0" borderId="0"/>
  </cellStyleXfs>
  <cellXfs count="982">
    <xf numFmtId="0" fontId="0" fillId="0" borderId="0" xfId="0"/>
    <xf numFmtId="0" fontId="0" fillId="0" borderId="1" xfId="0" applyBorder="1"/>
    <xf numFmtId="0" fontId="30" fillId="0" borderId="0" xfId="0" applyFont="1"/>
    <xf numFmtId="3" fontId="0" fillId="0" borderId="1" xfId="0" applyNumberFormat="1" applyBorder="1"/>
    <xf numFmtId="0" fontId="30" fillId="0" borderId="0" xfId="0" applyFont="1" applyAlignment="1">
      <alignment horizontal="centerContinuous" wrapText="1"/>
    </xf>
    <xf numFmtId="3" fontId="0" fillId="0" borderId="0" xfId="0" applyNumberFormat="1"/>
    <xf numFmtId="0" fontId="27" fillId="0" borderId="0" xfId="0" applyFont="1"/>
    <xf numFmtId="0" fontId="0" fillId="0" borderId="0" xfId="0" applyAlignment="1">
      <alignment horizontal="centerContinuous" wrapText="1"/>
    </xf>
    <xf numFmtId="1" fontId="0" fillId="0" borderId="0" xfId="0" applyNumberFormat="1"/>
    <xf numFmtId="0" fontId="0" fillId="0" borderId="0" xfId="0" applyAlignment="1">
      <alignment horizontal="left"/>
    </xf>
    <xf numFmtId="0" fontId="27" fillId="0" borderId="0" xfId="0" applyFont="1" applyAlignment="1">
      <alignment horizontal="centerContinuous" wrapText="1"/>
    </xf>
    <xf numFmtId="169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0" fontId="36" fillId="0" borderId="0" xfId="17" applyFont="1" applyAlignment="1">
      <alignment wrapText="1"/>
    </xf>
    <xf numFmtId="0" fontId="36" fillId="0" borderId="0" xfId="17" applyFont="1" applyAlignment="1">
      <alignment horizontal="right" wrapText="1"/>
    </xf>
    <xf numFmtId="0" fontId="36" fillId="0" borderId="1" xfId="15" applyFont="1" applyBorder="1" applyAlignment="1">
      <alignment wrapText="1"/>
    </xf>
    <xf numFmtId="3" fontId="40" fillId="0" borderId="0" xfId="0" applyNumberFormat="1" applyFont="1"/>
    <xf numFmtId="0" fontId="39" fillId="8" borderId="1" xfId="0" applyFont="1" applyFill="1" applyBorder="1" applyAlignment="1">
      <alignment horizontal="center" vertical="center"/>
    </xf>
    <xf numFmtId="1" fontId="39" fillId="8" borderId="1" xfId="0" applyNumberFormat="1" applyFont="1" applyFill="1" applyBorder="1" applyAlignment="1">
      <alignment vertical="center" wrapText="1" shrinkToFit="1"/>
    </xf>
    <xf numFmtId="0" fontId="45" fillId="0" borderId="1" xfId="0" applyFont="1" applyBorder="1" applyAlignment="1">
      <alignment vertical="center" wrapText="1"/>
    </xf>
    <xf numFmtId="1" fontId="40" fillId="0" borderId="0" xfId="0" applyNumberFormat="1" applyFont="1"/>
    <xf numFmtId="0" fontId="41" fillId="0" borderId="0" xfId="0" applyFont="1"/>
    <xf numFmtId="0" fontId="0" fillId="0" borderId="0" xfId="0" applyAlignment="1">
      <alignment vertical="center"/>
    </xf>
    <xf numFmtId="0" fontId="27" fillId="0" borderId="0" xfId="0" applyFont="1" applyAlignment="1">
      <alignment wrapText="1"/>
    </xf>
    <xf numFmtId="3" fontId="31" fillId="0" borderId="1" xfId="0" applyNumberFormat="1" applyFont="1" applyBorder="1"/>
    <xf numFmtId="2" fontId="45" fillId="0" borderId="1" xfId="0" applyNumberFormat="1" applyFont="1" applyBorder="1" applyAlignment="1">
      <alignment horizontal="center" vertical="center" wrapText="1"/>
    </xf>
    <xf numFmtId="0" fontId="41" fillId="4" borderId="1" xfId="15" applyFont="1" applyFill="1" applyBorder="1" applyAlignment="1">
      <alignment wrapText="1"/>
    </xf>
    <xf numFmtId="0" fontId="40" fillId="4" borderId="5" xfId="0" applyFont="1" applyFill="1" applyBorder="1"/>
    <xf numFmtId="0" fontId="0" fillId="0" borderId="15" xfId="0" applyBorder="1"/>
    <xf numFmtId="0" fontId="17" fillId="0" borderId="0" xfId="40"/>
    <xf numFmtId="0" fontId="17" fillId="0" borderId="1" xfId="40" applyBorder="1"/>
    <xf numFmtId="0" fontId="46" fillId="8" borderId="1" xfId="0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3" fontId="58" fillId="10" borderId="1" xfId="40" applyNumberFormat="1" applyFont="1" applyFill="1" applyBorder="1" applyAlignment="1">
      <alignment horizontal="center"/>
    </xf>
    <xf numFmtId="3" fontId="17" fillId="0" borderId="1" xfId="40" applyNumberFormat="1" applyBorder="1" applyAlignment="1">
      <alignment horizontal="center"/>
    </xf>
    <xf numFmtId="3" fontId="57" fillId="10" borderId="1" xfId="40" applyNumberFormat="1" applyFont="1" applyFill="1" applyBorder="1" applyAlignment="1">
      <alignment horizontal="center"/>
    </xf>
    <xf numFmtId="0" fontId="17" fillId="0" borderId="5" xfId="40" applyBorder="1" applyAlignment="1">
      <alignment horizontal="left"/>
    </xf>
    <xf numFmtId="2" fontId="42" fillId="8" borderId="5" xfId="40" applyNumberFormat="1" applyFont="1" applyFill="1" applyBorder="1" applyAlignment="1">
      <alignment horizontal="center" vertical="center" wrapText="1"/>
    </xf>
    <xf numFmtId="3" fontId="57" fillId="10" borderId="15" xfId="40" applyNumberFormat="1" applyFont="1" applyFill="1" applyBorder="1" applyAlignment="1">
      <alignment horizontal="center"/>
    </xf>
    <xf numFmtId="3" fontId="58" fillId="10" borderId="15" xfId="40" applyNumberFormat="1" applyFont="1" applyFill="1" applyBorder="1" applyAlignment="1">
      <alignment horizontal="center"/>
    </xf>
    <xf numFmtId="3" fontId="17" fillId="0" borderId="15" xfId="40" applyNumberFormat="1" applyBorder="1" applyAlignment="1">
      <alignment horizontal="center"/>
    </xf>
    <xf numFmtId="3" fontId="17" fillId="0" borderId="27" xfId="40" applyNumberFormat="1" applyBorder="1" applyAlignment="1">
      <alignment horizontal="center"/>
    </xf>
    <xf numFmtId="3" fontId="17" fillId="0" borderId="22" xfId="40" applyNumberFormat="1" applyBorder="1" applyAlignment="1">
      <alignment horizontal="center"/>
    </xf>
    <xf numFmtId="0" fontId="41" fillId="4" borderId="1" xfId="15" applyFont="1" applyFill="1" applyBorder="1" applyAlignment="1">
      <alignment vertical="center" wrapText="1"/>
    </xf>
    <xf numFmtId="3" fontId="40" fillId="4" borderId="15" xfId="0" applyNumberFormat="1" applyFont="1" applyFill="1" applyBorder="1" applyAlignment="1">
      <alignment horizontal="center" vertical="center"/>
    </xf>
    <xf numFmtId="3" fontId="40" fillId="4" borderId="1" xfId="0" applyNumberFormat="1" applyFont="1" applyFill="1" applyBorder="1" applyAlignment="1">
      <alignment horizontal="center" vertical="center"/>
    </xf>
    <xf numFmtId="0" fontId="44" fillId="4" borderId="1" xfId="15" applyFont="1" applyFill="1" applyBorder="1" applyAlignment="1">
      <alignment vertical="center" wrapText="1"/>
    </xf>
    <xf numFmtId="0" fontId="40" fillId="4" borderId="5" xfId="0" applyFont="1" applyFill="1" applyBorder="1" applyAlignment="1">
      <alignment vertical="center"/>
    </xf>
    <xf numFmtId="3" fontId="40" fillId="4" borderId="15" xfId="0" applyNumberFormat="1" applyFont="1" applyFill="1" applyBorder="1" applyAlignment="1">
      <alignment vertical="center"/>
    </xf>
    <xf numFmtId="3" fontId="40" fillId="4" borderId="1" xfId="0" applyNumberFormat="1" applyFont="1" applyFill="1" applyBorder="1" applyAlignment="1">
      <alignment vertical="center"/>
    </xf>
    <xf numFmtId="3" fontId="40" fillId="4" borderId="26" xfId="0" applyNumberFormat="1" applyFont="1" applyFill="1" applyBorder="1" applyAlignment="1">
      <alignment vertical="center"/>
    </xf>
    <xf numFmtId="3" fontId="40" fillId="4" borderId="1" xfId="13" applyNumberFormat="1" applyFont="1" applyFill="1" applyBorder="1" applyAlignment="1">
      <alignment horizontal="right" vertical="center" wrapText="1"/>
    </xf>
    <xf numFmtId="3" fontId="40" fillId="4" borderId="5" xfId="0" applyNumberFormat="1" applyFont="1" applyFill="1" applyBorder="1" applyAlignment="1">
      <alignment vertical="center"/>
    </xf>
    <xf numFmtId="0" fontId="36" fillId="0" borderId="1" xfId="15" applyFont="1" applyBorder="1" applyAlignment="1">
      <alignment vertical="center" wrapText="1"/>
    </xf>
    <xf numFmtId="3" fontId="44" fillId="4" borderId="1" xfId="15" applyNumberFormat="1" applyFont="1" applyFill="1" applyBorder="1" applyAlignment="1">
      <alignment vertical="center" wrapText="1"/>
    </xf>
    <xf numFmtId="0" fontId="50" fillId="9" borderId="9" xfId="0" applyFont="1" applyFill="1" applyBorder="1" applyAlignment="1">
      <alignment horizontal="center" vertical="center"/>
    </xf>
    <xf numFmtId="49" fontId="28" fillId="0" borderId="0" xfId="0" applyNumberFormat="1" applyFont="1" applyAlignment="1">
      <alignment vertical="center" wrapText="1"/>
    </xf>
    <xf numFmtId="3" fontId="40" fillId="4" borderId="5" xfId="0" applyNumberFormat="1" applyFont="1" applyFill="1" applyBorder="1" applyAlignment="1">
      <alignment horizontal="center" vertical="center"/>
    </xf>
    <xf numFmtId="17" fontId="28" fillId="0" borderId="0" xfId="0" applyNumberFormat="1" applyFont="1" applyAlignment="1">
      <alignment vertical="center" wrapText="1"/>
    </xf>
    <xf numFmtId="0" fontId="59" fillId="0" borderId="0" xfId="14" applyFont="1"/>
    <xf numFmtId="0" fontId="60" fillId="0" borderId="0" xfId="41" applyFont="1" applyAlignment="1">
      <alignment vertical="center"/>
    </xf>
    <xf numFmtId="0" fontId="62" fillId="0" borderId="0" xfId="42" applyFont="1"/>
    <xf numFmtId="0" fontId="63" fillId="0" borderId="0" xfId="42" applyFont="1"/>
    <xf numFmtId="0" fontId="27" fillId="0" borderId="0" xfId="14"/>
    <xf numFmtId="0" fontId="27" fillId="0" borderId="0" xfId="316"/>
    <xf numFmtId="0" fontId="64" fillId="8" borderId="1" xfId="14" applyFont="1" applyFill="1" applyBorder="1" applyAlignment="1">
      <alignment vertical="center"/>
    </xf>
    <xf numFmtId="3" fontId="89" fillId="54" borderId="1" xfId="568" applyNumberFormat="1" applyFont="1" applyFill="1" applyBorder="1" applyAlignment="1">
      <alignment horizontal="center" vertical="center"/>
    </xf>
    <xf numFmtId="3" fontId="39" fillId="8" borderId="1" xfId="316" applyNumberFormat="1" applyFont="1" applyFill="1" applyBorder="1"/>
    <xf numFmtId="3" fontId="39" fillId="8" borderId="1" xfId="316" applyNumberFormat="1" applyFont="1" applyFill="1" applyBorder="1" applyAlignment="1">
      <alignment horizontal="center"/>
    </xf>
    <xf numFmtId="0" fontId="93" fillId="0" borderId="0" xfId="40" applyFont="1"/>
    <xf numFmtId="170" fontId="89" fillId="54" borderId="1" xfId="568" applyNumberFormat="1" applyFont="1" applyFill="1" applyBorder="1" applyAlignment="1">
      <alignment horizontal="center" vertical="center"/>
    </xf>
    <xf numFmtId="170" fontId="39" fillId="8" borderId="1" xfId="316" applyNumberFormat="1" applyFont="1" applyFill="1" applyBorder="1" applyAlignment="1">
      <alignment horizontal="center"/>
    </xf>
    <xf numFmtId="170" fontId="39" fillId="8" borderId="4" xfId="316" applyNumberFormat="1" applyFont="1" applyFill="1" applyBorder="1" applyAlignment="1">
      <alignment horizontal="center"/>
    </xf>
    <xf numFmtId="0" fontId="15" fillId="0" borderId="0" xfId="570"/>
    <xf numFmtId="49" fontId="15" fillId="0" borderId="0" xfId="570" applyNumberFormat="1"/>
    <xf numFmtId="0" fontId="15" fillId="3" borderId="1" xfId="570" applyFill="1" applyBorder="1"/>
    <xf numFmtId="0" fontId="66" fillId="3" borderId="1" xfId="571" quotePrefix="1" applyFont="1" applyFill="1" applyBorder="1"/>
    <xf numFmtId="49" fontId="66" fillId="3" borderId="1" xfId="571" quotePrefix="1" applyNumberFormat="1" applyFont="1" applyFill="1" applyBorder="1"/>
    <xf numFmtId="3" fontId="66" fillId="3" borderId="1" xfId="571" quotePrefix="1" applyNumberFormat="1" applyFont="1" applyFill="1" applyBorder="1"/>
    <xf numFmtId="1" fontId="27" fillId="3" borderId="1" xfId="570" applyNumberFormat="1" applyFont="1" applyFill="1" applyBorder="1" applyAlignment="1" applyProtection="1">
      <alignment vertical="center"/>
      <protection locked="0"/>
    </xf>
    <xf numFmtId="0" fontId="15" fillId="0" borderId="1" xfId="570" applyBorder="1"/>
    <xf numFmtId="49" fontId="15" fillId="0" borderId="1" xfId="570" applyNumberFormat="1" applyBorder="1"/>
    <xf numFmtId="0" fontId="17" fillId="56" borderId="0" xfId="40" applyFill="1"/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 wrapText="1"/>
    </xf>
    <xf numFmtId="2" fontId="27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left" vertical="center" wrapText="1"/>
    </xf>
    <xf numFmtId="0" fontId="101" fillId="0" borderId="66" xfId="0" applyFont="1" applyBorder="1" applyAlignment="1">
      <alignment vertical="center"/>
    </xf>
    <xf numFmtId="0" fontId="101" fillId="0" borderId="64" xfId="0" applyFont="1" applyBorder="1" applyAlignment="1">
      <alignment vertical="center" wrapText="1"/>
    </xf>
    <xf numFmtId="0" fontId="102" fillId="0" borderId="42" xfId="0" applyFont="1" applyBorder="1" applyAlignment="1">
      <alignment vertical="center"/>
    </xf>
    <xf numFmtId="0" fontId="102" fillId="0" borderId="67" xfId="0" applyFont="1" applyBorder="1" applyAlignment="1">
      <alignment vertical="center" wrapText="1"/>
    </xf>
    <xf numFmtId="0" fontId="103" fillId="0" borderId="0" xfId="0" applyFont="1" applyAlignment="1">
      <alignment vertical="center"/>
    </xf>
    <xf numFmtId="0" fontId="101" fillId="0" borderId="42" xfId="0" applyFont="1" applyBorder="1" applyAlignment="1">
      <alignment vertical="center"/>
    </xf>
    <xf numFmtId="0" fontId="101" fillId="0" borderId="67" xfId="0" applyFont="1" applyBorder="1" applyAlignment="1">
      <alignment vertical="center" wrapText="1"/>
    </xf>
    <xf numFmtId="3" fontId="32" fillId="0" borderId="32" xfId="14" applyNumberFormat="1" applyFont="1" applyBorder="1" applyAlignment="1">
      <alignment horizontal="right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36" fillId="0" borderId="1" xfId="625" applyFont="1" applyBorder="1" applyAlignment="1">
      <alignment wrapText="1"/>
    </xf>
    <xf numFmtId="0" fontId="36" fillId="0" borderId="1" xfId="573" applyFont="1" applyBorder="1" applyAlignment="1">
      <alignment wrapText="1"/>
    </xf>
    <xf numFmtId="3" fontId="30" fillId="0" borderId="1" xfId="0" applyNumberFormat="1" applyFont="1" applyBorder="1" applyAlignment="1">
      <alignment horizontal="center" vertical="center"/>
    </xf>
    <xf numFmtId="3" fontId="30" fillId="0" borderId="12" xfId="0" applyNumberFormat="1" applyFont="1" applyBorder="1" applyAlignment="1">
      <alignment horizontal="center" vertical="center"/>
    </xf>
    <xf numFmtId="0" fontId="39" fillId="8" borderId="5" xfId="0" applyFont="1" applyFill="1" applyBorder="1" applyAlignment="1">
      <alignment horizontal="center" vertical="center"/>
    </xf>
    <xf numFmtId="3" fontId="30" fillId="0" borderId="1" xfId="0" applyNumberFormat="1" applyFont="1" applyBorder="1" applyAlignment="1">
      <alignment vertical="center"/>
    </xf>
    <xf numFmtId="3" fontId="30" fillId="0" borderId="15" xfId="0" applyNumberFormat="1" applyFont="1" applyBorder="1" applyAlignment="1">
      <alignment horizontal="center" vertical="center"/>
    </xf>
    <xf numFmtId="0" fontId="39" fillId="8" borderId="5" xfId="0" applyFont="1" applyFill="1" applyBorder="1" applyAlignment="1">
      <alignment horizontal="center" vertical="center" wrapText="1"/>
    </xf>
    <xf numFmtId="0" fontId="88" fillId="61" borderId="1" xfId="628" applyFont="1" applyFill="1" applyBorder="1" applyAlignment="1">
      <alignment horizontal="center" vertical="center"/>
    </xf>
    <xf numFmtId="0" fontId="53" fillId="58" borderId="1" xfId="0" applyFont="1" applyFill="1" applyBorder="1" applyAlignment="1">
      <alignment horizontal="center" vertical="center"/>
    </xf>
    <xf numFmtId="0" fontId="36" fillId="0" borderId="69" xfId="628" applyFont="1" applyBorder="1" applyAlignment="1">
      <alignment wrapText="1"/>
    </xf>
    <xf numFmtId="0" fontId="36" fillId="0" borderId="11" xfId="628" applyFont="1" applyBorder="1" applyAlignment="1">
      <alignment wrapText="1"/>
    </xf>
    <xf numFmtId="0" fontId="40" fillId="0" borderId="0" xfId="0" applyFont="1"/>
    <xf numFmtId="2" fontId="46" fillId="59" borderId="1" xfId="0" applyNumberFormat="1" applyFont="1" applyFill="1" applyBorder="1" applyAlignment="1">
      <alignment horizontal="center" vertical="center" wrapText="1"/>
    </xf>
    <xf numFmtId="3" fontId="50" fillId="59" borderId="1" xfId="0" applyNumberFormat="1" applyFont="1" applyFill="1" applyBorder="1" applyAlignment="1">
      <alignment vertical="center"/>
    </xf>
    <xf numFmtId="0" fontId="39" fillId="59" borderId="17" xfId="0" applyFont="1" applyFill="1" applyBorder="1" applyAlignment="1">
      <alignment horizontal="centerContinuous" vertical="center" wrapText="1"/>
    </xf>
    <xf numFmtId="0" fontId="39" fillId="59" borderId="12" xfId="0" applyFont="1" applyFill="1" applyBorder="1" applyAlignment="1">
      <alignment horizontal="centerContinuous" vertical="center" wrapText="1"/>
    </xf>
    <xf numFmtId="3" fontId="40" fillId="4" borderId="12" xfId="0" applyNumberFormat="1" applyFont="1" applyFill="1" applyBorder="1" applyAlignment="1">
      <alignment vertical="center"/>
    </xf>
    <xf numFmtId="0" fontId="105" fillId="0" borderId="0" xfId="629"/>
    <xf numFmtId="0" fontId="27" fillId="3" borderId="0" xfId="629" applyFont="1" applyFill="1"/>
    <xf numFmtId="170" fontId="40" fillId="0" borderId="0" xfId="0" applyNumberFormat="1" applyFont="1"/>
    <xf numFmtId="10" fontId="40" fillId="0" borderId="0" xfId="0" applyNumberFormat="1" applyFont="1"/>
    <xf numFmtId="2" fontId="42" fillId="8" borderId="17" xfId="40" applyNumberFormat="1" applyFont="1" applyFill="1" applyBorder="1" applyAlignment="1">
      <alignment vertical="top"/>
    </xf>
    <xf numFmtId="2" fontId="42" fillId="8" borderId="12" xfId="40" applyNumberFormat="1" applyFont="1" applyFill="1" applyBorder="1" applyAlignment="1">
      <alignment vertical="center"/>
    </xf>
    <xf numFmtId="0" fontId="44" fillId="4" borderId="1" xfId="15" applyFont="1" applyFill="1" applyBorder="1" applyAlignment="1">
      <alignment horizontal="left" vertical="center" wrapText="1"/>
    </xf>
    <xf numFmtId="0" fontId="30" fillId="0" borderId="0" xfId="0" applyFont="1" applyAlignment="1">
      <alignment wrapText="1"/>
    </xf>
    <xf numFmtId="0" fontId="27" fillId="3" borderId="0" xfId="629" applyFont="1" applyFill="1" applyAlignment="1">
      <alignment horizontal="centerContinuous" vertical="center" wrapText="1"/>
    </xf>
    <xf numFmtId="4" fontId="27" fillId="3" borderId="0" xfId="629" applyNumberFormat="1" applyFont="1" applyFill="1"/>
    <xf numFmtId="0" fontId="39" fillId="3" borderId="0" xfId="0" applyFont="1" applyFill="1" applyAlignment="1">
      <alignment horizontal="center" vertical="center"/>
    </xf>
    <xf numFmtId="3" fontId="58" fillId="10" borderId="26" xfId="40" applyNumberFormat="1" applyFont="1" applyFill="1" applyBorder="1" applyAlignment="1">
      <alignment horizontal="center"/>
    </xf>
    <xf numFmtId="3" fontId="17" fillId="0" borderId="26" xfId="40" applyNumberFormat="1" applyBorder="1" applyAlignment="1">
      <alignment horizontal="center"/>
    </xf>
    <xf numFmtId="3" fontId="57" fillId="10" borderId="26" xfId="40" applyNumberFormat="1" applyFont="1" applyFill="1" applyBorder="1" applyAlignment="1">
      <alignment horizontal="center"/>
    </xf>
    <xf numFmtId="3" fontId="17" fillId="0" borderId="28" xfId="40" applyNumberFormat="1" applyBorder="1" applyAlignment="1">
      <alignment horizontal="center"/>
    </xf>
    <xf numFmtId="0" fontId="60" fillId="12" borderId="15" xfId="40" applyFont="1" applyFill="1" applyBorder="1" applyAlignment="1">
      <alignment horizontal="center" vertical="center" wrapText="1"/>
    </xf>
    <xf numFmtId="0" fontId="60" fillId="12" borderId="1" xfId="40" applyFont="1" applyFill="1" applyBorder="1" applyAlignment="1">
      <alignment horizontal="center" vertical="center" wrapText="1"/>
    </xf>
    <xf numFmtId="0" fontId="60" fillId="12" borderId="26" xfId="40" applyFont="1" applyFill="1" applyBorder="1" applyAlignment="1">
      <alignment horizontal="center" vertical="center" wrapText="1"/>
    </xf>
    <xf numFmtId="0" fontId="55" fillId="3" borderId="0" xfId="629" applyFont="1" applyFill="1" applyAlignment="1">
      <alignment vertical="center"/>
    </xf>
    <xf numFmtId="3" fontId="27" fillId="3" borderId="0" xfId="629" applyNumberFormat="1" applyFont="1" applyFill="1" applyAlignment="1">
      <alignment horizontal="center" vertical="center"/>
    </xf>
    <xf numFmtId="3" fontId="27" fillId="3" borderId="0" xfId="629" applyNumberFormat="1" applyFont="1" applyFill="1"/>
    <xf numFmtId="2" fontId="27" fillId="3" borderId="0" xfId="629" applyNumberFormat="1" applyFont="1" applyFill="1"/>
    <xf numFmtId="0" fontId="60" fillId="12" borderId="5" xfId="40" applyFont="1" applyFill="1" applyBorder="1" applyAlignment="1">
      <alignment horizontal="center" vertical="center" wrapText="1"/>
    </xf>
    <xf numFmtId="0" fontId="48" fillId="0" borderId="0" xfId="0" applyFont="1" applyAlignment="1">
      <alignment wrapText="1"/>
    </xf>
    <xf numFmtId="2" fontId="42" fillId="59" borderId="13" xfId="40" applyNumberFormat="1" applyFont="1" applyFill="1" applyBorder="1" applyAlignment="1">
      <alignment vertical="top"/>
    </xf>
    <xf numFmtId="0" fontId="27" fillId="0" borderId="2" xfId="40" applyFont="1" applyBorder="1" applyAlignment="1">
      <alignment horizontal="center" vertical="center" wrapText="1"/>
    </xf>
    <xf numFmtId="0" fontId="27" fillId="0" borderId="8" xfId="40" applyFont="1" applyBorder="1" applyAlignment="1">
      <alignment horizontal="center" vertical="center" wrapText="1"/>
    </xf>
    <xf numFmtId="0" fontId="27" fillId="0" borderId="9" xfId="40" applyFont="1" applyBorder="1" applyAlignment="1">
      <alignment horizontal="center" vertical="center" wrapText="1"/>
    </xf>
    <xf numFmtId="3" fontId="57" fillId="60" borderId="40" xfId="40" applyNumberFormat="1" applyFont="1" applyFill="1" applyBorder="1" applyAlignment="1">
      <alignment horizontal="center"/>
    </xf>
    <xf numFmtId="3" fontId="57" fillId="60" borderId="3" xfId="40" applyNumberFormat="1" applyFont="1" applyFill="1" applyBorder="1" applyAlignment="1">
      <alignment horizontal="center"/>
    </xf>
    <xf numFmtId="3" fontId="57" fillId="60" borderId="47" xfId="40" applyNumberFormat="1" applyFont="1" applyFill="1" applyBorder="1" applyAlignment="1">
      <alignment horizontal="center"/>
    </xf>
    <xf numFmtId="17" fontId="30" fillId="0" borderId="6" xfId="0" applyNumberFormat="1" applyFont="1" applyBorder="1" applyAlignment="1">
      <alignment horizontal="center" wrapText="1"/>
    </xf>
    <xf numFmtId="3" fontId="58" fillId="10" borderId="75" xfId="40" applyNumberFormat="1" applyFont="1" applyFill="1" applyBorder="1" applyAlignment="1">
      <alignment horizontal="right"/>
    </xf>
    <xf numFmtId="3" fontId="17" fillId="0" borderId="75" xfId="40" applyNumberFormat="1" applyBorder="1" applyAlignment="1">
      <alignment horizontal="right"/>
    </xf>
    <xf numFmtId="3" fontId="17" fillId="0" borderId="37" xfId="40" applyNumberFormat="1" applyBorder="1" applyAlignment="1">
      <alignment horizontal="right"/>
    </xf>
    <xf numFmtId="49" fontId="39" fillId="0" borderId="0" xfId="0" applyNumberFormat="1" applyFont="1"/>
    <xf numFmtId="0" fontId="39" fillId="0" borderId="0" xfId="0" applyFont="1"/>
    <xf numFmtId="2" fontId="42" fillId="59" borderId="77" xfId="40" applyNumberFormat="1" applyFont="1" applyFill="1" applyBorder="1" applyAlignment="1">
      <alignment vertical="top"/>
    </xf>
    <xf numFmtId="2" fontId="42" fillId="59" borderId="74" xfId="40" applyNumberFormat="1" applyFont="1" applyFill="1" applyBorder="1" applyAlignment="1">
      <alignment vertical="top"/>
    </xf>
    <xf numFmtId="2" fontId="42" fillId="8" borderId="68" xfId="40" applyNumberFormat="1" applyFont="1" applyFill="1" applyBorder="1" applyAlignment="1">
      <alignment vertical="top"/>
    </xf>
    <xf numFmtId="2" fontId="42" fillId="8" borderId="21" xfId="40" applyNumberFormat="1" applyFont="1" applyFill="1" applyBorder="1" applyAlignment="1">
      <alignment vertical="top"/>
    </xf>
    <xf numFmtId="0" fontId="17" fillId="0" borderId="26" xfId="40" applyBorder="1" applyAlignment="1">
      <alignment horizontal="left"/>
    </xf>
    <xf numFmtId="2" fontId="42" fillId="8" borderId="68" xfId="40" applyNumberFormat="1" applyFont="1" applyFill="1" applyBorder="1" applyAlignment="1">
      <alignment vertical="center"/>
    </xf>
    <xf numFmtId="2" fontId="42" fillId="8" borderId="26" xfId="40" applyNumberFormat="1" applyFont="1" applyFill="1" applyBorder="1" applyAlignment="1">
      <alignment horizontal="center" vertical="center" wrapText="1"/>
    </xf>
    <xf numFmtId="1" fontId="27" fillId="0" borderId="15" xfId="0" applyNumberFormat="1" applyFont="1" applyBorder="1" applyAlignment="1">
      <alignment wrapText="1" shrinkToFit="1"/>
    </xf>
    <xf numFmtId="0" fontId="38" fillId="0" borderId="15" xfId="14" applyFont="1" applyBorder="1"/>
    <xf numFmtId="0" fontId="27" fillId="0" borderId="15" xfId="0" applyFont="1" applyBorder="1" applyAlignment="1">
      <alignment vertical="center"/>
    </xf>
    <xf numFmtId="0" fontId="0" fillId="0" borderId="15" xfId="0" applyBorder="1" applyAlignment="1">
      <alignment horizontal="left"/>
    </xf>
    <xf numFmtId="1" fontId="27" fillId="2" borderId="15" xfId="6" applyNumberFormat="1" applyFont="1" applyFill="1" applyBorder="1" applyAlignment="1">
      <alignment horizontal="left" wrapText="1" shrinkToFit="1"/>
    </xf>
    <xf numFmtId="0" fontId="27" fillId="0" borderId="15" xfId="0" applyFont="1" applyBorder="1"/>
    <xf numFmtId="1" fontId="27" fillId="0" borderId="15" xfId="8" applyNumberFormat="1" applyBorder="1"/>
    <xf numFmtId="0" fontId="17" fillId="0" borderId="22" xfId="40" applyBorder="1"/>
    <xf numFmtId="0" fontId="17" fillId="0" borderId="28" xfId="40" applyBorder="1" applyAlignment="1">
      <alignment horizontal="left"/>
    </xf>
    <xf numFmtId="3" fontId="39" fillId="8" borderId="42" xfId="14" applyNumberFormat="1" applyFont="1" applyFill="1" applyBorder="1" applyAlignment="1">
      <alignment horizontal="center" vertical="center"/>
    </xf>
    <xf numFmtId="1" fontId="39" fillId="8" borderId="68" xfId="0" applyNumberFormat="1" applyFont="1" applyFill="1" applyBorder="1" applyAlignment="1">
      <alignment vertical="center" wrapText="1" shrinkToFit="1"/>
    </xf>
    <xf numFmtId="3" fontId="39" fillId="8" borderId="1" xfId="14" applyNumberFormat="1" applyFont="1" applyFill="1" applyBorder="1" applyAlignment="1">
      <alignment vertical="center"/>
    </xf>
    <xf numFmtId="170" fontId="39" fillId="8" borderId="1" xfId="14" applyNumberFormat="1" applyFont="1" applyFill="1" applyBorder="1" applyAlignment="1">
      <alignment horizontal="center" vertical="center"/>
    </xf>
    <xf numFmtId="174" fontId="39" fillId="8" borderId="1" xfId="14" applyNumberFormat="1" applyFont="1" applyFill="1" applyBorder="1" applyAlignment="1">
      <alignment horizontal="center" vertical="center"/>
    </xf>
    <xf numFmtId="3" fontId="39" fillId="8" borderId="1" xfId="14" applyNumberFormat="1" applyFont="1" applyFill="1" applyBorder="1" applyAlignment="1">
      <alignment horizontal="center" vertical="center"/>
    </xf>
    <xf numFmtId="3" fontId="39" fillId="8" borderId="1" xfId="14" applyNumberFormat="1" applyFont="1" applyFill="1" applyBorder="1" applyAlignment="1">
      <alignment horizontal="right" vertical="center"/>
    </xf>
    <xf numFmtId="170" fontId="39" fillId="8" borderId="1" xfId="14" applyNumberFormat="1" applyFont="1" applyFill="1" applyBorder="1" applyAlignment="1">
      <alignment horizontal="right" vertical="center"/>
    </xf>
    <xf numFmtId="174" fontId="39" fillId="8" borderId="1" xfId="14" applyNumberFormat="1" applyFont="1" applyFill="1" applyBorder="1" applyAlignment="1">
      <alignment horizontal="right" vertical="center"/>
    </xf>
    <xf numFmtId="173" fontId="39" fillId="8" borderId="1" xfId="14" applyNumberFormat="1" applyFont="1" applyFill="1" applyBorder="1" applyAlignment="1">
      <alignment horizontal="center" vertical="center"/>
    </xf>
    <xf numFmtId="3" fontId="39" fillId="8" borderId="78" xfId="14" applyNumberFormat="1" applyFont="1" applyFill="1" applyBorder="1" applyAlignment="1">
      <alignment vertical="center"/>
    </xf>
    <xf numFmtId="170" fontId="39" fillId="8" borderId="50" xfId="14" applyNumberFormat="1" applyFont="1" applyFill="1" applyBorder="1" applyAlignment="1">
      <alignment horizontal="center" vertical="center"/>
    </xf>
    <xf numFmtId="3" fontId="39" fillId="8" borderId="50" xfId="14" applyNumberFormat="1" applyFont="1" applyFill="1" applyBorder="1" applyAlignment="1">
      <alignment vertical="center"/>
    </xf>
    <xf numFmtId="174" fontId="39" fillId="8" borderId="50" xfId="14" applyNumberFormat="1" applyFont="1" applyFill="1" applyBorder="1" applyAlignment="1">
      <alignment horizontal="center" vertical="center"/>
    </xf>
    <xf numFmtId="174" fontId="39" fillId="8" borderId="79" xfId="14" applyNumberFormat="1" applyFont="1" applyFill="1" applyBorder="1" applyAlignment="1">
      <alignment horizontal="center" vertical="center"/>
    </xf>
    <xf numFmtId="170" fontId="39" fillId="8" borderId="79" xfId="14" applyNumberFormat="1" applyFont="1" applyFill="1" applyBorder="1" applyAlignment="1">
      <alignment horizontal="center" vertical="center"/>
    </xf>
    <xf numFmtId="0" fontId="64" fillId="8" borderId="5" xfId="14" applyFont="1" applyFill="1" applyBorder="1" applyAlignment="1">
      <alignment vertical="center"/>
    </xf>
    <xf numFmtId="0" fontId="64" fillId="8" borderId="5" xfId="14" applyFont="1" applyFill="1" applyBorder="1" applyAlignment="1">
      <alignment horizontal="left" vertical="center"/>
    </xf>
    <xf numFmtId="3" fontId="39" fillId="8" borderId="15" xfId="14" applyNumberFormat="1" applyFont="1" applyFill="1" applyBorder="1" applyAlignment="1">
      <alignment vertical="center"/>
    </xf>
    <xf numFmtId="178" fontId="39" fillId="8" borderId="26" xfId="14" applyNumberFormat="1" applyFont="1" applyFill="1" applyBorder="1" applyAlignment="1">
      <alignment horizontal="center" vertical="center"/>
    </xf>
    <xf numFmtId="3" fontId="39" fillId="8" borderId="15" xfId="14" applyNumberFormat="1" applyFont="1" applyFill="1" applyBorder="1" applyAlignment="1">
      <alignment horizontal="right" vertical="center"/>
    </xf>
    <xf numFmtId="174" fontId="39" fillId="8" borderId="26" xfId="14" applyNumberFormat="1" applyFont="1" applyFill="1" applyBorder="1" applyAlignment="1">
      <alignment horizontal="center" vertical="center"/>
    </xf>
    <xf numFmtId="174" fontId="39" fillId="8" borderId="26" xfId="14" applyNumberFormat="1" applyFont="1" applyFill="1" applyBorder="1" applyAlignment="1">
      <alignment horizontal="right" vertical="center"/>
    </xf>
    <xf numFmtId="170" fontId="39" fillId="8" borderId="26" xfId="14" applyNumberFormat="1" applyFont="1" applyFill="1" applyBorder="1" applyAlignment="1">
      <alignment horizontal="center" vertical="center"/>
    </xf>
    <xf numFmtId="170" fontId="39" fillId="8" borderId="26" xfId="14" applyNumberFormat="1" applyFont="1" applyFill="1" applyBorder="1" applyAlignment="1">
      <alignment horizontal="right" vertical="center"/>
    </xf>
    <xf numFmtId="3" fontId="39" fillId="8" borderId="75" xfId="14" applyNumberFormat="1" applyFont="1" applyFill="1" applyBorder="1" applyAlignment="1">
      <alignment horizontal="center" vertical="center"/>
    </xf>
    <xf numFmtId="3" fontId="39" fillId="8" borderId="75" xfId="14" applyNumberFormat="1" applyFont="1" applyFill="1" applyBorder="1" applyAlignment="1">
      <alignment horizontal="right" vertical="center"/>
    </xf>
    <xf numFmtId="3" fontId="57" fillId="60" borderId="76" xfId="40" applyNumberFormat="1" applyFont="1" applyFill="1" applyBorder="1" applyAlignment="1">
      <alignment horizontal="center"/>
    </xf>
    <xf numFmtId="0" fontId="27" fillId="0" borderId="27" xfId="40" applyFont="1" applyBorder="1" applyAlignment="1">
      <alignment horizontal="center" vertical="center" wrapText="1"/>
    </xf>
    <xf numFmtId="0" fontId="27" fillId="0" borderId="22" xfId="40" applyFont="1" applyBorder="1" applyAlignment="1">
      <alignment horizontal="center" vertical="center" wrapText="1"/>
    </xf>
    <xf numFmtId="0" fontId="27" fillId="0" borderId="28" xfId="40" applyFont="1" applyBorder="1" applyAlignment="1">
      <alignment horizontal="center" vertical="center" wrapText="1"/>
    </xf>
    <xf numFmtId="0" fontId="27" fillId="0" borderId="41" xfId="4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91" fillId="0" borderId="13" xfId="14" applyFont="1" applyBorder="1" applyAlignment="1">
      <alignment vertical="center" wrapText="1"/>
    </xf>
    <xf numFmtId="0" fontId="91" fillId="0" borderId="13" xfId="14" applyFont="1" applyBorder="1" applyAlignment="1">
      <alignment vertical="center"/>
    </xf>
    <xf numFmtId="0" fontId="59" fillId="3" borderId="0" xfId="14" applyFont="1" applyFill="1"/>
    <xf numFmtId="0" fontId="59" fillId="3" borderId="0" xfId="14" applyFont="1" applyFill="1" applyAlignment="1">
      <alignment horizontal="center" vertical="center" wrapText="1"/>
    </xf>
    <xf numFmtId="0" fontId="27" fillId="0" borderId="9" xfId="40" applyFont="1" applyBorder="1" applyAlignment="1">
      <alignment horizontal="center" vertical="center"/>
    </xf>
    <xf numFmtId="0" fontId="27" fillId="0" borderId="2" xfId="40" applyFont="1" applyBorder="1" applyAlignment="1">
      <alignment horizontal="center" vertical="center"/>
    </xf>
    <xf numFmtId="0" fontId="27" fillId="0" borderId="10" xfId="40" applyFont="1" applyBorder="1" applyAlignment="1">
      <alignment horizontal="center" vertical="center"/>
    </xf>
    <xf numFmtId="0" fontId="110" fillId="0" borderId="0" xfId="0" applyFont="1"/>
    <xf numFmtId="0" fontId="92" fillId="0" borderId="1" xfId="625" applyFont="1" applyBorder="1" applyAlignment="1">
      <alignment wrapText="1"/>
    </xf>
    <xf numFmtId="3" fontId="30" fillId="0" borderId="0" xfId="0" applyNumberFormat="1" applyFont="1" applyAlignment="1">
      <alignment horizontal="center" vertical="center"/>
    </xf>
    <xf numFmtId="2" fontId="27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4" fillId="59" borderId="17" xfId="0" applyFont="1" applyFill="1" applyBorder="1" applyAlignment="1">
      <alignment horizontal="centerContinuous" vertical="center" wrapText="1"/>
    </xf>
    <xf numFmtId="1" fontId="110" fillId="0" borderId="0" xfId="0" applyNumberFormat="1" applyFont="1"/>
    <xf numFmtId="0" fontId="27" fillId="14" borderId="1" xfId="0" applyFont="1" applyFill="1" applyBorder="1"/>
    <xf numFmtId="1" fontId="27" fillId="14" borderId="1" xfId="0" applyNumberFormat="1" applyFont="1" applyFill="1" applyBorder="1" applyAlignment="1">
      <alignment vertical="center" shrinkToFit="1"/>
    </xf>
    <xf numFmtId="0" fontId="0" fillId="14" borderId="1" xfId="0" applyFill="1" applyBorder="1"/>
    <xf numFmtId="0" fontId="28" fillId="14" borderId="1" xfId="0" applyFont="1" applyFill="1" applyBorder="1" applyAlignment="1">
      <alignment vertical="center"/>
    </xf>
    <xf numFmtId="0" fontId="33" fillId="14" borderId="1" xfId="0" applyFont="1" applyFill="1" applyBorder="1" applyAlignment="1">
      <alignment vertical="center"/>
    </xf>
    <xf numFmtId="1" fontId="66" fillId="14" borderId="1" xfId="0" applyNumberFormat="1" applyFont="1" applyFill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39" fillId="4" borderId="12" xfId="0" applyFont="1" applyFill="1" applyBorder="1" applyAlignment="1">
      <alignment horizontal="centerContinuous" vertical="center" wrapText="1"/>
    </xf>
    <xf numFmtId="2" fontId="46" fillId="4" borderId="1" xfId="0" applyNumberFormat="1" applyFont="1" applyFill="1" applyBorder="1" applyAlignment="1">
      <alignment horizontal="center" vertical="center" wrapText="1"/>
    </xf>
    <xf numFmtId="0" fontId="39" fillId="4" borderId="5" xfId="0" applyFont="1" applyFill="1" applyBorder="1" applyAlignment="1">
      <alignment horizontal="centerContinuous" vertical="center" wrapText="1"/>
    </xf>
    <xf numFmtId="3" fontId="50" fillId="4" borderId="1" xfId="0" applyNumberFormat="1" applyFont="1" applyFill="1" applyBorder="1" applyAlignment="1">
      <alignment vertical="center"/>
    </xf>
    <xf numFmtId="0" fontId="39" fillId="8" borderId="5" xfId="0" applyFont="1" applyFill="1" applyBorder="1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0" fontId="39" fillId="8" borderId="68" xfId="0" applyFont="1" applyFill="1" applyBorder="1" applyAlignment="1">
      <alignment horizontal="center" vertical="center"/>
    </xf>
    <xf numFmtId="0" fontId="47" fillId="3" borderId="0" xfId="0" applyFont="1" applyFill="1" applyAlignment="1">
      <alignment vertical="center"/>
    </xf>
    <xf numFmtId="3" fontId="30" fillId="0" borderId="26" xfId="0" applyNumberFormat="1" applyFont="1" applyBorder="1" applyAlignment="1">
      <alignment horizontal="center" vertical="center"/>
    </xf>
    <xf numFmtId="3" fontId="40" fillId="4" borderId="26" xfId="0" applyNumberFormat="1" applyFont="1" applyFill="1" applyBorder="1" applyAlignment="1">
      <alignment horizontal="center" vertical="center"/>
    </xf>
    <xf numFmtId="0" fontId="39" fillId="4" borderId="17" xfId="0" applyFont="1" applyFill="1" applyBorder="1" applyAlignment="1">
      <alignment horizontal="center" vertical="center" wrapText="1"/>
    </xf>
    <xf numFmtId="0" fontId="39" fillId="4" borderId="12" xfId="0" applyFont="1" applyFill="1" applyBorder="1" applyAlignment="1">
      <alignment horizontal="center" vertical="center" wrapText="1"/>
    </xf>
    <xf numFmtId="3" fontId="50" fillId="4" borderId="1" xfId="0" applyNumberFormat="1" applyFont="1" applyFill="1" applyBorder="1" applyAlignment="1">
      <alignment horizontal="center" vertical="center"/>
    </xf>
    <xf numFmtId="178" fontId="39" fillId="8" borderId="1" xfId="14" applyNumberFormat="1" applyFont="1" applyFill="1" applyBorder="1" applyAlignment="1">
      <alignment horizontal="center" vertical="center"/>
    </xf>
    <xf numFmtId="0" fontId="27" fillId="14" borderId="1" xfId="0" applyFont="1" applyFill="1" applyBorder="1" applyAlignment="1">
      <alignment vertical="center"/>
    </xf>
    <xf numFmtId="0" fontId="0" fillId="14" borderId="1" xfId="0" applyFill="1" applyBorder="1" applyAlignment="1">
      <alignment vertical="center"/>
    </xf>
    <xf numFmtId="10" fontId="27" fillId="0" borderId="1" xfId="637" applyNumberFormat="1" applyFont="1" applyFill="1" applyBorder="1" applyAlignment="1">
      <alignment horizontal="center" vertical="center"/>
    </xf>
    <xf numFmtId="0" fontId="36" fillId="0" borderId="0" xfId="625" applyFont="1" applyAlignment="1">
      <alignment wrapText="1"/>
    </xf>
    <xf numFmtId="0" fontId="36" fillId="5" borderId="80" xfId="625" applyFont="1" applyFill="1" applyBorder="1" applyAlignment="1">
      <alignment horizontal="center"/>
    </xf>
    <xf numFmtId="3" fontId="0" fillId="12" borderId="1" xfId="0" applyNumberFormat="1" applyFill="1" applyBorder="1"/>
    <xf numFmtId="3" fontId="50" fillId="59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79" fontId="39" fillId="59" borderId="1" xfId="637" applyNumberFormat="1" applyFont="1" applyFill="1" applyBorder="1" applyAlignment="1">
      <alignment horizontal="center" vertical="center"/>
    </xf>
    <xf numFmtId="179" fontId="39" fillId="59" borderId="18" xfId="637" applyNumberFormat="1" applyFont="1" applyFill="1" applyBorder="1" applyAlignment="1">
      <alignment horizontal="center" vertical="center"/>
    </xf>
    <xf numFmtId="0" fontId="88" fillId="0" borderId="1" xfId="573" applyFont="1" applyBorder="1" applyAlignment="1">
      <alignment wrapText="1"/>
    </xf>
    <xf numFmtId="0" fontId="39" fillId="8" borderId="1" xfId="0" applyFont="1" applyFill="1" applyBorder="1" applyAlignment="1">
      <alignment horizontal="center" vertical="center" wrapText="1"/>
    </xf>
    <xf numFmtId="3" fontId="39" fillId="8" borderId="1" xfId="14" applyNumberFormat="1" applyFont="1" applyFill="1" applyBorder="1" applyAlignment="1">
      <alignment horizontal="center"/>
    </xf>
    <xf numFmtId="0" fontId="121" fillId="0" borderId="17" xfId="0" applyFont="1" applyBorder="1" applyAlignment="1">
      <alignment horizontal="center" vertical="center"/>
    </xf>
    <xf numFmtId="0" fontId="121" fillId="0" borderId="12" xfId="0" applyFont="1" applyBorder="1" applyAlignment="1">
      <alignment horizontal="center" vertical="center"/>
    </xf>
    <xf numFmtId="170" fontId="122" fillId="0" borderId="63" xfId="576" applyNumberFormat="1" applyFont="1" applyFill="1" applyBorder="1" applyAlignment="1"/>
    <xf numFmtId="3" fontId="122" fillId="0" borderId="14" xfId="576" applyNumberFormat="1" applyFont="1" applyFill="1" applyBorder="1" applyAlignment="1">
      <alignment horizontal="center" vertical="center"/>
    </xf>
    <xf numFmtId="3" fontId="122" fillId="0" borderId="63" xfId="576" applyNumberFormat="1" applyFont="1" applyFill="1" applyBorder="1" applyAlignment="1">
      <alignment horizontal="center" vertical="center"/>
    </xf>
    <xf numFmtId="170" fontId="122" fillId="57" borderId="81" xfId="576" applyNumberFormat="1" applyFont="1" applyFill="1" applyBorder="1" applyAlignment="1"/>
    <xf numFmtId="3" fontId="122" fillId="57" borderId="0" xfId="576" applyNumberFormat="1" applyFont="1" applyFill="1" applyBorder="1" applyAlignment="1">
      <alignment horizontal="center" vertical="center"/>
    </xf>
    <xf numFmtId="3" fontId="122" fillId="57" borderId="81" xfId="576" applyNumberFormat="1" applyFont="1" applyFill="1" applyBorder="1" applyAlignment="1">
      <alignment horizontal="center" vertical="center"/>
    </xf>
    <xf numFmtId="170" fontId="122" fillId="0" borderId="81" xfId="576" applyNumberFormat="1" applyFont="1" applyFill="1" applyBorder="1" applyAlignment="1"/>
    <xf numFmtId="3" fontId="122" fillId="0" borderId="0" xfId="576" applyNumberFormat="1" applyFont="1" applyFill="1" applyBorder="1" applyAlignment="1">
      <alignment horizontal="center" vertical="center"/>
    </xf>
    <xf numFmtId="3" fontId="122" fillId="0" borderId="81" xfId="576" applyNumberFormat="1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39" fillId="3" borderId="33" xfId="0" applyFont="1" applyFill="1" applyBorder="1" applyAlignment="1">
      <alignment horizontal="left" vertical="center" wrapText="1" shrinkToFit="1"/>
    </xf>
    <xf numFmtId="3" fontId="39" fillId="3" borderId="33" xfId="0" applyNumberFormat="1" applyFont="1" applyFill="1" applyBorder="1" applyAlignment="1">
      <alignment horizontal="left" vertical="center" wrapText="1" shrinkToFit="1"/>
    </xf>
    <xf numFmtId="0" fontId="39" fillId="3" borderId="33" xfId="0" applyFont="1" applyFill="1" applyBorder="1" applyAlignment="1">
      <alignment horizontal="left" vertical="center"/>
    </xf>
    <xf numFmtId="3" fontId="39" fillId="3" borderId="33" xfId="0" applyNumberFormat="1" applyFont="1" applyFill="1" applyBorder="1" applyAlignment="1">
      <alignment horizontal="left" vertical="center"/>
    </xf>
    <xf numFmtId="0" fontId="39" fillId="3" borderId="39" xfId="0" applyFont="1" applyFill="1" applyBorder="1" applyAlignment="1">
      <alignment horizontal="center" vertical="center"/>
    </xf>
    <xf numFmtId="0" fontId="0" fillId="3" borderId="0" xfId="0" applyFill="1" applyAlignment="1">
      <alignment horizontal="centerContinuous" readingOrder="1"/>
    </xf>
    <xf numFmtId="0" fontId="28" fillId="0" borderId="0" xfId="0" applyFont="1"/>
    <xf numFmtId="0" fontId="124" fillId="12" borderId="1" xfId="0" applyFont="1" applyFill="1" applyBorder="1" applyAlignment="1">
      <alignment vertical="center" wrapText="1"/>
    </xf>
    <xf numFmtId="0" fontId="125" fillId="0" borderId="1" xfId="0" applyFont="1" applyBorder="1" applyAlignment="1">
      <alignment vertical="center" wrapText="1"/>
    </xf>
    <xf numFmtId="3" fontId="66" fillId="0" borderId="1" xfId="0" applyNumberFormat="1" applyFont="1" applyBorder="1"/>
    <xf numFmtId="10" fontId="66" fillId="0" borderId="1" xfId="637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0" fontId="33" fillId="12" borderId="24" xfId="0" applyFont="1" applyFill="1" applyBorder="1" applyAlignment="1">
      <alignment horizontal="left" vertical="center" wrapText="1" shrinkToFit="1"/>
    </xf>
    <xf numFmtId="10" fontId="33" fillId="12" borderId="36" xfId="10" applyNumberFormat="1" applyFont="1" applyFill="1" applyBorder="1" applyAlignment="1">
      <alignment horizontal="center" vertical="center"/>
    </xf>
    <xf numFmtId="3" fontId="33" fillId="12" borderId="43" xfId="0" applyNumberFormat="1" applyFont="1" applyFill="1" applyBorder="1" applyAlignment="1">
      <alignment horizontal="left" vertical="center" wrapText="1" shrinkToFit="1"/>
    </xf>
    <xf numFmtId="3" fontId="28" fillId="12" borderId="37" xfId="0" applyNumberFormat="1" applyFont="1" applyFill="1" applyBorder="1" applyAlignment="1">
      <alignment horizontal="center" vertical="center" wrapText="1" shrinkToFit="1"/>
    </xf>
    <xf numFmtId="3" fontId="28" fillId="12" borderId="37" xfId="10" applyNumberFormat="1" applyFont="1" applyFill="1" applyBorder="1" applyAlignment="1">
      <alignment horizontal="center" vertical="center"/>
    </xf>
    <xf numFmtId="0" fontId="33" fillId="13" borderId="24" xfId="0" applyFont="1" applyFill="1" applyBorder="1" applyAlignment="1">
      <alignment horizontal="left" vertical="center" wrapText="1" shrinkToFit="1"/>
    </xf>
    <xf numFmtId="10" fontId="33" fillId="13" borderId="36" xfId="10" applyNumberFormat="1" applyFont="1" applyFill="1" applyBorder="1" applyAlignment="1">
      <alignment horizontal="center" vertical="center"/>
    </xf>
    <xf numFmtId="0" fontId="33" fillId="13" borderId="46" xfId="0" applyFont="1" applyFill="1" applyBorder="1" applyAlignment="1">
      <alignment horizontal="left" vertical="center" wrapText="1" shrinkToFit="1"/>
    </xf>
    <xf numFmtId="3" fontId="28" fillId="13" borderId="45" xfId="8" applyNumberFormat="1" applyFont="1" applyFill="1" applyBorder="1" applyAlignment="1">
      <alignment horizontal="center" vertical="center"/>
    </xf>
    <xf numFmtId="0" fontId="28" fillId="13" borderId="45" xfId="0" applyFont="1" applyFill="1" applyBorder="1" applyAlignment="1">
      <alignment horizontal="center" vertical="center" wrapText="1" shrinkToFit="1"/>
    </xf>
    <xf numFmtId="3" fontId="28" fillId="13" borderId="45" xfId="7" applyNumberFormat="1" applyFont="1" applyFill="1" applyBorder="1" applyAlignment="1">
      <alignment horizontal="center" vertical="center"/>
    </xf>
    <xf numFmtId="3" fontId="28" fillId="13" borderId="45" xfId="10" applyNumberFormat="1" applyFont="1" applyFill="1" applyBorder="1" applyAlignment="1">
      <alignment horizontal="center" vertical="center"/>
    </xf>
    <xf numFmtId="0" fontId="33" fillId="63" borderId="24" xfId="0" applyFont="1" applyFill="1" applyBorder="1" applyAlignment="1">
      <alignment horizontal="left" vertical="center" wrapText="1" shrinkToFit="1"/>
    </xf>
    <xf numFmtId="10" fontId="33" fillId="63" borderId="36" xfId="10" applyNumberFormat="1" applyFont="1" applyFill="1" applyBorder="1" applyAlignment="1">
      <alignment horizontal="center" vertical="center"/>
    </xf>
    <xf numFmtId="0" fontId="33" fillId="63" borderId="46" xfId="0" applyFont="1" applyFill="1" applyBorder="1" applyAlignment="1">
      <alignment horizontal="left" vertical="center" wrapText="1" shrinkToFit="1"/>
    </xf>
    <xf numFmtId="3" fontId="28" fillId="63" borderId="45" xfId="8" applyNumberFormat="1" applyFont="1" applyFill="1" applyBorder="1" applyAlignment="1">
      <alignment horizontal="center" vertical="center"/>
    </xf>
    <xf numFmtId="0" fontId="28" fillId="63" borderId="45" xfId="0" applyFont="1" applyFill="1" applyBorder="1" applyAlignment="1">
      <alignment horizontal="center" vertical="center" wrapText="1" shrinkToFit="1"/>
    </xf>
    <xf numFmtId="3" fontId="28" fillId="63" borderId="45" xfId="7" applyNumberFormat="1" applyFont="1" applyFill="1" applyBorder="1" applyAlignment="1">
      <alignment horizontal="center" vertical="center"/>
    </xf>
    <xf numFmtId="3" fontId="28" fillId="63" borderId="45" xfId="10" applyNumberFormat="1" applyFont="1" applyFill="1" applyBorder="1" applyAlignment="1">
      <alignment horizontal="center" vertical="center"/>
    </xf>
    <xf numFmtId="0" fontId="33" fillId="55" borderId="24" xfId="0" applyFont="1" applyFill="1" applyBorder="1" applyAlignment="1">
      <alignment horizontal="left" vertical="center"/>
    </xf>
    <xf numFmtId="10" fontId="28" fillId="55" borderId="36" xfId="0" applyNumberFormat="1" applyFont="1" applyFill="1" applyBorder="1" applyAlignment="1">
      <alignment horizontal="center" vertical="center"/>
    </xf>
    <xf numFmtId="3" fontId="33" fillId="55" borderId="43" xfId="0" applyNumberFormat="1" applyFont="1" applyFill="1" applyBorder="1" applyAlignment="1">
      <alignment horizontal="left" vertical="center"/>
    </xf>
    <xf numFmtId="3" fontId="28" fillId="55" borderId="37" xfId="0" applyNumberFormat="1" applyFont="1" applyFill="1" applyBorder="1" applyAlignment="1">
      <alignment horizontal="center" vertical="center"/>
    </xf>
    <xf numFmtId="0" fontId="33" fillId="15" borderId="24" xfId="0" applyFont="1" applyFill="1" applyBorder="1" applyAlignment="1">
      <alignment horizontal="left" vertical="center"/>
    </xf>
    <xf numFmtId="10" fontId="33" fillId="15" borderId="36" xfId="0" applyNumberFormat="1" applyFont="1" applyFill="1" applyBorder="1" applyAlignment="1">
      <alignment horizontal="center" vertical="center"/>
    </xf>
    <xf numFmtId="3" fontId="33" fillId="15" borderId="43" xfId="0" applyNumberFormat="1" applyFont="1" applyFill="1" applyBorder="1" applyAlignment="1">
      <alignment horizontal="left" vertical="center"/>
    </xf>
    <xf numFmtId="3" fontId="28" fillId="15" borderId="37" xfId="0" applyNumberFormat="1" applyFont="1" applyFill="1" applyBorder="1" applyAlignment="1">
      <alignment horizontal="center" vertical="center"/>
    </xf>
    <xf numFmtId="3" fontId="28" fillId="15" borderId="37" xfId="10" applyNumberFormat="1" applyFont="1" applyFill="1" applyBorder="1" applyAlignment="1">
      <alignment horizontal="center" vertical="center"/>
    </xf>
    <xf numFmtId="0" fontId="130" fillId="9" borderId="10" xfId="0" applyFont="1" applyFill="1" applyBorder="1" applyAlignment="1">
      <alignment horizontal="center" vertical="center"/>
    </xf>
    <xf numFmtId="3" fontId="127" fillId="65" borderId="15" xfId="653" applyNumberFormat="1" applyBorder="1"/>
    <xf numFmtId="170" fontId="127" fillId="65" borderId="1" xfId="653" applyNumberFormat="1" applyBorder="1" applyAlignment="1">
      <alignment horizontal="center"/>
    </xf>
    <xf numFmtId="3" fontId="127" fillId="65" borderId="1" xfId="653" applyNumberFormat="1" applyBorder="1"/>
    <xf numFmtId="178" fontId="127" fillId="65" borderId="1" xfId="653" applyNumberFormat="1" applyBorder="1" applyAlignment="1">
      <alignment horizontal="center"/>
    </xf>
    <xf numFmtId="174" fontId="127" fillId="65" borderId="1" xfId="653" applyNumberFormat="1" applyBorder="1" applyAlignment="1">
      <alignment horizontal="center"/>
    </xf>
    <xf numFmtId="3" fontId="127" fillId="65" borderId="1" xfId="653" applyNumberFormat="1" applyBorder="1" applyAlignment="1">
      <alignment horizontal="right"/>
    </xf>
    <xf numFmtId="174" fontId="127" fillId="65" borderId="26" xfId="653" applyNumberFormat="1" applyBorder="1" applyAlignment="1">
      <alignment horizontal="center"/>
    </xf>
    <xf numFmtId="3" fontId="127" fillId="65" borderId="15" xfId="653" applyNumberFormat="1" applyBorder="1" applyAlignment="1">
      <alignment horizontal="right"/>
    </xf>
    <xf numFmtId="170" fontId="127" fillId="65" borderId="26" xfId="653" applyNumberFormat="1" applyBorder="1" applyAlignment="1">
      <alignment horizontal="center"/>
    </xf>
    <xf numFmtId="3" fontId="127" fillId="65" borderId="75" xfId="653" applyNumberFormat="1" applyBorder="1" applyAlignment="1">
      <alignment horizontal="center"/>
    </xf>
    <xf numFmtId="174" fontId="127" fillId="65" borderId="2" xfId="653" applyNumberFormat="1" applyBorder="1" applyAlignment="1">
      <alignment horizontal="center"/>
    </xf>
    <xf numFmtId="3" fontId="127" fillId="65" borderId="2" xfId="653" applyNumberFormat="1" applyBorder="1" applyAlignment="1">
      <alignment horizontal="right"/>
    </xf>
    <xf numFmtId="174" fontId="127" fillId="65" borderId="10" xfId="653" applyNumberFormat="1" applyBorder="1" applyAlignment="1">
      <alignment horizontal="center"/>
    </xf>
    <xf numFmtId="3" fontId="127" fillId="65" borderId="9" xfId="653" applyNumberFormat="1" applyBorder="1" applyAlignment="1">
      <alignment horizontal="right"/>
    </xf>
    <xf numFmtId="170" fontId="127" fillId="65" borderId="10" xfId="653" applyNumberFormat="1" applyBorder="1" applyAlignment="1">
      <alignment horizontal="center"/>
    </xf>
    <xf numFmtId="170" fontId="127" fillId="65" borderId="2" xfId="653" applyNumberFormat="1" applyBorder="1" applyAlignment="1">
      <alignment horizontal="center"/>
    </xf>
    <xf numFmtId="3" fontId="127" fillId="65" borderId="45" xfId="653" applyNumberFormat="1" applyBorder="1" applyAlignment="1">
      <alignment horizontal="center"/>
    </xf>
    <xf numFmtId="174" fontId="127" fillId="65" borderId="3" xfId="653" applyNumberFormat="1" applyBorder="1" applyAlignment="1">
      <alignment horizontal="center"/>
    </xf>
    <xf numFmtId="3" fontId="127" fillId="65" borderId="3" xfId="653" applyNumberFormat="1" applyBorder="1" applyAlignment="1">
      <alignment horizontal="right"/>
    </xf>
    <xf numFmtId="174" fontId="127" fillId="65" borderId="47" xfId="653" applyNumberFormat="1" applyBorder="1" applyAlignment="1">
      <alignment horizontal="center"/>
    </xf>
    <xf numFmtId="3" fontId="127" fillId="65" borderId="40" xfId="653" applyNumberFormat="1" applyBorder="1" applyAlignment="1">
      <alignment horizontal="right"/>
    </xf>
    <xf numFmtId="170" fontId="127" fillId="65" borderId="47" xfId="653" applyNumberFormat="1" applyBorder="1" applyAlignment="1">
      <alignment horizontal="center"/>
    </xf>
    <xf numFmtId="170" fontId="127" fillId="65" borderId="3" xfId="653" applyNumberFormat="1" applyBorder="1" applyAlignment="1">
      <alignment horizontal="center"/>
    </xf>
    <xf numFmtId="3" fontId="127" fillId="65" borderId="76" xfId="653" applyNumberFormat="1" applyBorder="1" applyAlignment="1">
      <alignment horizontal="center"/>
    </xf>
    <xf numFmtId="3" fontId="127" fillId="65" borderId="27" xfId="653" applyNumberFormat="1" applyBorder="1"/>
    <xf numFmtId="170" fontId="127" fillId="65" borderId="22" xfId="653" applyNumberFormat="1" applyBorder="1" applyAlignment="1">
      <alignment horizontal="center"/>
    </xf>
    <xf numFmtId="3" fontId="127" fillId="65" borderId="22" xfId="653" applyNumberFormat="1" applyBorder="1"/>
    <xf numFmtId="178" fontId="127" fillId="65" borderId="22" xfId="653" applyNumberFormat="1" applyBorder="1" applyAlignment="1">
      <alignment horizontal="center"/>
    </xf>
    <xf numFmtId="174" fontId="127" fillId="65" borderId="22" xfId="653" applyNumberFormat="1" applyBorder="1" applyAlignment="1">
      <alignment horizontal="center"/>
    </xf>
    <xf numFmtId="3" fontId="127" fillId="65" borderId="22" xfId="653" applyNumberFormat="1" applyBorder="1" applyAlignment="1">
      <alignment horizontal="right"/>
    </xf>
    <xf numFmtId="174" fontId="127" fillId="65" borderId="28" xfId="653" applyNumberFormat="1" applyBorder="1" applyAlignment="1">
      <alignment horizontal="center"/>
    </xf>
    <xf numFmtId="3" fontId="127" fillId="65" borderId="27" xfId="653" applyNumberFormat="1" applyBorder="1" applyAlignment="1">
      <alignment horizontal="right"/>
    </xf>
    <xf numFmtId="170" fontId="127" fillId="65" borderId="28" xfId="653" applyNumberFormat="1" applyBorder="1" applyAlignment="1">
      <alignment horizontal="center"/>
    </xf>
    <xf numFmtId="3" fontId="127" fillId="65" borderId="37" xfId="653" applyNumberFormat="1" applyBorder="1" applyAlignment="1">
      <alignment horizontal="center"/>
    </xf>
    <xf numFmtId="0" fontId="126" fillId="64" borderId="15" xfId="652" applyBorder="1"/>
    <xf numFmtId="0" fontId="126" fillId="64" borderId="5" xfId="652" applyBorder="1"/>
    <xf numFmtId="0" fontId="126" fillId="64" borderId="8" xfId="652" applyBorder="1"/>
    <xf numFmtId="0" fontId="126" fillId="64" borderId="19" xfId="652" applyBorder="1"/>
    <xf numFmtId="0" fontId="126" fillId="64" borderId="5" xfId="652" applyBorder="1" applyAlignment="1">
      <alignment vertical="center"/>
    </xf>
    <xf numFmtId="0" fontId="126" fillId="64" borderId="40" xfId="652" applyBorder="1"/>
    <xf numFmtId="3" fontId="127" fillId="65" borderId="5" xfId="653" applyNumberFormat="1" applyBorder="1" applyAlignment="1">
      <alignment horizontal="center" vertical="center"/>
    </xf>
    <xf numFmtId="3" fontId="127" fillId="65" borderId="15" xfId="653" applyNumberFormat="1" applyBorder="1" applyAlignment="1">
      <alignment horizontal="center" vertical="center"/>
    </xf>
    <xf numFmtId="3" fontId="127" fillId="65" borderId="27" xfId="653" applyNumberFormat="1" applyBorder="1" applyAlignment="1">
      <alignment horizontal="center" vertical="center"/>
    </xf>
    <xf numFmtId="0" fontId="126" fillId="64" borderId="1" xfId="652" applyBorder="1"/>
    <xf numFmtId="3" fontId="127" fillId="65" borderId="26" xfId="653" applyNumberFormat="1" applyBorder="1" applyAlignment="1">
      <alignment horizontal="center" vertical="center"/>
    </xf>
    <xf numFmtId="3" fontId="127" fillId="65" borderId="28" xfId="653" applyNumberFormat="1" applyBorder="1" applyAlignment="1">
      <alignment horizontal="center" vertical="center"/>
    </xf>
    <xf numFmtId="2" fontId="127" fillId="65" borderId="1" xfId="653" applyNumberFormat="1" applyBorder="1" applyAlignment="1">
      <alignment horizontal="center"/>
    </xf>
    <xf numFmtId="0" fontId="131" fillId="64" borderId="1" xfId="652" applyFont="1" applyBorder="1" applyAlignment="1">
      <alignment vertical="center" wrapText="1"/>
    </xf>
    <xf numFmtId="0" fontId="131" fillId="64" borderId="1" xfId="652" applyFont="1" applyBorder="1" applyAlignment="1">
      <alignment horizontal="center" vertical="center" wrapText="1"/>
    </xf>
    <xf numFmtId="3" fontId="127" fillId="65" borderId="1" xfId="653" applyNumberFormat="1" applyBorder="1" applyAlignment="1">
      <alignment horizontal="center"/>
    </xf>
    <xf numFmtId="17" fontId="126" fillId="64" borderId="1" xfId="652" applyNumberFormat="1" applyBorder="1"/>
    <xf numFmtId="3" fontId="127" fillId="65" borderId="1" xfId="653" applyNumberFormat="1" applyBorder="1" applyAlignment="1">
      <alignment horizontal="center" vertical="center"/>
    </xf>
    <xf numFmtId="3" fontId="127" fillId="65" borderId="22" xfId="653" applyNumberFormat="1" applyBorder="1" applyAlignment="1">
      <alignment horizontal="center" vertical="center"/>
    </xf>
    <xf numFmtId="3" fontId="127" fillId="65" borderId="41" xfId="653" applyNumberFormat="1" applyBorder="1" applyAlignment="1">
      <alignment horizontal="center" vertical="center"/>
    </xf>
    <xf numFmtId="0" fontId="126" fillId="64" borderId="5" xfId="652" applyBorder="1" applyAlignment="1">
      <alignment horizontal="center" vertical="center"/>
    </xf>
    <xf numFmtId="0" fontId="131" fillId="64" borderId="1" xfId="652" applyFont="1" applyBorder="1" applyAlignment="1">
      <alignment horizontal="centerContinuous" vertical="center"/>
    </xf>
    <xf numFmtId="0" fontId="131" fillId="64" borderId="1" xfId="652" applyFont="1" applyBorder="1" applyAlignment="1">
      <alignment horizontal="centerContinuous" vertical="center" wrapText="1"/>
    </xf>
    <xf numFmtId="0" fontId="126" fillId="64" borderId="1" xfId="652" applyBorder="1" applyAlignment="1">
      <alignment vertical="center" wrapText="1"/>
    </xf>
    <xf numFmtId="0" fontId="126" fillId="64" borderId="1" xfId="652" applyBorder="1" applyAlignment="1">
      <alignment horizontal="centerContinuous" vertical="center"/>
    </xf>
    <xf numFmtId="0" fontId="126" fillId="64" borderId="1" xfId="652" applyBorder="1" applyAlignment="1">
      <alignment horizontal="centerContinuous" vertical="center" wrapText="1"/>
    </xf>
    <xf numFmtId="0" fontId="126" fillId="64" borderId="1" xfId="652" applyBorder="1" applyAlignment="1">
      <alignment horizontal="center" vertical="center" wrapText="1"/>
    </xf>
    <xf numFmtId="0" fontId="131" fillId="64" borderId="1" xfId="652" applyFont="1" applyBorder="1" applyAlignment="1">
      <alignment horizontal="center" vertical="center"/>
    </xf>
    <xf numFmtId="0" fontId="30" fillId="14" borderId="1" xfId="0" applyFont="1" applyFill="1" applyBorder="1"/>
    <xf numFmtId="4" fontId="127" fillId="65" borderId="1" xfId="653" applyNumberFormat="1" applyBorder="1"/>
    <xf numFmtId="2" fontId="127" fillId="65" borderId="1" xfId="653" applyNumberFormat="1" applyBorder="1"/>
    <xf numFmtId="0" fontId="126" fillId="64" borderId="5" xfId="652" applyBorder="1" applyAlignment="1">
      <alignment horizontal="center"/>
    </xf>
    <xf numFmtId="3" fontId="127" fillId="65" borderId="15" xfId="653" applyNumberFormat="1" applyBorder="1" applyAlignment="1">
      <alignment vertical="center"/>
    </xf>
    <xf numFmtId="3" fontId="127" fillId="65" borderId="1" xfId="653" applyNumberFormat="1" applyBorder="1" applyAlignment="1">
      <alignment vertical="center"/>
    </xf>
    <xf numFmtId="3" fontId="127" fillId="65" borderId="26" xfId="653" applyNumberFormat="1" applyBorder="1" applyAlignment="1">
      <alignment vertical="center"/>
    </xf>
    <xf numFmtId="3" fontId="127" fillId="65" borderId="1" xfId="653" applyNumberFormat="1" applyBorder="1" applyAlignment="1">
      <alignment horizontal="right" vertical="center" wrapText="1"/>
    </xf>
    <xf numFmtId="3" fontId="127" fillId="65" borderId="5" xfId="653" applyNumberFormat="1" applyBorder="1" applyAlignment="1">
      <alignment vertical="center"/>
    </xf>
    <xf numFmtId="3" fontId="127" fillId="65" borderId="12" xfId="653" applyNumberFormat="1" applyBorder="1" applyAlignment="1">
      <alignment vertical="center"/>
    </xf>
    <xf numFmtId="3" fontId="127" fillId="65" borderId="27" xfId="653" applyNumberFormat="1" applyBorder="1" applyAlignment="1">
      <alignment vertical="center"/>
    </xf>
    <xf numFmtId="3" fontId="127" fillId="65" borderId="22" xfId="653" applyNumberFormat="1" applyBorder="1" applyAlignment="1">
      <alignment vertical="center"/>
    </xf>
    <xf numFmtId="3" fontId="127" fillId="65" borderId="28" xfId="653" applyNumberFormat="1" applyBorder="1" applyAlignment="1">
      <alignment vertical="center"/>
    </xf>
    <xf numFmtId="3" fontId="127" fillId="65" borderId="22" xfId="653" applyNumberFormat="1" applyBorder="1" applyAlignment="1">
      <alignment horizontal="right" vertical="center" wrapText="1"/>
    </xf>
    <xf numFmtId="3" fontId="127" fillId="65" borderId="41" xfId="653" applyNumberFormat="1" applyBorder="1" applyAlignment="1">
      <alignment vertical="center"/>
    </xf>
    <xf numFmtId="3" fontId="127" fillId="65" borderId="23" xfId="653" applyNumberFormat="1" applyBorder="1" applyAlignment="1">
      <alignment vertical="center"/>
    </xf>
    <xf numFmtId="3" fontId="127" fillId="65" borderId="22" xfId="653" applyNumberFormat="1" applyBorder="1" applyAlignment="1">
      <alignment horizontal="center"/>
    </xf>
    <xf numFmtId="0" fontId="128" fillId="66" borderId="1" xfId="654" applyBorder="1"/>
    <xf numFmtId="0" fontId="27" fillId="0" borderId="8" xfId="40" applyFont="1" applyBorder="1" applyAlignment="1">
      <alignment horizontal="center" vertical="center"/>
    </xf>
    <xf numFmtId="0" fontId="128" fillId="66" borderId="15" xfId="654" applyBorder="1"/>
    <xf numFmtId="0" fontId="128" fillId="66" borderId="27" xfId="654" applyBorder="1"/>
    <xf numFmtId="0" fontId="128" fillId="66" borderId="22" xfId="654" applyBorder="1"/>
    <xf numFmtId="0" fontId="138" fillId="0" borderId="0" xfId="561" applyFont="1" applyAlignment="1">
      <alignment vertical="center"/>
    </xf>
    <xf numFmtId="0" fontId="49" fillId="3" borderId="30" xfId="0" applyFont="1" applyFill="1" applyBorder="1" applyAlignment="1">
      <alignment horizontal="center" vertical="center"/>
    </xf>
    <xf numFmtId="0" fontId="49" fillId="3" borderId="31" xfId="0" applyFont="1" applyFill="1" applyBorder="1" applyAlignment="1">
      <alignment horizontal="center" vertical="center"/>
    </xf>
    <xf numFmtId="10" fontId="49" fillId="3" borderId="0" xfId="10" applyNumberFormat="1" applyFont="1" applyFill="1" applyBorder="1" applyAlignment="1">
      <alignment horizontal="center" vertical="center"/>
    </xf>
    <xf numFmtId="10" fontId="49" fillId="3" borderId="38" xfId="10" applyNumberFormat="1" applyFont="1" applyFill="1" applyBorder="1" applyAlignment="1">
      <alignment horizontal="center" vertical="center"/>
    </xf>
    <xf numFmtId="3" fontId="106" fillId="3" borderId="0" xfId="0" applyNumberFormat="1" applyFont="1" applyFill="1" applyAlignment="1">
      <alignment horizontal="center" vertical="center" wrapText="1" shrinkToFit="1"/>
    </xf>
    <xf numFmtId="3" fontId="106" fillId="3" borderId="0" xfId="10" applyNumberFormat="1" applyFont="1" applyFill="1" applyBorder="1" applyAlignment="1">
      <alignment horizontal="center" vertical="center"/>
    </xf>
    <xf numFmtId="3" fontId="106" fillId="3" borderId="0" xfId="0" applyNumberFormat="1" applyFont="1" applyFill="1" applyAlignment="1">
      <alignment horizontal="center" vertical="center"/>
    </xf>
    <xf numFmtId="3" fontId="106" fillId="3" borderId="38" xfId="0" applyNumberFormat="1" applyFont="1" applyFill="1" applyBorder="1" applyAlignment="1">
      <alignment horizontal="center" vertical="center"/>
    </xf>
    <xf numFmtId="3" fontId="106" fillId="3" borderId="0" xfId="8" applyNumberFormat="1" applyFont="1" applyFill="1" applyAlignment="1">
      <alignment horizontal="center" vertical="center"/>
    </xf>
    <xf numFmtId="0" fontId="106" fillId="3" borderId="0" xfId="0" applyFont="1" applyFill="1" applyAlignment="1">
      <alignment horizontal="center" vertical="center" wrapText="1" shrinkToFit="1"/>
    </xf>
    <xf numFmtId="3" fontId="106" fillId="3" borderId="0" xfId="7" applyNumberFormat="1" applyFont="1" applyFill="1" applyAlignment="1">
      <alignment horizontal="center" vertical="center"/>
    </xf>
    <xf numFmtId="10" fontId="106" fillId="3" borderId="0" xfId="0" applyNumberFormat="1" applyFont="1" applyFill="1" applyAlignment="1">
      <alignment horizontal="center" vertical="center"/>
    </xf>
    <xf numFmtId="10" fontId="106" fillId="3" borderId="38" xfId="0" applyNumberFormat="1" applyFont="1" applyFill="1" applyBorder="1" applyAlignment="1">
      <alignment horizontal="center" vertical="center"/>
    </xf>
    <xf numFmtId="10" fontId="106" fillId="3" borderId="0" xfId="10" applyNumberFormat="1" applyFont="1" applyFill="1" applyBorder="1" applyAlignment="1">
      <alignment horizontal="center" vertical="center"/>
    </xf>
    <xf numFmtId="10" fontId="106" fillId="3" borderId="38" xfId="10" applyNumberFormat="1" applyFont="1" applyFill="1" applyBorder="1" applyAlignment="1">
      <alignment horizontal="center" vertical="center"/>
    </xf>
    <xf numFmtId="3" fontId="106" fillId="3" borderId="38" xfId="10" applyNumberFormat="1" applyFont="1" applyFill="1" applyBorder="1" applyAlignment="1">
      <alignment horizontal="center" vertical="center"/>
    </xf>
    <xf numFmtId="3" fontId="49" fillId="3" borderId="82" xfId="0" applyNumberFormat="1" applyFont="1" applyFill="1" applyBorder="1" applyAlignment="1">
      <alignment horizontal="center" vertical="center"/>
    </xf>
    <xf numFmtId="3" fontId="49" fillId="3" borderId="82" xfId="7" applyNumberFormat="1" applyFont="1" applyFill="1" applyBorder="1" applyAlignment="1">
      <alignment horizontal="center" vertical="center"/>
    </xf>
    <xf numFmtId="3" fontId="49" fillId="3" borderId="82" xfId="10" applyNumberFormat="1" applyFont="1" applyFill="1" applyBorder="1" applyAlignment="1">
      <alignment horizontal="center" vertical="center"/>
    </xf>
    <xf numFmtId="3" fontId="49" fillId="3" borderId="67" xfId="0" applyNumberFormat="1" applyFont="1" applyFill="1" applyBorder="1" applyAlignment="1">
      <alignment horizontal="center" vertical="center"/>
    </xf>
    <xf numFmtId="17" fontId="126" fillId="64" borderId="0" xfId="652" applyNumberFormat="1" applyBorder="1"/>
    <xf numFmtId="0" fontId="39" fillId="3" borderId="33" xfId="0" applyFont="1" applyFill="1" applyBorder="1"/>
    <xf numFmtId="0" fontId="49" fillId="3" borderId="0" xfId="0" applyFont="1" applyFill="1" applyAlignment="1">
      <alignment horizontal="center" vertical="center"/>
    </xf>
    <xf numFmtId="49" fontId="49" fillId="3" borderId="0" xfId="0" applyNumberFormat="1" applyFont="1" applyFill="1" applyAlignment="1">
      <alignment horizontal="center" vertical="center"/>
    </xf>
    <xf numFmtId="1" fontId="49" fillId="3" borderId="0" xfId="0" applyNumberFormat="1" applyFont="1" applyFill="1" applyAlignment="1">
      <alignment horizontal="center" vertical="center"/>
    </xf>
    <xf numFmtId="0" fontId="74" fillId="0" borderId="0" xfId="564" applyBorder="1" applyAlignment="1">
      <alignment vertical="center"/>
    </xf>
    <xf numFmtId="17" fontId="39" fillId="0" borderId="0" xfId="0" applyNumberFormat="1" applyFont="1" applyAlignment="1">
      <alignment horizontal="center" vertical="center"/>
    </xf>
    <xf numFmtId="1" fontId="39" fillId="0" borderId="0" xfId="0" applyNumberFormat="1" applyFont="1" applyAlignment="1">
      <alignment horizontal="center" vertical="center"/>
    </xf>
    <xf numFmtId="49" fontId="39" fillId="0" borderId="0" xfId="0" applyNumberFormat="1" applyFont="1" applyAlignment="1">
      <alignment horizontal="center" vertical="center"/>
    </xf>
    <xf numFmtId="0" fontId="33" fillId="0" borderId="33" xfId="0" applyFont="1" applyBorder="1"/>
    <xf numFmtId="0" fontId="33" fillId="0" borderId="73" xfId="0" applyFont="1" applyBorder="1" applyAlignment="1">
      <alignment horizontal="center" vertical="center"/>
    </xf>
    <xf numFmtId="49" fontId="33" fillId="0" borderId="73" xfId="0" applyNumberFormat="1" applyFont="1" applyBorder="1" applyAlignment="1">
      <alignment horizontal="center" vertical="center"/>
    </xf>
    <xf numFmtId="1" fontId="33" fillId="0" borderId="73" xfId="0" applyNumberFormat="1" applyFont="1" applyBorder="1" applyAlignment="1">
      <alignment horizontal="center" vertical="center"/>
    </xf>
    <xf numFmtId="0" fontId="33" fillId="7" borderId="33" xfId="0" applyFont="1" applyFill="1" applyBorder="1" applyAlignment="1">
      <alignment horizontal="center" vertical="center"/>
    </xf>
    <xf numFmtId="3" fontId="94" fillId="7" borderId="73" xfId="0" applyNumberFormat="1" applyFont="1" applyFill="1" applyBorder="1" applyAlignment="1">
      <alignment horizontal="center" vertical="center"/>
    </xf>
    <xf numFmtId="3" fontId="94" fillId="7" borderId="73" xfId="7" applyNumberFormat="1" applyFont="1" applyFill="1" applyBorder="1" applyAlignment="1">
      <alignment horizontal="center" vertical="center"/>
    </xf>
    <xf numFmtId="3" fontId="94" fillId="7" borderId="73" xfId="10" applyNumberFormat="1" applyFont="1" applyFill="1" applyBorder="1" applyAlignment="1">
      <alignment horizontal="center" vertical="center"/>
    </xf>
    <xf numFmtId="0" fontId="137" fillId="0" borderId="0" xfId="561" applyFont="1" applyBorder="1" applyAlignment="1">
      <alignment horizontal="centerContinuous" vertical="center" wrapText="1"/>
    </xf>
    <xf numFmtId="0" fontId="30" fillId="0" borderId="0" xfId="0" applyFont="1" applyAlignment="1">
      <alignment vertical="center"/>
    </xf>
    <xf numFmtId="17" fontId="84" fillId="0" borderId="0" xfId="561" applyNumberFormat="1" applyBorder="1" applyAlignment="1">
      <alignment vertical="center"/>
    </xf>
    <xf numFmtId="0" fontId="128" fillId="66" borderId="5" xfId="654" applyBorder="1" applyAlignment="1">
      <alignment horizontal="center"/>
    </xf>
    <xf numFmtId="2" fontId="42" fillId="8" borderId="5" xfId="40" applyNumberFormat="1" applyFont="1" applyFill="1" applyBorder="1" applyAlignment="1">
      <alignment horizontal="center" vertical="center"/>
    </xf>
    <xf numFmtId="0" fontId="128" fillId="66" borderId="41" xfId="654" applyBorder="1" applyAlignment="1">
      <alignment horizontal="center"/>
    </xf>
    <xf numFmtId="41" fontId="0" fillId="0" borderId="0" xfId="647" applyFont="1"/>
    <xf numFmtId="0" fontId="129" fillId="66" borderId="2" xfId="655" applyBorder="1" applyAlignment="1">
      <alignment horizontal="center" vertical="center" wrapText="1"/>
    </xf>
    <xf numFmtId="3" fontId="39" fillId="70" borderId="75" xfId="0" applyNumberFormat="1" applyFont="1" applyFill="1" applyBorder="1" applyAlignment="1">
      <alignment horizontal="center" vertical="center"/>
    </xf>
    <xf numFmtId="3" fontId="39" fillId="70" borderId="15" xfId="0" applyNumberFormat="1" applyFont="1" applyFill="1" applyBorder="1" applyAlignment="1">
      <alignment horizontal="center" vertical="center"/>
    </xf>
    <xf numFmtId="180" fontId="39" fillId="70" borderId="75" xfId="643" applyNumberFormat="1" applyFont="1" applyFill="1" applyBorder="1" applyAlignment="1">
      <alignment horizontal="center" vertical="center" wrapText="1" shrinkToFit="1"/>
    </xf>
    <xf numFmtId="0" fontId="131" fillId="68" borderId="1" xfId="652" applyFont="1" applyFill="1" applyBorder="1"/>
    <xf numFmtId="2" fontId="131" fillId="68" borderId="1" xfId="652" applyNumberFormat="1" applyFont="1" applyFill="1" applyBorder="1" applyAlignment="1">
      <alignment horizontal="center"/>
    </xf>
    <xf numFmtId="0" fontId="46" fillId="68" borderId="1" xfId="0" applyFont="1" applyFill="1" applyBorder="1" applyAlignment="1">
      <alignment horizontal="center" vertical="center" wrapText="1"/>
    </xf>
    <xf numFmtId="0" fontId="39" fillId="68" borderId="1" xfId="0" applyFont="1" applyFill="1" applyBorder="1" applyAlignment="1">
      <alignment horizontal="center" vertical="center"/>
    </xf>
    <xf numFmtId="0" fontId="39" fillId="68" borderId="1" xfId="0" applyFont="1" applyFill="1" applyBorder="1" applyAlignment="1">
      <alignment horizontal="center" vertical="center" wrapText="1"/>
    </xf>
    <xf numFmtId="0" fontId="141" fillId="69" borderId="36" xfId="652" applyFont="1" applyFill="1" applyBorder="1" applyAlignment="1">
      <alignment horizontal="center" vertical="center" wrapText="1"/>
    </xf>
    <xf numFmtId="1" fontId="128" fillId="66" borderId="90" xfId="654" applyNumberFormat="1" applyBorder="1" applyAlignment="1">
      <alignment wrapText="1" shrinkToFit="1"/>
    </xf>
    <xf numFmtId="0" fontId="128" fillId="66" borderId="90" xfId="654" applyBorder="1"/>
    <xf numFmtId="1" fontId="39" fillId="70" borderId="75" xfId="0" applyNumberFormat="1" applyFont="1" applyFill="1" applyBorder="1" applyAlignment="1">
      <alignment vertical="center" wrapText="1" shrinkToFit="1"/>
    </xf>
    <xf numFmtId="0" fontId="128" fillId="66" borderId="90" xfId="654" applyBorder="1" applyAlignment="1">
      <alignment vertical="center"/>
    </xf>
    <xf numFmtId="0" fontId="128" fillId="66" borderId="90" xfId="654" applyBorder="1" applyAlignment="1">
      <alignment horizontal="left"/>
    </xf>
    <xf numFmtId="1" fontId="128" fillId="66" borderId="90" xfId="654" applyNumberFormat="1" applyBorder="1" applyAlignment="1">
      <alignment horizontal="left" wrapText="1" shrinkToFit="1"/>
    </xf>
    <xf numFmtId="1" fontId="128" fillId="66" borderId="90" xfId="654" applyNumberFormat="1" applyBorder="1"/>
    <xf numFmtId="1" fontId="128" fillId="66" borderId="91" xfId="654" applyNumberFormat="1" applyBorder="1" applyAlignment="1">
      <alignment wrapText="1" shrinkToFit="1"/>
    </xf>
    <xf numFmtId="0" fontId="128" fillId="66" borderId="91" xfId="654" applyBorder="1"/>
    <xf numFmtId="1" fontId="39" fillId="70" borderId="76" xfId="0" applyNumberFormat="1" applyFont="1" applyFill="1" applyBorder="1" applyAlignment="1">
      <alignment vertical="center" wrapText="1" shrinkToFit="1"/>
    </xf>
    <xf numFmtId="1" fontId="39" fillId="70" borderId="76" xfId="0" applyNumberFormat="1" applyFont="1" applyFill="1" applyBorder="1" applyAlignment="1">
      <alignment horizontal="left" vertical="center" wrapText="1" shrinkToFit="1"/>
    </xf>
    <xf numFmtId="3" fontId="39" fillId="70" borderId="76" xfId="0" applyNumberFormat="1" applyFont="1" applyFill="1" applyBorder="1" applyAlignment="1">
      <alignment horizontal="center" vertical="center"/>
    </xf>
    <xf numFmtId="3" fontId="39" fillId="70" borderId="40" xfId="0" applyNumberFormat="1" applyFont="1" applyFill="1" applyBorder="1" applyAlignment="1">
      <alignment horizontal="center" vertical="center"/>
    </xf>
    <xf numFmtId="2" fontId="39" fillId="70" borderId="47" xfId="0" applyNumberFormat="1" applyFont="1" applyFill="1" applyBorder="1" applyAlignment="1">
      <alignment horizontal="center" vertical="center" wrapText="1" shrinkToFit="1"/>
    </xf>
    <xf numFmtId="180" fontId="39" fillId="70" borderId="76" xfId="643" applyNumberFormat="1" applyFont="1" applyFill="1" applyBorder="1" applyAlignment="1">
      <alignment horizontal="center" vertical="center" wrapText="1" shrinkToFit="1"/>
    </xf>
    <xf numFmtId="1" fontId="39" fillId="67" borderId="66" xfId="0" applyNumberFormat="1" applyFont="1" applyFill="1" applyBorder="1" applyAlignment="1">
      <alignment vertical="center" wrapText="1" shrinkToFit="1"/>
    </xf>
    <xf numFmtId="1" fontId="49" fillId="67" borderId="66" xfId="0" applyNumberFormat="1" applyFont="1" applyFill="1" applyBorder="1" applyAlignment="1">
      <alignment horizontal="center" vertical="center" wrapText="1" shrinkToFit="1"/>
    </xf>
    <xf numFmtId="3" fontId="49" fillId="67" borderId="66" xfId="0" applyNumberFormat="1" applyFont="1" applyFill="1" applyBorder="1" applyAlignment="1">
      <alignment horizontal="center" vertical="center"/>
    </xf>
    <xf numFmtId="3" fontId="49" fillId="67" borderId="85" xfId="0" applyNumberFormat="1" applyFont="1" applyFill="1" applyBorder="1" applyAlignment="1">
      <alignment horizontal="center" vertical="center"/>
    </xf>
    <xf numFmtId="10" fontId="49" fillId="67" borderId="86" xfId="9" applyNumberFormat="1" applyFont="1" applyFill="1" applyBorder="1" applyAlignment="1">
      <alignment horizontal="center" vertical="center"/>
    </xf>
    <xf numFmtId="10" fontId="49" fillId="67" borderId="86" xfId="0" applyNumberFormat="1" applyFont="1" applyFill="1" applyBorder="1" applyAlignment="1">
      <alignment horizontal="center" vertical="center" wrapText="1" shrinkToFit="1"/>
    </xf>
    <xf numFmtId="0" fontId="17" fillId="0" borderId="12" xfId="40" applyBorder="1"/>
    <xf numFmtId="0" fontId="143" fillId="68" borderId="87" xfId="652" applyFont="1" applyFill="1" applyBorder="1" applyAlignment="1">
      <alignment horizontal="center" vertical="center" wrapText="1"/>
    </xf>
    <xf numFmtId="0" fontId="143" fillId="68" borderId="88" xfId="652" applyFont="1" applyFill="1" applyBorder="1" applyAlignment="1">
      <alignment horizontal="center" vertical="center" wrapText="1"/>
    </xf>
    <xf numFmtId="0" fontId="60" fillId="68" borderId="89" xfId="652" applyFont="1" applyFill="1" applyBorder="1" applyAlignment="1">
      <alignment horizontal="center" vertical="center" wrapText="1"/>
    </xf>
    <xf numFmtId="0" fontId="58" fillId="69" borderId="85" xfId="652" applyFont="1" applyFill="1" applyBorder="1" applyAlignment="1">
      <alignment horizontal="center" vertical="center" wrapText="1"/>
    </xf>
    <xf numFmtId="0" fontId="58" fillId="69" borderId="49" xfId="652" applyFont="1" applyFill="1" applyBorder="1" applyAlignment="1">
      <alignment horizontal="center" vertical="center" wrapText="1"/>
    </xf>
    <xf numFmtId="0" fontId="58" fillId="69" borderId="49" xfId="652" applyFont="1" applyFill="1" applyBorder="1" applyAlignment="1">
      <alignment horizontal="center" wrapText="1"/>
    </xf>
    <xf numFmtId="0" fontId="143" fillId="68" borderId="86" xfId="652" applyFont="1" applyFill="1" applyBorder="1" applyAlignment="1">
      <alignment horizontal="center" vertical="center" wrapText="1"/>
    </xf>
    <xf numFmtId="3" fontId="58" fillId="10" borderId="3" xfId="40" applyNumberFormat="1" applyFont="1" applyFill="1" applyBorder="1" applyAlignment="1">
      <alignment horizontal="center"/>
    </xf>
    <xf numFmtId="3" fontId="53" fillId="67" borderId="85" xfId="40" applyNumberFormat="1" applyFont="1" applyFill="1" applyBorder="1" applyAlignment="1">
      <alignment horizontal="center" vertical="center"/>
    </xf>
    <xf numFmtId="3" fontId="53" fillId="67" borderId="49" xfId="40" applyNumberFormat="1" applyFont="1" applyFill="1" applyBorder="1" applyAlignment="1">
      <alignment horizontal="center" vertical="center"/>
    </xf>
    <xf numFmtId="3" fontId="53" fillId="67" borderId="64" xfId="40" applyNumberFormat="1" applyFont="1" applyFill="1" applyBorder="1" applyAlignment="1">
      <alignment horizontal="center" vertical="center"/>
    </xf>
    <xf numFmtId="3" fontId="58" fillId="69" borderId="3" xfId="40" applyNumberFormat="1" applyFont="1" applyFill="1" applyBorder="1" applyAlignment="1">
      <alignment horizontal="center"/>
    </xf>
    <xf numFmtId="2" fontId="42" fillId="8" borderId="13" xfId="40" applyNumberFormat="1" applyFont="1" applyFill="1" applyBorder="1" applyAlignment="1">
      <alignment vertical="top"/>
    </xf>
    <xf numFmtId="2" fontId="56" fillId="67" borderId="66" xfId="40" applyNumberFormat="1" applyFont="1" applyFill="1" applyBorder="1" applyAlignment="1">
      <alignment horizontal="center" vertical="center"/>
    </xf>
    <xf numFmtId="2" fontId="56" fillId="67" borderId="71" xfId="40" applyNumberFormat="1" applyFont="1" applyFill="1" applyBorder="1" applyAlignment="1">
      <alignment horizontal="center" vertical="center"/>
    </xf>
    <xf numFmtId="0" fontId="143" fillId="68" borderId="85" xfId="652" applyFont="1" applyFill="1" applyBorder="1" applyAlignment="1">
      <alignment horizontal="center" vertical="center" wrapText="1"/>
    </xf>
    <xf numFmtId="0" fontId="143" fillId="68" borderId="49" xfId="652" applyFont="1" applyFill="1" applyBorder="1" applyAlignment="1">
      <alignment horizontal="center" vertical="center" wrapText="1"/>
    </xf>
    <xf numFmtId="0" fontId="60" fillId="68" borderId="86" xfId="652" applyFont="1" applyFill="1" applyBorder="1" applyAlignment="1">
      <alignment horizontal="center" vertical="center" wrapText="1"/>
    </xf>
    <xf numFmtId="2" fontId="56" fillId="11" borderId="8" xfId="40" applyNumberFormat="1" applyFont="1" applyFill="1" applyBorder="1" applyAlignment="1">
      <alignment horizontal="centerContinuous" vertical="top"/>
    </xf>
    <xf numFmtId="2" fontId="56" fillId="11" borderId="63" xfId="40" applyNumberFormat="1" applyFont="1" applyFill="1" applyBorder="1" applyAlignment="1">
      <alignment horizontal="centerContinuous" vertical="top"/>
    </xf>
    <xf numFmtId="2" fontId="56" fillId="11" borderId="82" xfId="40" applyNumberFormat="1" applyFont="1" applyFill="1" applyBorder="1" applyAlignment="1">
      <alignment horizontal="centerContinuous" vertical="top"/>
    </xf>
    <xf numFmtId="0" fontId="144" fillId="67" borderId="1" xfId="15" applyFont="1" applyFill="1" applyBorder="1" applyAlignment="1">
      <alignment vertical="center" wrapText="1"/>
    </xf>
    <xf numFmtId="0" fontId="106" fillId="67" borderId="1" xfId="0" applyFont="1" applyFill="1" applyBorder="1" applyAlignment="1">
      <alignment vertical="center"/>
    </xf>
    <xf numFmtId="41" fontId="145" fillId="67" borderId="1" xfId="647" applyFont="1" applyFill="1" applyBorder="1" applyAlignment="1">
      <alignment horizontal="center" vertical="center"/>
    </xf>
    <xf numFmtId="0" fontId="131" fillId="71" borderId="15" xfId="652" applyFont="1" applyFill="1" applyBorder="1" applyAlignment="1">
      <alignment horizontal="center" vertical="center"/>
    </xf>
    <xf numFmtId="0" fontId="131" fillId="71" borderId="1" xfId="652" applyFont="1" applyFill="1" applyBorder="1" applyAlignment="1">
      <alignment horizontal="center" vertical="center"/>
    </xf>
    <xf numFmtId="17" fontId="131" fillId="71" borderId="1" xfId="652" applyNumberFormat="1" applyFont="1" applyFill="1" applyBorder="1" applyAlignment="1">
      <alignment horizontal="center" vertical="center" wrapText="1" shrinkToFit="1"/>
    </xf>
    <xf numFmtId="17" fontId="131" fillId="71" borderId="26" xfId="652" applyNumberFormat="1" applyFont="1" applyFill="1" applyBorder="1" applyAlignment="1">
      <alignment horizontal="center" vertical="center" wrapText="1" shrinkToFit="1"/>
    </xf>
    <xf numFmtId="0" fontId="131" fillId="71" borderId="26" xfId="652" applyFont="1" applyFill="1" applyBorder="1" applyAlignment="1">
      <alignment horizontal="center" vertical="center"/>
    </xf>
    <xf numFmtId="0" fontId="131" fillId="71" borderId="5" xfId="652" applyFont="1" applyFill="1" applyBorder="1" applyAlignment="1">
      <alignment horizontal="center" vertical="center"/>
    </xf>
    <xf numFmtId="0" fontId="108" fillId="71" borderId="31" xfId="40" applyFont="1" applyFill="1" applyBorder="1" applyAlignment="1">
      <alignment vertical="center"/>
    </xf>
    <xf numFmtId="0" fontId="134" fillId="71" borderId="92" xfId="565" applyFont="1" applyFill="1" applyBorder="1" applyAlignment="1">
      <alignment horizontal="center" vertical="center"/>
    </xf>
    <xf numFmtId="0" fontId="134" fillId="71" borderId="4" xfId="565" applyFont="1" applyFill="1" applyBorder="1" applyAlignment="1">
      <alignment horizontal="center" vertical="center"/>
    </xf>
    <xf numFmtId="0" fontId="146" fillId="72" borderId="42" xfId="652" applyFont="1" applyFill="1" applyBorder="1" applyAlignment="1">
      <alignment horizontal="center" vertical="center" wrapText="1"/>
    </xf>
    <xf numFmtId="0" fontId="146" fillId="72" borderId="78" xfId="652" applyFont="1" applyFill="1" applyBorder="1" applyAlignment="1">
      <alignment horizontal="center" vertical="center" wrapText="1"/>
    </xf>
    <xf numFmtId="0" fontId="146" fillId="72" borderId="79" xfId="652" applyFont="1" applyFill="1" applyBorder="1" applyAlignment="1">
      <alignment horizontal="center" vertical="center" wrapText="1"/>
    </xf>
    <xf numFmtId="180" fontId="53" fillId="73" borderId="75" xfId="653" applyNumberFormat="1" applyFont="1" applyFill="1" applyBorder="1" applyAlignment="1">
      <alignment horizontal="center" vertical="center"/>
    </xf>
    <xf numFmtId="3" fontId="53" fillId="71" borderId="15" xfId="653" applyNumberFormat="1" applyFont="1" applyFill="1" applyBorder="1" applyAlignment="1">
      <alignment horizontal="center" vertical="center"/>
    </xf>
    <xf numFmtId="3" fontId="53" fillId="71" borderId="27" xfId="653" applyNumberFormat="1" applyFont="1" applyFill="1" applyBorder="1" applyAlignment="1">
      <alignment horizontal="center" vertical="center"/>
    </xf>
    <xf numFmtId="180" fontId="53" fillId="73" borderId="37" xfId="653" applyNumberFormat="1" applyFont="1" applyFill="1" applyBorder="1" applyAlignment="1">
      <alignment horizontal="center" vertical="center"/>
    </xf>
    <xf numFmtId="3" fontId="147" fillId="12" borderId="75" xfId="653" applyNumberFormat="1" applyFont="1" applyFill="1" applyBorder="1" applyAlignment="1">
      <alignment horizontal="center" vertical="center"/>
    </xf>
    <xf numFmtId="3" fontId="147" fillId="12" borderId="15" xfId="653" applyNumberFormat="1" applyFont="1" applyFill="1" applyBorder="1" applyAlignment="1">
      <alignment horizontal="center" vertical="center"/>
    </xf>
    <xf numFmtId="169" fontId="147" fillId="12" borderId="15" xfId="653" applyNumberFormat="1" applyFont="1" applyFill="1" applyBorder="1" applyAlignment="1">
      <alignment horizontal="center" vertical="center"/>
    </xf>
    <xf numFmtId="10" fontId="147" fillId="12" borderId="26" xfId="653" applyNumberFormat="1" applyFont="1" applyFill="1" applyBorder="1" applyAlignment="1">
      <alignment horizontal="center" vertical="center" wrapText="1" shrinkToFit="1"/>
    </xf>
    <xf numFmtId="3" fontId="147" fillId="12" borderId="37" xfId="653" applyNumberFormat="1" applyFont="1" applyFill="1" applyBorder="1" applyAlignment="1">
      <alignment horizontal="center" vertical="center"/>
    </xf>
    <xf numFmtId="3" fontId="147" fillId="12" borderId="27" xfId="653" applyNumberFormat="1" applyFont="1" applyFill="1" applyBorder="1" applyAlignment="1">
      <alignment horizontal="center" vertical="center"/>
    </xf>
    <xf numFmtId="169" fontId="147" fillId="12" borderId="27" xfId="653" applyNumberFormat="1" applyFont="1" applyFill="1" applyBorder="1" applyAlignment="1">
      <alignment horizontal="center" vertical="center"/>
    </xf>
    <xf numFmtId="10" fontId="147" fillId="12" borderId="28" xfId="653" applyNumberFormat="1" applyFont="1" applyFill="1" applyBorder="1" applyAlignment="1">
      <alignment horizontal="center" vertical="center" wrapText="1" shrinkToFit="1"/>
    </xf>
    <xf numFmtId="3" fontId="53" fillId="12" borderId="15" xfId="653" applyNumberFormat="1" applyFont="1" applyFill="1" applyBorder="1" applyAlignment="1">
      <alignment horizontal="center"/>
    </xf>
    <xf numFmtId="3" fontId="53" fillId="12" borderId="1" xfId="653" applyNumberFormat="1" applyFont="1" applyFill="1" applyBorder="1" applyAlignment="1">
      <alignment horizontal="center"/>
    </xf>
    <xf numFmtId="3" fontId="53" fillId="12" borderId="27" xfId="653" applyNumberFormat="1" applyFont="1" applyFill="1" applyBorder="1" applyAlignment="1">
      <alignment horizontal="center"/>
    </xf>
    <xf numFmtId="3" fontId="53" fillId="12" borderId="22" xfId="653" applyNumberFormat="1" applyFont="1" applyFill="1" applyBorder="1" applyAlignment="1">
      <alignment horizontal="center"/>
    </xf>
    <xf numFmtId="0" fontId="140" fillId="71" borderId="92" xfId="565" applyFont="1" applyFill="1" applyBorder="1" applyAlignment="1">
      <alignment horizontal="center" vertical="center" wrapText="1"/>
    </xf>
    <xf numFmtId="3" fontId="53" fillId="71" borderId="21" xfId="653" applyNumberFormat="1" applyFont="1" applyFill="1" applyBorder="1"/>
    <xf numFmtId="2" fontId="148" fillId="69" borderId="76" xfId="40" applyNumberFormat="1" applyFont="1" applyFill="1" applyBorder="1" applyAlignment="1">
      <alignment vertical="top"/>
    </xf>
    <xf numFmtId="3" fontId="53" fillId="69" borderId="40" xfId="40" applyNumberFormat="1" applyFont="1" applyFill="1" applyBorder="1" applyAlignment="1">
      <alignment horizontal="center"/>
    </xf>
    <xf numFmtId="3" fontId="53" fillId="69" borderId="3" xfId="40" applyNumberFormat="1" applyFont="1" applyFill="1" applyBorder="1" applyAlignment="1">
      <alignment horizontal="center"/>
    </xf>
    <xf numFmtId="3" fontId="53" fillId="69" borderId="74" xfId="40" applyNumberFormat="1" applyFont="1" applyFill="1" applyBorder="1"/>
    <xf numFmtId="2" fontId="148" fillId="69" borderId="75" xfId="40" applyNumberFormat="1" applyFont="1" applyFill="1" applyBorder="1" applyAlignment="1">
      <alignment vertical="center"/>
    </xf>
    <xf numFmtId="3" fontId="53" fillId="69" borderId="15" xfId="40" applyNumberFormat="1" applyFont="1" applyFill="1" applyBorder="1" applyAlignment="1">
      <alignment horizontal="center"/>
    </xf>
    <xf numFmtId="3" fontId="53" fillId="69" borderId="1" xfId="40" applyNumberFormat="1" applyFont="1" applyFill="1" applyBorder="1" applyAlignment="1">
      <alignment horizontal="center"/>
    </xf>
    <xf numFmtId="3" fontId="53" fillId="69" borderId="21" xfId="40" applyNumberFormat="1" applyFont="1" applyFill="1" applyBorder="1"/>
    <xf numFmtId="3" fontId="53" fillId="71" borderId="21" xfId="653" applyNumberFormat="1" applyFont="1" applyFill="1" applyBorder="1" applyAlignment="1">
      <alignment horizontal="right"/>
    </xf>
    <xf numFmtId="0" fontId="131" fillId="71" borderId="26" xfId="652" applyFont="1" applyFill="1" applyBorder="1" applyAlignment="1">
      <alignment horizontal="center" vertical="center" wrapText="1"/>
    </xf>
    <xf numFmtId="0" fontId="131" fillId="71" borderId="15" xfId="652" applyFont="1" applyFill="1" applyBorder="1" applyAlignment="1">
      <alignment horizontal="center" vertical="center" wrapText="1"/>
    </xf>
    <xf numFmtId="0" fontId="104" fillId="68" borderId="1" xfId="15" applyFont="1" applyFill="1" applyBorder="1" applyAlignment="1">
      <alignment horizontal="center" vertical="center" wrapText="1"/>
    </xf>
    <xf numFmtId="0" fontId="30" fillId="68" borderId="1" xfId="0" applyFont="1" applyFill="1" applyBorder="1"/>
    <xf numFmtId="0" fontId="30" fillId="68" borderId="5" xfId="0" applyFont="1" applyFill="1" applyBorder="1"/>
    <xf numFmtId="41" fontId="135" fillId="68" borderId="1" xfId="647" applyFont="1" applyFill="1" applyBorder="1" applyAlignment="1">
      <alignment horizontal="center" vertical="center"/>
    </xf>
    <xf numFmtId="41" fontId="135" fillId="68" borderId="5" xfId="647" applyFont="1" applyFill="1" applyBorder="1" applyAlignment="1">
      <alignment horizontal="center" vertical="center"/>
    </xf>
    <xf numFmtId="41" fontId="135" fillId="68" borderId="15" xfId="647" applyFont="1" applyFill="1" applyBorder="1" applyAlignment="1">
      <alignment horizontal="center" vertical="center"/>
    </xf>
    <xf numFmtId="41" fontId="135" fillId="68" borderId="26" xfId="647" applyFont="1" applyFill="1" applyBorder="1" applyAlignment="1">
      <alignment horizontal="center" vertical="center"/>
    </xf>
    <xf numFmtId="3" fontId="30" fillId="68" borderId="15" xfId="0" applyNumberFormat="1" applyFont="1" applyFill="1" applyBorder="1" applyAlignment="1">
      <alignment horizontal="center" vertical="center"/>
    </xf>
    <xf numFmtId="3" fontId="30" fillId="68" borderId="1" xfId="0" applyNumberFormat="1" applyFont="1" applyFill="1" applyBorder="1" applyAlignment="1">
      <alignment horizontal="center" vertical="center"/>
    </xf>
    <xf numFmtId="3" fontId="30" fillId="68" borderId="26" xfId="0" applyNumberFormat="1" applyFont="1" applyFill="1" applyBorder="1" applyAlignment="1">
      <alignment horizontal="center" vertical="center"/>
    </xf>
    <xf numFmtId="3" fontId="30" fillId="68" borderId="5" xfId="0" applyNumberFormat="1" applyFont="1" applyFill="1" applyBorder="1" applyAlignment="1">
      <alignment horizontal="center" vertical="center"/>
    </xf>
    <xf numFmtId="0" fontId="65" fillId="75" borderId="32" xfId="14" applyFont="1" applyFill="1" applyBorder="1"/>
    <xf numFmtId="17" fontId="65" fillId="75" borderId="19" xfId="14" applyNumberFormat="1" applyFont="1" applyFill="1" applyBorder="1" applyAlignment="1">
      <alignment vertical="center"/>
    </xf>
    <xf numFmtId="0" fontId="64" fillId="68" borderId="1" xfId="14" applyFont="1" applyFill="1" applyBorder="1" applyAlignment="1">
      <alignment vertical="center"/>
    </xf>
    <xf numFmtId="0" fontId="64" fillId="68" borderId="5" xfId="14" applyFont="1" applyFill="1" applyBorder="1" applyAlignment="1">
      <alignment vertical="center"/>
    </xf>
    <xf numFmtId="3" fontId="39" fillId="68" borderId="15" xfId="14" applyNumberFormat="1" applyFont="1" applyFill="1" applyBorder="1" applyAlignment="1">
      <alignment vertical="center"/>
    </xf>
    <xf numFmtId="170" fontId="39" fillId="68" borderId="1" xfId="14" applyNumberFormat="1" applyFont="1" applyFill="1" applyBorder="1" applyAlignment="1">
      <alignment horizontal="center" vertical="center"/>
    </xf>
    <xf numFmtId="3" fontId="39" fillId="68" borderId="1" xfId="14" applyNumberFormat="1" applyFont="1" applyFill="1" applyBorder="1" applyAlignment="1">
      <alignment vertical="center"/>
    </xf>
    <xf numFmtId="3" fontId="39" fillId="68" borderId="1" xfId="14" applyNumberFormat="1" applyFont="1" applyFill="1" applyBorder="1" applyAlignment="1">
      <alignment horizontal="center" vertical="center"/>
    </xf>
    <xf numFmtId="178" fontId="39" fillId="68" borderId="1" xfId="14" applyNumberFormat="1" applyFont="1" applyFill="1" applyBorder="1" applyAlignment="1">
      <alignment horizontal="center" vertical="center"/>
    </xf>
    <xf numFmtId="178" fontId="39" fillId="68" borderId="26" xfId="14" applyNumberFormat="1" applyFont="1" applyFill="1" applyBorder="1" applyAlignment="1">
      <alignment horizontal="center" vertical="center"/>
    </xf>
    <xf numFmtId="174" fontId="39" fillId="68" borderId="1" xfId="14" applyNumberFormat="1" applyFont="1" applyFill="1" applyBorder="1" applyAlignment="1">
      <alignment horizontal="center" vertical="center"/>
    </xf>
    <xf numFmtId="174" fontId="39" fillId="68" borderId="26" xfId="14" applyNumberFormat="1" applyFont="1" applyFill="1" applyBorder="1" applyAlignment="1">
      <alignment horizontal="center" vertical="center"/>
    </xf>
    <xf numFmtId="170" fontId="39" fillId="68" borderId="26" xfId="14" applyNumberFormat="1" applyFont="1" applyFill="1" applyBorder="1" applyAlignment="1">
      <alignment horizontal="center" vertical="center"/>
    </xf>
    <xf numFmtId="3" fontId="57" fillId="68" borderId="75" xfId="40" applyNumberFormat="1" applyFont="1" applyFill="1" applyBorder="1" applyAlignment="1">
      <alignment horizontal="center" vertical="center"/>
    </xf>
    <xf numFmtId="0" fontId="126" fillId="71" borderId="15" xfId="652" applyFill="1" applyBorder="1" applyAlignment="1">
      <alignment horizontal="center" vertical="center"/>
    </xf>
    <xf numFmtId="0" fontId="126" fillId="71" borderId="1" xfId="652" applyFill="1" applyBorder="1" applyAlignment="1">
      <alignment horizontal="center" vertical="center"/>
    </xf>
    <xf numFmtId="0" fontId="126" fillId="71" borderId="1" xfId="652" applyFill="1" applyBorder="1" applyAlignment="1">
      <alignment horizontal="center" vertical="center" wrapText="1"/>
    </xf>
    <xf numFmtId="0" fontId="126" fillId="71" borderId="26" xfId="652" applyFill="1" applyBorder="1" applyAlignment="1">
      <alignment horizontal="center" vertical="center"/>
    </xf>
    <xf numFmtId="0" fontId="126" fillId="71" borderId="2" xfId="652" applyFill="1" applyBorder="1" applyAlignment="1">
      <alignment horizontal="center" vertical="center"/>
    </xf>
    <xf numFmtId="0" fontId="126" fillId="71" borderId="10" xfId="652" applyFill="1" applyBorder="1" applyAlignment="1">
      <alignment horizontal="center" vertical="center"/>
    </xf>
    <xf numFmtId="0" fontId="126" fillId="71" borderId="9" xfId="652" applyFill="1" applyBorder="1" applyAlignment="1">
      <alignment horizontal="center" vertical="center"/>
    </xf>
    <xf numFmtId="3" fontId="131" fillId="71" borderId="2" xfId="652" applyNumberFormat="1" applyFont="1" applyFill="1" applyBorder="1" applyAlignment="1">
      <alignment horizontal="center" vertical="center" wrapText="1"/>
    </xf>
    <xf numFmtId="0" fontId="108" fillId="68" borderId="1" xfId="14" applyFont="1" applyFill="1" applyBorder="1" applyAlignment="1">
      <alignment horizontal="center" vertical="center"/>
    </xf>
    <xf numFmtId="3" fontId="108" fillId="68" borderId="1" xfId="568" applyNumberFormat="1" applyFont="1" applyFill="1" applyBorder="1" applyAlignment="1">
      <alignment horizontal="center" vertical="center"/>
    </xf>
    <xf numFmtId="170" fontId="108" fillId="68" borderId="1" xfId="568" applyNumberFormat="1" applyFont="1" applyFill="1" applyBorder="1" applyAlignment="1">
      <alignment horizontal="center" vertical="center"/>
    </xf>
    <xf numFmtId="173" fontId="108" fillId="68" borderId="1" xfId="568" applyNumberFormat="1" applyFont="1" applyFill="1" applyBorder="1" applyAlignment="1">
      <alignment horizontal="center" vertical="center"/>
    </xf>
    <xf numFmtId="174" fontId="108" fillId="68" borderId="1" xfId="568" applyNumberFormat="1" applyFont="1" applyFill="1" applyBorder="1" applyAlignment="1">
      <alignment horizontal="center" vertical="center"/>
    </xf>
    <xf numFmtId="174" fontId="108" fillId="68" borderId="5" xfId="568" applyNumberFormat="1" applyFont="1" applyFill="1" applyBorder="1" applyAlignment="1">
      <alignment horizontal="center" vertical="center"/>
    </xf>
    <xf numFmtId="0" fontId="132" fillId="67" borderId="2" xfId="565" applyFont="1" applyFill="1" applyBorder="1" applyAlignment="1">
      <alignment horizontal="center" vertical="center" wrapText="1"/>
    </xf>
    <xf numFmtId="49" fontId="133" fillId="67" borderId="2" xfId="565" applyNumberFormat="1" applyFont="1" applyFill="1" applyBorder="1" applyAlignment="1">
      <alignment horizontal="center" vertical="center" wrapText="1"/>
    </xf>
    <xf numFmtId="0" fontId="91" fillId="68" borderId="13" xfId="14" applyFont="1" applyFill="1" applyBorder="1" applyAlignment="1">
      <alignment vertical="center"/>
    </xf>
    <xf numFmtId="14" fontId="149" fillId="68" borderId="1" xfId="565" applyNumberFormat="1" applyFont="1" applyFill="1" applyBorder="1" applyAlignment="1">
      <alignment horizontal="center" vertical="center" wrapText="1"/>
    </xf>
    <xf numFmtId="3" fontId="52" fillId="68" borderId="1" xfId="0" applyNumberFormat="1" applyFont="1" applyFill="1" applyBorder="1" applyAlignment="1">
      <alignment vertical="center"/>
    </xf>
    <xf numFmtId="3" fontId="52" fillId="68" borderId="1" xfId="0" applyNumberFormat="1" applyFont="1" applyFill="1" applyBorder="1" applyAlignment="1">
      <alignment horizontal="center" vertical="center"/>
    </xf>
    <xf numFmtId="0" fontId="151" fillId="68" borderId="1" xfId="652" applyFont="1" applyFill="1" applyBorder="1" applyAlignment="1">
      <alignment vertical="center"/>
    </xf>
    <xf numFmtId="0" fontId="151" fillId="68" borderId="1" xfId="652" applyFont="1" applyFill="1" applyBorder="1" applyAlignment="1">
      <alignment wrapText="1"/>
    </xf>
    <xf numFmtId="0" fontId="151" fillId="68" borderId="1" xfId="652" applyFont="1" applyFill="1" applyBorder="1" applyAlignment="1">
      <alignment horizontal="left"/>
    </xf>
    <xf numFmtId="0" fontId="151" fillId="66" borderId="90" xfId="654" applyFont="1" applyBorder="1"/>
    <xf numFmtId="0" fontId="27" fillId="0" borderId="0" xfId="0" applyFont="1" applyAlignment="1">
      <alignment horizontal="left" vertical="center" wrapText="1"/>
    </xf>
    <xf numFmtId="3" fontId="39" fillId="8" borderId="67" xfId="14" applyNumberFormat="1" applyFont="1" applyFill="1" applyBorder="1" applyAlignment="1">
      <alignment horizontal="center" vertical="center"/>
    </xf>
    <xf numFmtId="3" fontId="127" fillId="65" borderId="21" xfId="653" applyNumberFormat="1" applyBorder="1" applyAlignment="1">
      <alignment horizontal="center"/>
    </xf>
    <xf numFmtId="3" fontId="127" fillId="65" borderId="93" xfId="653" applyNumberFormat="1" applyBorder="1" applyAlignment="1">
      <alignment horizontal="center"/>
    </xf>
    <xf numFmtId="3" fontId="39" fillId="8" borderId="21" xfId="14" applyNumberFormat="1" applyFont="1" applyFill="1" applyBorder="1" applyAlignment="1">
      <alignment horizontal="center" vertical="center"/>
    </xf>
    <xf numFmtId="3" fontId="127" fillId="65" borderId="74" xfId="653" applyNumberFormat="1" applyBorder="1" applyAlignment="1">
      <alignment horizontal="center"/>
    </xf>
    <xf numFmtId="3" fontId="39" fillId="8" borderId="21" xfId="14" applyNumberFormat="1" applyFont="1" applyFill="1" applyBorder="1" applyAlignment="1">
      <alignment horizontal="right" vertical="center"/>
    </xf>
    <xf numFmtId="3" fontId="127" fillId="65" borderId="72" xfId="653" applyNumberFormat="1" applyBorder="1" applyAlignment="1">
      <alignment horizontal="center"/>
    </xf>
    <xf numFmtId="0" fontId="152" fillId="71" borderId="1" xfId="652" applyFont="1" applyFill="1" applyBorder="1" applyAlignment="1">
      <alignment horizontal="center" vertical="center" wrapText="1"/>
    </xf>
    <xf numFmtId="0" fontId="152" fillId="71" borderId="15" xfId="652" applyFont="1" applyFill="1" applyBorder="1" applyAlignment="1">
      <alignment horizontal="center" vertical="center" wrapText="1"/>
    </xf>
    <xf numFmtId="3" fontId="60" fillId="68" borderId="1" xfId="40" applyNumberFormat="1" applyFont="1" applyFill="1" applyBorder="1" applyAlignment="1">
      <alignment horizontal="center" vertical="center"/>
    </xf>
    <xf numFmtId="0" fontId="139" fillId="0" borderId="1" xfId="565" applyFont="1" applyBorder="1" applyAlignment="1">
      <alignment horizontal="center" vertical="center" wrapText="1"/>
    </xf>
    <xf numFmtId="10" fontId="97" fillId="67" borderId="86" xfId="0" applyNumberFormat="1" applyFont="1" applyFill="1" applyBorder="1" applyAlignment="1">
      <alignment horizontal="center" vertical="center" wrapText="1" shrinkToFit="1"/>
    </xf>
    <xf numFmtId="17" fontId="0" fillId="0" borderId="0" xfId="0" applyNumberFormat="1" applyAlignment="1">
      <alignment horizontal="center" vertical="center"/>
    </xf>
    <xf numFmtId="41" fontId="145" fillId="67" borderId="5" xfId="647" applyFont="1" applyFill="1" applyBorder="1" applyAlignment="1">
      <alignment horizontal="center" vertical="center"/>
    </xf>
    <xf numFmtId="41" fontId="145" fillId="67" borderId="15" xfId="647" applyFont="1" applyFill="1" applyBorder="1" applyAlignment="1">
      <alignment horizontal="center" vertical="center"/>
    </xf>
    <xf numFmtId="41" fontId="127" fillId="65" borderId="1" xfId="647" applyFont="1" applyFill="1" applyBorder="1"/>
    <xf numFmtId="41" fontId="153" fillId="59" borderId="1" xfId="647" applyFont="1" applyFill="1" applyBorder="1"/>
    <xf numFmtId="10" fontId="127" fillId="65" borderId="1" xfId="653" applyNumberFormat="1" applyBorder="1" applyAlignment="1">
      <alignment horizontal="center"/>
    </xf>
    <xf numFmtId="179" fontId="53" fillId="71" borderId="26" xfId="637" applyNumberFormat="1" applyFont="1" applyFill="1" applyBorder="1" applyAlignment="1">
      <alignment horizontal="center" vertical="center"/>
    </xf>
    <xf numFmtId="179" fontId="53" fillId="71" borderId="28" xfId="637" applyNumberFormat="1" applyFont="1" applyFill="1" applyBorder="1" applyAlignment="1">
      <alignment horizontal="center" vertical="center"/>
    </xf>
    <xf numFmtId="0" fontId="135" fillId="71" borderId="87" xfId="565" applyFont="1" applyFill="1" applyBorder="1" applyAlignment="1">
      <alignment horizontal="center" vertical="center"/>
    </xf>
    <xf numFmtId="0" fontId="135" fillId="71" borderId="88" xfId="565" applyFont="1" applyFill="1" applyBorder="1" applyAlignment="1">
      <alignment horizontal="center" vertical="center"/>
    </xf>
    <xf numFmtId="1" fontId="84" fillId="14" borderId="1" xfId="561" applyNumberFormat="1" applyFill="1" applyBorder="1" applyAlignment="1">
      <alignment horizontal="center" vertical="center" shrinkToFit="1"/>
    </xf>
    <xf numFmtId="0" fontId="85" fillId="14" borderId="1" xfId="562" applyFill="1" applyBorder="1" applyAlignment="1">
      <alignment horizontal="center" vertical="center"/>
    </xf>
    <xf numFmtId="0" fontId="91" fillId="0" borderId="29" xfId="14" applyFont="1" applyBorder="1" applyAlignment="1">
      <alignment vertical="center"/>
    </xf>
    <xf numFmtId="0" fontId="91" fillId="0" borderId="30" xfId="14" applyFont="1" applyBorder="1" applyAlignment="1">
      <alignment vertical="center"/>
    </xf>
    <xf numFmtId="0" fontId="91" fillId="68" borderId="30" xfId="14" applyFont="1" applyFill="1" applyBorder="1" applyAlignment="1">
      <alignment vertical="center"/>
    </xf>
    <xf numFmtId="3" fontId="131" fillId="71" borderId="23" xfId="652" applyNumberFormat="1" applyFont="1" applyFill="1" applyBorder="1" applyAlignment="1">
      <alignment horizontal="center" vertical="center" wrapText="1"/>
    </xf>
    <xf numFmtId="3" fontId="131" fillId="71" borderId="22" xfId="652" applyNumberFormat="1" applyFont="1" applyFill="1" applyBorder="1" applyAlignment="1">
      <alignment horizontal="center" vertical="center" wrapText="1"/>
    </xf>
    <xf numFmtId="3" fontId="131" fillId="71" borderId="28" xfId="652" applyNumberFormat="1" applyFont="1" applyFill="1" applyBorder="1" applyAlignment="1">
      <alignment horizontal="center" vertical="center" wrapText="1"/>
    </xf>
    <xf numFmtId="0" fontId="108" fillId="68" borderId="5" xfId="14" applyFont="1" applyFill="1" applyBorder="1" applyAlignment="1">
      <alignment horizontal="center" vertical="center"/>
    </xf>
    <xf numFmtId="3" fontId="108" fillId="68" borderId="65" xfId="568" applyNumberFormat="1" applyFont="1" applyFill="1" applyBorder="1" applyAlignment="1">
      <alignment horizontal="center" vertical="center"/>
    </xf>
    <xf numFmtId="170" fontId="108" fillId="68" borderId="34" xfId="568" applyNumberFormat="1" applyFont="1" applyFill="1" applyBorder="1" applyAlignment="1">
      <alignment horizontal="center" vertical="center"/>
    </xf>
    <xf numFmtId="3" fontId="108" fillId="68" borderId="34" xfId="568" applyNumberFormat="1" applyFont="1" applyFill="1" applyBorder="1" applyAlignment="1">
      <alignment horizontal="center" vertical="center"/>
    </xf>
    <xf numFmtId="173" fontId="108" fillId="68" borderId="34" xfId="568" applyNumberFormat="1" applyFont="1" applyFill="1" applyBorder="1" applyAlignment="1">
      <alignment horizontal="center" vertical="center"/>
    </xf>
    <xf numFmtId="174" fontId="108" fillId="68" borderId="34" xfId="568" applyNumberFormat="1" applyFont="1" applyFill="1" applyBorder="1" applyAlignment="1">
      <alignment horizontal="center" vertical="center"/>
    </xf>
    <xf numFmtId="174" fontId="108" fillId="68" borderId="7" xfId="568" applyNumberFormat="1" applyFont="1" applyFill="1" applyBorder="1" applyAlignment="1">
      <alignment horizontal="center" vertical="center"/>
    </xf>
    <xf numFmtId="3" fontId="60" fillId="68" borderId="35" xfId="656" applyNumberFormat="1" applyFont="1" applyFill="1" applyBorder="1" applyAlignment="1">
      <alignment horizontal="center" vertical="center"/>
    </xf>
    <xf numFmtId="1" fontId="39" fillId="8" borderId="15" xfId="316" applyNumberFormat="1" applyFont="1" applyFill="1" applyBorder="1" applyAlignment="1">
      <alignment vertical="center" wrapText="1" shrinkToFit="1"/>
    </xf>
    <xf numFmtId="3" fontId="89" fillId="54" borderId="12" xfId="568" applyNumberFormat="1" applyFont="1" applyFill="1" applyBorder="1" applyAlignment="1">
      <alignment horizontal="center" vertical="center"/>
    </xf>
    <xf numFmtId="3" fontId="39" fillId="8" borderId="26" xfId="14" applyNumberFormat="1" applyFont="1" applyFill="1" applyBorder="1" applyAlignment="1">
      <alignment horizontal="center" vertical="center"/>
    </xf>
    <xf numFmtId="0" fontId="27" fillId="0" borderId="15" xfId="316" applyBorder="1"/>
    <xf numFmtId="3" fontId="127" fillId="65" borderId="12" xfId="653" applyNumberFormat="1" applyBorder="1"/>
    <xf numFmtId="3" fontId="127" fillId="65" borderId="26" xfId="653" applyNumberFormat="1" applyBorder="1" applyAlignment="1">
      <alignment horizontal="center"/>
    </xf>
    <xf numFmtId="0" fontId="27" fillId="0" borderId="27" xfId="316" applyBorder="1"/>
    <xf numFmtId="0" fontId="126" fillId="64" borderId="41" xfId="652" applyBorder="1"/>
    <xf numFmtId="3" fontId="127" fillId="65" borderId="23" xfId="653" applyNumberFormat="1" applyBorder="1"/>
    <xf numFmtId="3" fontId="127" fillId="65" borderId="28" xfId="653" applyNumberFormat="1" applyBorder="1" applyAlignment="1">
      <alignment horizontal="center"/>
    </xf>
    <xf numFmtId="0" fontId="27" fillId="14" borderId="1" xfId="316" applyFill="1" applyBorder="1"/>
    <xf numFmtId="0" fontId="28" fillId="14" borderId="1" xfId="316" applyFont="1" applyFill="1" applyBorder="1" applyAlignment="1">
      <alignment vertical="center"/>
    </xf>
    <xf numFmtId="0" fontId="60" fillId="0" borderId="0" xfId="657" applyFont="1" applyAlignment="1">
      <alignment vertical="center"/>
    </xf>
    <xf numFmtId="49" fontId="149" fillId="68" borderId="35" xfId="565" applyNumberFormat="1" applyFont="1" applyFill="1" applyBorder="1" applyAlignment="1">
      <alignment horizontal="center" vertical="center" wrapText="1"/>
    </xf>
    <xf numFmtId="10" fontId="147" fillId="12" borderId="26" xfId="637" applyNumberFormat="1" applyFont="1" applyFill="1" applyBorder="1" applyAlignment="1">
      <alignment horizontal="center" vertical="center"/>
    </xf>
    <xf numFmtId="10" fontId="147" fillId="12" borderId="28" xfId="637" applyNumberFormat="1" applyFont="1" applyFill="1" applyBorder="1" applyAlignment="1">
      <alignment horizontal="center" vertical="center"/>
    </xf>
    <xf numFmtId="179" fontId="127" fillId="65" borderId="1" xfId="637" applyNumberFormat="1" applyFont="1" applyFill="1" applyBorder="1" applyAlignment="1">
      <alignment horizontal="center"/>
    </xf>
    <xf numFmtId="179" fontId="89" fillId="54" borderId="1" xfId="637" applyNumberFormat="1" applyFont="1" applyFill="1" applyBorder="1" applyAlignment="1">
      <alignment horizontal="center" vertical="center"/>
    </xf>
    <xf numFmtId="179" fontId="127" fillId="65" borderId="22" xfId="637" applyNumberFormat="1" applyFont="1" applyFill="1" applyBorder="1" applyAlignment="1">
      <alignment horizontal="center"/>
    </xf>
    <xf numFmtId="179" fontId="108" fillId="68" borderId="34" xfId="637" applyNumberFormat="1" applyFont="1" applyFill="1" applyBorder="1" applyAlignment="1">
      <alignment horizontal="center" vertical="center"/>
    </xf>
    <xf numFmtId="179" fontId="108" fillId="68" borderId="7" xfId="637" applyNumberFormat="1" applyFont="1" applyFill="1" applyBorder="1" applyAlignment="1">
      <alignment horizontal="center" vertical="center"/>
    </xf>
    <xf numFmtId="49" fontId="149" fillId="68" borderId="89" xfId="565" applyNumberFormat="1" applyFont="1" applyFill="1" applyBorder="1" applyAlignment="1">
      <alignment horizontal="center" vertical="center" wrapText="1"/>
    </xf>
    <xf numFmtId="41" fontId="145" fillId="67" borderId="26" xfId="647" applyFont="1" applyFill="1" applyBorder="1" applyAlignment="1">
      <alignment horizontal="center" vertical="center"/>
    </xf>
    <xf numFmtId="0" fontId="155" fillId="78" borderId="1" xfId="652" applyFont="1" applyFill="1" applyBorder="1" applyAlignment="1">
      <alignment vertical="center" wrapText="1"/>
    </xf>
    <xf numFmtId="0" fontId="155" fillId="78" borderId="1" xfId="652" applyFont="1" applyFill="1" applyBorder="1" applyAlignment="1">
      <alignment vertical="center"/>
    </xf>
    <xf numFmtId="3" fontId="136" fillId="77" borderId="1" xfId="653" applyNumberFormat="1" applyFont="1" applyFill="1" applyBorder="1"/>
    <xf numFmtId="2" fontId="136" fillId="77" borderId="1" xfId="653" applyNumberFormat="1" applyFont="1" applyFill="1" applyBorder="1" applyAlignment="1">
      <alignment horizontal="center" vertical="center" wrapText="1"/>
    </xf>
    <xf numFmtId="3" fontId="136" fillId="77" borderId="0" xfId="653" applyNumberFormat="1" applyFont="1" applyFill="1"/>
    <xf numFmtId="41" fontId="0" fillId="0" borderId="1" xfId="647" applyFont="1" applyBorder="1"/>
    <xf numFmtId="0" fontId="129" fillId="4" borderId="2" xfId="655" applyFill="1" applyBorder="1" applyAlignment="1">
      <alignment horizontal="center" vertical="center" wrapText="1"/>
    </xf>
    <xf numFmtId="0" fontId="141" fillId="76" borderId="3" xfId="652" applyFont="1" applyFill="1" applyBorder="1" applyAlignment="1">
      <alignment horizontal="center" vertical="center" wrapText="1"/>
    </xf>
    <xf numFmtId="0" fontId="49" fillId="68" borderId="1" xfId="0" applyFont="1" applyFill="1" applyBorder="1" applyAlignment="1">
      <alignment horizontal="center" vertical="center"/>
    </xf>
    <xf numFmtId="0" fontId="132" fillId="67" borderId="1" xfId="565" applyFont="1" applyFill="1" applyBorder="1" applyAlignment="1">
      <alignment horizontal="centerContinuous" vertical="center"/>
    </xf>
    <xf numFmtId="2" fontId="56" fillId="67" borderId="66" xfId="40" applyNumberFormat="1" applyFont="1" applyFill="1" applyBorder="1" applyAlignment="1">
      <alignment horizontal="left" vertical="center"/>
    </xf>
    <xf numFmtId="2" fontId="42" fillId="59" borderId="49" xfId="40" applyNumberFormat="1" applyFont="1" applyFill="1" applyBorder="1" applyAlignment="1">
      <alignment vertical="top"/>
    </xf>
    <xf numFmtId="3" fontId="53" fillId="67" borderId="86" xfId="4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readingOrder="1"/>
    </xf>
    <xf numFmtId="0" fontId="138" fillId="0" borderId="13" xfId="561" applyFont="1" applyBorder="1" applyAlignment="1">
      <alignment vertical="center" readingOrder="1"/>
    </xf>
    <xf numFmtId="0" fontId="138" fillId="0" borderId="0" xfId="561" applyFont="1" applyBorder="1" applyAlignment="1">
      <alignment vertical="center" readingOrder="1"/>
    </xf>
    <xf numFmtId="0" fontId="110" fillId="0" borderId="29" xfId="0" applyFont="1" applyBorder="1"/>
    <xf numFmtId="10" fontId="110" fillId="0" borderId="31" xfId="0" applyNumberFormat="1" applyFont="1" applyBorder="1"/>
    <xf numFmtId="0" fontId="110" fillId="0" borderId="33" xfId="0" applyFont="1" applyBorder="1"/>
    <xf numFmtId="10" fontId="110" fillId="0" borderId="38" xfId="0" applyNumberFormat="1" applyFont="1" applyBorder="1"/>
    <xf numFmtId="10" fontId="110" fillId="0" borderId="67" xfId="0" applyNumberFormat="1" applyFont="1" applyBorder="1"/>
    <xf numFmtId="0" fontId="110" fillId="0" borderId="39" xfId="0" applyFont="1" applyBorder="1"/>
    <xf numFmtId="179" fontId="39" fillId="70" borderId="47" xfId="637" applyNumberFormat="1" applyFont="1" applyFill="1" applyBorder="1" applyAlignment="1">
      <alignment horizontal="center" vertical="center" wrapText="1" shrinkToFit="1"/>
    </xf>
    <xf numFmtId="179" fontId="39" fillId="70" borderId="26" xfId="637" applyNumberFormat="1" applyFont="1" applyFill="1" applyBorder="1" applyAlignment="1">
      <alignment horizontal="center" vertical="center"/>
    </xf>
    <xf numFmtId="179" fontId="39" fillId="70" borderId="26" xfId="637" applyNumberFormat="1" applyFont="1" applyFill="1" applyBorder="1" applyAlignment="1">
      <alignment horizontal="center" vertical="center" wrapText="1" shrinkToFit="1"/>
    </xf>
    <xf numFmtId="169" fontId="110" fillId="0" borderId="38" xfId="0" applyNumberFormat="1" applyFont="1" applyBorder="1"/>
    <xf numFmtId="10" fontId="110" fillId="0" borderId="38" xfId="637" applyNumberFormat="1" applyFont="1" applyBorder="1"/>
    <xf numFmtId="0" fontId="129" fillId="66" borderId="4" xfId="655" applyBorder="1" applyAlignment="1">
      <alignment horizontal="center" vertical="center" wrapText="1"/>
    </xf>
    <xf numFmtId="0" fontId="141" fillId="76" borderId="78" xfId="652" applyFont="1" applyFill="1" applyBorder="1" applyAlignment="1">
      <alignment horizontal="center" vertical="center" wrapText="1"/>
    </xf>
    <xf numFmtId="0" fontId="142" fillId="76" borderId="50" xfId="652" applyFont="1" applyFill="1" applyBorder="1" applyAlignment="1">
      <alignment horizontal="center" vertical="center" wrapText="1"/>
    </xf>
    <xf numFmtId="0" fontId="141" fillId="76" borderId="50" xfId="652" applyFont="1" applyFill="1" applyBorder="1" applyAlignment="1">
      <alignment horizontal="center" vertical="center" wrapText="1"/>
    </xf>
    <xf numFmtId="0" fontId="141" fillId="76" borderId="79" xfId="652" applyFont="1" applyFill="1" applyBorder="1" applyAlignment="1">
      <alignment horizontal="center" vertical="center" wrapText="1"/>
    </xf>
    <xf numFmtId="0" fontId="141" fillId="76" borderId="1" xfId="652" applyFont="1" applyFill="1" applyBorder="1" applyAlignment="1">
      <alignment horizontal="center" vertical="center" wrapText="1"/>
    </xf>
    <xf numFmtId="0" fontId="142" fillId="76" borderId="1" xfId="652" applyFont="1" applyFill="1" applyBorder="1" applyAlignment="1">
      <alignment horizontal="center" vertical="center" wrapText="1"/>
    </xf>
    <xf numFmtId="0" fontId="141" fillId="76" borderId="5" xfId="652" applyFont="1" applyFill="1" applyBorder="1" applyAlignment="1">
      <alignment horizontal="center" vertical="center" wrapText="1"/>
    </xf>
    <xf numFmtId="0" fontId="129" fillId="0" borderId="2" xfId="655" applyFill="1" applyBorder="1" applyAlignment="1">
      <alignment horizontal="center" vertical="center" wrapText="1"/>
    </xf>
    <xf numFmtId="0" fontId="146" fillId="72" borderId="73" xfId="652" applyFont="1" applyFill="1" applyBorder="1" applyAlignment="1">
      <alignment horizontal="center" vertical="center" wrapText="1"/>
    </xf>
    <xf numFmtId="0" fontId="146" fillId="72" borderId="92" xfId="652" applyFont="1" applyFill="1" applyBorder="1" applyAlignment="1">
      <alignment horizontal="center" vertical="center" wrapText="1"/>
    </xf>
    <xf numFmtId="0" fontId="146" fillId="72" borderId="94" xfId="652" applyFont="1" applyFill="1" applyBorder="1" applyAlignment="1">
      <alignment horizontal="center" vertical="center" wrapText="1"/>
    </xf>
    <xf numFmtId="1" fontId="39" fillId="70" borderId="1" xfId="0" applyNumberFormat="1" applyFont="1" applyFill="1" applyBorder="1" applyAlignment="1">
      <alignment vertical="center" wrapText="1" shrinkToFit="1"/>
    </xf>
    <xf numFmtId="1" fontId="50" fillId="70" borderId="1" xfId="0" applyNumberFormat="1" applyFont="1" applyFill="1" applyBorder="1" applyAlignment="1">
      <alignment horizontal="center" vertical="center" wrapText="1" shrinkToFit="1"/>
    </xf>
    <xf numFmtId="3" fontId="39" fillId="70" borderId="1" xfId="0" applyNumberFormat="1" applyFont="1" applyFill="1" applyBorder="1" applyAlignment="1">
      <alignment horizontal="center" vertical="center"/>
    </xf>
    <xf numFmtId="179" fontId="39" fillId="70" borderId="1" xfId="637" applyNumberFormat="1" applyFont="1" applyFill="1" applyBorder="1" applyAlignment="1">
      <alignment horizontal="center" vertical="center" wrapText="1" shrinkToFit="1"/>
    </xf>
    <xf numFmtId="2" fontId="39" fillId="70" borderId="1" xfId="0" applyNumberFormat="1" applyFont="1" applyFill="1" applyBorder="1" applyAlignment="1">
      <alignment horizontal="center" vertical="center" wrapText="1" shrinkToFit="1"/>
    </xf>
    <xf numFmtId="1" fontId="128" fillId="66" borderId="1" xfId="654" applyNumberFormat="1" applyBorder="1" applyAlignment="1">
      <alignment wrapText="1" shrinkToFit="1"/>
    </xf>
    <xf numFmtId="0" fontId="128" fillId="66" borderId="1" xfId="654" applyBorder="1" applyAlignment="1">
      <alignment horizontal="left"/>
    </xf>
    <xf numFmtId="179" fontId="39" fillId="70" borderId="1" xfId="637" applyNumberFormat="1" applyFont="1" applyFill="1" applyBorder="1" applyAlignment="1">
      <alignment horizontal="center" vertical="center"/>
    </xf>
    <xf numFmtId="3" fontId="147" fillId="12" borderId="1" xfId="653" applyNumberFormat="1" applyFont="1" applyFill="1" applyBorder="1" applyAlignment="1">
      <alignment horizontal="center" vertical="center"/>
    </xf>
    <xf numFmtId="10" fontId="147" fillId="12" borderId="1" xfId="637" applyNumberFormat="1" applyFont="1" applyFill="1" applyBorder="1" applyAlignment="1">
      <alignment horizontal="center" vertical="center"/>
    </xf>
    <xf numFmtId="169" fontId="147" fillId="12" borderId="1" xfId="653" applyNumberFormat="1" applyFont="1" applyFill="1" applyBorder="1" applyAlignment="1">
      <alignment horizontal="center" vertical="center"/>
    </xf>
    <xf numFmtId="10" fontId="147" fillId="12" borderId="1" xfId="653" applyNumberFormat="1" applyFont="1" applyFill="1" applyBorder="1" applyAlignment="1">
      <alignment horizontal="center" vertical="center" wrapText="1" shrinkToFit="1"/>
    </xf>
    <xf numFmtId="3" fontId="53" fillId="71" borderId="1" xfId="653" applyNumberFormat="1" applyFont="1" applyFill="1" applyBorder="1" applyAlignment="1">
      <alignment horizontal="center" vertical="center"/>
    </xf>
    <xf numFmtId="179" fontId="53" fillId="71" borderId="1" xfId="637" applyNumberFormat="1" applyFont="1" applyFill="1" applyBorder="1" applyAlignment="1">
      <alignment horizontal="center" vertical="center"/>
    </xf>
    <xf numFmtId="1" fontId="39" fillId="70" borderId="3" xfId="0" applyNumberFormat="1" applyFont="1" applyFill="1" applyBorder="1" applyAlignment="1">
      <alignment vertical="center" wrapText="1" shrinkToFit="1"/>
    </xf>
    <xf numFmtId="1" fontId="50" fillId="70" borderId="3" xfId="0" applyNumberFormat="1" applyFont="1" applyFill="1" applyBorder="1" applyAlignment="1">
      <alignment horizontal="center" vertical="center" wrapText="1" shrinkToFit="1"/>
    </xf>
    <xf numFmtId="3" fontId="39" fillId="70" borderId="3" xfId="0" applyNumberFormat="1" applyFont="1" applyFill="1" applyBorder="1" applyAlignment="1">
      <alignment horizontal="center" vertical="center"/>
    </xf>
    <xf numFmtId="179" fontId="39" fillId="70" borderId="3" xfId="637" applyNumberFormat="1" applyFont="1" applyFill="1" applyBorder="1" applyAlignment="1">
      <alignment horizontal="center" vertical="center"/>
    </xf>
    <xf numFmtId="179" fontId="39" fillId="70" borderId="3" xfId="637" applyNumberFormat="1" applyFont="1" applyFill="1" applyBorder="1" applyAlignment="1">
      <alignment horizontal="center" vertical="center" wrapText="1" shrinkToFit="1"/>
    </xf>
    <xf numFmtId="2" fontId="39" fillId="70" borderId="3" xfId="0" applyNumberFormat="1" applyFont="1" applyFill="1" applyBorder="1" applyAlignment="1">
      <alignment horizontal="center" vertical="center" wrapText="1" shrinkToFit="1"/>
    </xf>
    <xf numFmtId="49" fontId="134" fillId="67" borderId="8" xfId="565" applyNumberFormat="1" applyFont="1" applyFill="1" applyBorder="1" applyAlignment="1">
      <alignment horizontal="center" vertical="center" wrapText="1"/>
    </xf>
    <xf numFmtId="17" fontId="0" fillId="0" borderId="0" xfId="0" applyNumberFormat="1" applyAlignment="1">
      <alignment horizontal="left" vertical="center"/>
    </xf>
    <xf numFmtId="0" fontId="157" fillId="6" borderId="0" xfId="629" applyFont="1" applyFill="1"/>
    <xf numFmtId="0" fontId="1" fillId="0" borderId="0" xfId="40" applyFont="1"/>
    <xf numFmtId="3" fontId="30" fillId="0" borderId="12" xfId="0" applyNumberFormat="1" applyFont="1" applyBorder="1" applyAlignment="1">
      <alignment horizontal="center"/>
    </xf>
    <xf numFmtId="180" fontId="36" fillId="12" borderId="1" xfId="643" applyNumberFormat="1" applyFont="1" applyFill="1" applyBorder="1" applyAlignment="1">
      <alignment wrapText="1"/>
    </xf>
    <xf numFmtId="0" fontId="36" fillId="0" borderId="11" xfId="649" applyFont="1" applyBorder="1" applyAlignment="1">
      <alignment wrapText="1"/>
    </xf>
    <xf numFmtId="0" fontId="36" fillId="0" borderId="0" xfId="646" applyFont="1" applyAlignment="1">
      <alignment wrapText="1"/>
    </xf>
    <xf numFmtId="0" fontId="36" fillId="0" borderId="11" xfId="648" applyFont="1" applyBorder="1" applyAlignment="1">
      <alignment wrapText="1"/>
    </xf>
    <xf numFmtId="0" fontId="36" fillId="0" borderId="11" xfId="648" applyFont="1" applyBorder="1" applyAlignment="1">
      <alignment horizontal="right" wrapText="1"/>
    </xf>
    <xf numFmtId="0" fontId="36" fillId="5" borderId="16" xfId="645" applyFont="1" applyFill="1" applyBorder="1" applyAlignment="1">
      <alignment horizontal="center"/>
    </xf>
    <xf numFmtId="0" fontId="1" fillId="0" borderId="1" xfId="40" applyFont="1" applyBorder="1"/>
    <xf numFmtId="0" fontId="36" fillId="0" borderId="11" xfId="645" applyFont="1" applyBorder="1" applyAlignment="1">
      <alignment wrapText="1"/>
    </xf>
    <xf numFmtId="0" fontId="36" fillId="0" borderId="11" xfId="645" applyFont="1" applyBorder="1" applyAlignment="1">
      <alignment horizontal="right" wrapText="1"/>
    </xf>
    <xf numFmtId="1" fontId="27" fillId="0" borderId="27" xfId="0" applyNumberFormat="1" applyFont="1" applyBorder="1" applyAlignment="1">
      <alignment wrapText="1" shrinkToFit="1"/>
    </xf>
    <xf numFmtId="0" fontId="36" fillId="0" borderId="11" xfId="644" applyFont="1" applyBorder="1" applyAlignment="1">
      <alignment wrapText="1"/>
    </xf>
    <xf numFmtId="0" fontId="36" fillId="0" borderId="11" xfId="644" applyFont="1" applyBorder="1" applyAlignment="1">
      <alignment horizontal="right" wrapText="1"/>
    </xf>
    <xf numFmtId="0" fontId="36" fillId="0" borderId="11" xfId="642" applyFont="1" applyBorder="1" applyAlignment="1">
      <alignment wrapText="1"/>
    </xf>
    <xf numFmtId="0" fontId="36" fillId="0" borderId="11" xfId="642" applyFont="1" applyBorder="1" applyAlignment="1">
      <alignment horizontal="right" wrapText="1"/>
    </xf>
    <xf numFmtId="0" fontId="36" fillId="0" borderId="11" xfId="636" applyFont="1" applyBorder="1" applyAlignment="1">
      <alignment wrapText="1"/>
    </xf>
    <xf numFmtId="0" fontId="36" fillId="0" borderId="11" xfId="636" applyFont="1" applyBorder="1" applyAlignment="1">
      <alignment horizontal="right" wrapText="1"/>
    </xf>
    <xf numFmtId="0" fontId="36" fillId="0" borderId="11" xfId="633" applyFont="1" applyBorder="1" applyAlignment="1">
      <alignment wrapText="1"/>
    </xf>
    <xf numFmtId="0" fontId="36" fillId="0" borderId="11" xfId="633" applyFont="1" applyBorder="1" applyAlignment="1">
      <alignment horizontal="right" wrapText="1"/>
    </xf>
    <xf numFmtId="0" fontId="1" fillId="0" borderId="12" xfId="40" applyFont="1" applyBorder="1"/>
    <xf numFmtId="0" fontId="33" fillId="14" borderId="0" xfId="0" applyFont="1" applyFill="1" applyAlignment="1">
      <alignment horizontal="center" vertical="center"/>
    </xf>
    <xf numFmtId="3" fontId="127" fillId="65" borderId="2" xfId="653" applyNumberFormat="1" applyBorder="1" applyAlignment="1">
      <alignment horizontal="center"/>
    </xf>
    <xf numFmtId="1" fontId="27" fillId="14" borderId="0" xfId="0" applyNumberFormat="1" applyFont="1" applyFill="1" applyAlignment="1">
      <alignment horizontal="center" vertical="center" shrinkToFit="1"/>
    </xf>
    <xf numFmtId="49" fontId="27" fillId="0" borderId="0" xfId="316" applyNumberFormat="1"/>
    <xf numFmtId="0" fontId="129" fillId="4" borderId="1" xfId="655" applyFill="1" applyBorder="1" applyAlignment="1">
      <alignment horizontal="center" vertical="center" wrapText="1"/>
    </xf>
    <xf numFmtId="1" fontId="27" fillId="14" borderId="32" xfId="0" applyNumberFormat="1" applyFont="1" applyFill="1" applyBorder="1" applyAlignment="1">
      <alignment vertical="center" shrinkToFit="1"/>
    </xf>
    <xf numFmtId="1" fontId="27" fillId="14" borderId="0" xfId="0" applyNumberFormat="1" applyFont="1" applyFill="1" applyAlignment="1">
      <alignment vertical="center" shrinkToFit="1"/>
    </xf>
    <xf numFmtId="1" fontId="27" fillId="14" borderId="95" xfId="0" applyNumberFormat="1" applyFont="1" applyFill="1" applyBorder="1" applyAlignment="1">
      <alignment vertical="center" shrinkToFit="1"/>
    </xf>
    <xf numFmtId="0" fontId="159" fillId="0" borderId="1" xfId="564" applyFont="1" applyFill="1" applyBorder="1" applyAlignment="1">
      <alignment horizontal="center" vertical="center"/>
    </xf>
    <xf numFmtId="0" fontId="55" fillId="0" borderId="40" xfId="0" applyFont="1" applyBorder="1"/>
    <xf numFmtId="0" fontId="55" fillId="0" borderId="3" xfId="0" applyFont="1" applyBorder="1"/>
    <xf numFmtId="41" fontId="55" fillId="0" borderId="3" xfId="647" applyFont="1" applyFill="1" applyBorder="1"/>
    <xf numFmtId="41" fontId="55" fillId="0" borderId="19" xfId="647" applyFont="1" applyFill="1" applyBorder="1"/>
    <xf numFmtId="41" fontId="55" fillId="0" borderId="47" xfId="647" applyFont="1" applyFill="1" applyBorder="1"/>
    <xf numFmtId="0" fontId="55" fillId="0" borderId="15" xfId="0" applyFont="1" applyBorder="1"/>
    <xf numFmtId="0" fontId="55" fillId="0" borderId="1" xfId="0" applyFont="1" applyBorder="1"/>
    <xf numFmtId="41" fontId="55" fillId="0" borderId="1" xfId="647" applyFont="1" applyFill="1" applyBorder="1"/>
    <xf numFmtId="41" fontId="55" fillId="0" borderId="5" xfId="647" applyFont="1" applyFill="1" applyBorder="1"/>
    <xf numFmtId="41" fontId="55" fillId="0" borderId="26" xfId="647" applyFont="1" applyFill="1" applyBorder="1"/>
    <xf numFmtId="0" fontId="55" fillId="0" borderId="6" xfId="0" applyFont="1" applyBorder="1"/>
    <xf numFmtId="0" fontId="55" fillId="0" borderId="34" xfId="0" applyFont="1" applyBorder="1"/>
    <xf numFmtId="41" fontId="55" fillId="0" borderId="34" xfId="647" applyFont="1" applyFill="1" applyBorder="1"/>
    <xf numFmtId="0" fontId="55" fillId="0" borderId="27" xfId="0" applyFont="1" applyBorder="1"/>
    <xf numFmtId="0" fontId="55" fillId="0" borderId="22" xfId="0" applyFont="1" applyBorder="1"/>
    <xf numFmtId="41" fontId="55" fillId="0" borderId="22" xfId="647" applyFont="1" applyFill="1" applyBorder="1"/>
    <xf numFmtId="41" fontId="55" fillId="0" borderId="41" xfId="647" applyFont="1" applyFill="1" applyBorder="1"/>
    <xf numFmtId="41" fontId="55" fillId="0" borderId="28" xfId="647" applyFont="1" applyFill="1" applyBorder="1"/>
    <xf numFmtId="41" fontId="55" fillId="0" borderId="7" xfId="647" applyFont="1" applyFill="1" applyBorder="1"/>
    <xf numFmtId="41" fontId="55" fillId="0" borderId="35" xfId="647" applyFont="1" applyFill="1" applyBorder="1"/>
    <xf numFmtId="0" fontId="141" fillId="74" borderId="2" xfId="652" applyFont="1" applyFill="1" applyBorder="1" applyAlignment="1">
      <alignment vertical="center" wrapText="1"/>
    </xf>
    <xf numFmtId="0" fontId="141" fillId="7" borderId="32" xfId="652" applyFont="1" applyFill="1" applyBorder="1" applyAlignment="1">
      <alignment vertical="center" wrapText="1"/>
    </xf>
    <xf numFmtId="3" fontId="141" fillId="74" borderId="3" xfId="652" applyNumberFormat="1" applyFont="1" applyFill="1" applyBorder="1" applyAlignment="1">
      <alignment vertical="center" wrapText="1"/>
    </xf>
    <xf numFmtId="3" fontId="30" fillId="79" borderId="1" xfId="0" applyNumberFormat="1" applyFont="1" applyFill="1" applyBorder="1" applyAlignment="1">
      <alignment vertical="center"/>
    </xf>
    <xf numFmtId="49" fontId="0" fillId="0" borderId="0" xfId="0" applyNumberFormat="1"/>
    <xf numFmtId="0" fontId="27" fillId="0" borderId="0" xfId="629" applyFont="1"/>
    <xf numFmtId="0" fontId="110" fillId="0" borderId="1" xfId="0" applyFont="1" applyBorder="1" applyAlignment="1">
      <alignment horizontal="center" vertical="center"/>
    </xf>
    <xf numFmtId="2" fontId="110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0" fillId="0" borderId="0" xfId="0" applyAlignment="1" applyProtection="1">
      <alignment vertical="top" wrapText="1"/>
      <protection locked="0"/>
    </xf>
    <xf numFmtId="0" fontId="85" fillId="71" borderId="1" xfId="562" applyFill="1" applyBorder="1" applyAlignment="1" applyProtection="1">
      <alignment horizontal="center" vertical="center" wrapText="1" readingOrder="1"/>
      <protection locked="0"/>
    </xf>
    <xf numFmtId="0" fontId="30" fillId="0" borderId="0" xfId="0" applyFont="1" applyAlignment="1">
      <alignment horizontal="center" vertical="center"/>
    </xf>
    <xf numFmtId="0" fontId="131" fillId="68" borderId="96" xfId="652" applyFont="1" applyFill="1" applyBorder="1" applyAlignment="1" applyProtection="1">
      <alignment horizontal="center" vertical="center" wrapText="1" readingOrder="1"/>
      <protection locked="0"/>
    </xf>
    <xf numFmtId="37" fontId="131" fillId="68" borderId="96" xfId="652" applyNumberFormat="1" applyFont="1" applyFill="1" applyBorder="1" applyAlignment="1" applyProtection="1">
      <alignment horizontal="center" vertical="center" wrapText="1" readingOrder="1"/>
      <protection locked="0"/>
    </xf>
    <xf numFmtId="170" fontId="131" fillId="68" borderId="96" xfId="652" applyNumberFormat="1" applyFont="1" applyFill="1" applyBorder="1" applyAlignment="1" applyProtection="1">
      <alignment horizontal="center" vertical="center" wrapText="1" readingOrder="1"/>
      <protection locked="0"/>
    </xf>
    <xf numFmtId="181" fontId="131" fillId="68" borderId="96" xfId="652" applyNumberFormat="1" applyFont="1" applyFill="1" applyBorder="1" applyAlignment="1" applyProtection="1">
      <alignment horizontal="center" vertical="center" wrapText="1" readingOrder="1"/>
      <protection locked="0"/>
    </xf>
    <xf numFmtId="0" fontId="110" fillId="0" borderId="0" xfId="0" applyFont="1" applyAlignment="1" applyProtection="1">
      <alignment vertical="top" wrapText="1"/>
      <protection locked="0"/>
    </xf>
    <xf numFmtId="0" fontId="131" fillId="80" borderId="97" xfId="652" applyFont="1" applyFill="1" applyBorder="1" applyAlignment="1" applyProtection="1">
      <alignment vertical="top" wrapText="1" readingOrder="1"/>
      <protection locked="0"/>
    </xf>
    <xf numFmtId="181" fontId="93" fillId="77" borderId="97" xfId="653" applyNumberFormat="1" applyFont="1" applyFill="1" applyBorder="1" applyAlignment="1" applyProtection="1">
      <alignment vertical="top" wrapText="1" readingOrder="1"/>
      <protection locked="0"/>
    </xf>
    <xf numFmtId="182" fontId="93" fillId="77" borderId="97" xfId="653" applyNumberFormat="1" applyFont="1" applyFill="1" applyBorder="1" applyAlignment="1" applyProtection="1">
      <alignment horizontal="center" vertical="top" wrapText="1" readingOrder="1"/>
      <protection locked="0"/>
    </xf>
    <xf numFmtId="181" fontId="53" fillId="71" borderId="97" xfId="653" applyNumberFormat="1" applyFont="1" applyFill="1" applyBorder="1" applyAlignment="1" applyProtection="1">
      <alignment vertical="top" wrapText="1" readingOrder="1"/>
      <protection locked="0"/>
    </xf>
    <xf numFmtId="183" fontId="53" fillId="71" borderId="97" xfId="653" applyNumberFormat="1" applyFont="1" applyFill="1" applyBorder="1" applyAlignment="1" applyProtection="1">
      <alignment horizontal="center" vertical="top" wrapText="1" readingOrder="1"/>
      <protection locked="0"/>
    </xf>
    <xf numFmtId="181" fontId="136" fillId="81" borderId="97" xfId="653" applyNumberFormat="1" applyFont="1" applyFill="1" applyBorder="1" applyAlignment="1" applyProtection="1">
      <alignment vertical="top" wrapText="1" readingOrder="1"/>
      <protection locked="0"/>
    </xf>
    <xf numFmtId="0" fontId="66" fillId="0" borderId="4" xfId="14" applyFont="1" applyBorder="1"/>
    <xf numFmtId="41" fontId="110" fillId="0" borderId="1" xfId="647" applyFont="1" applyBorder="1" applyAlignment="1" applyProtection="1">
      <alignment vertical="top" wrapText="1"/>
      <protection locked="0"/>
    </xf>
    <xf numFmtId="41" fontId="110" fillId="0" borderId="0" xfId="647" applyFont="1" applyBorder="1" applyAlignment="1" applyProtection="1">
      <alignment vertical="top" wrapText="1" readingOrder="1"/>
      <protection locked="0"/>
    </xf>
    <xf numFmtId="41" fontId="110" fillId="0" borderId="1" xfId="647" applyFont="1" applyBorder="1" applyAlignment="1" applyProtection="1">
      <alignment vertical="top" wrapText="1" readingOrder="1"/>
      <protection locked="0"/>
    </xf>
    <xf numFmtId="41" fontId="110" fillId="0" borderId="0" xfId="647" applyFont="1" applyBorder="1" applyAlignment="1" applyProtection="1">
      <alignment vertical="top" wrapText="1"/>
      <protection locked="0"/>
    </xf>
    <xf numFmtId="0" fontId="93" fillId="77" borderId="97" xfId="653" applyFont="1" applyFill="1" applyBorder="1" applyAlignment="1" applyProtection="1">
      <alignment vertical="top" wrapText="1" readingOrder="1"/>
      <protection locked="0"/>
    </xf>
    <xf numFmtId="41" fontId="110" fillId="0" borderId="1" xfId="647" applyFont="1" applyBorder="1"/>
    <xf numFmtId="41" fontId="110" fillId="0" borderId="0" xfId="647" applyFont="1"/>
    <xf numFmtId="0" fontId="160" fillId="0" borderId="0" xfId="0" applyFont="1"/>
    <xf numFmtId="0" fontId="87" fillId="0" borderId="0" xfId="565" applyAlignment="1">
      <alignment horizontal="left"/>
    </xf>
    <xf numFmtId="0" fontId="0" fillId="0" borderId="12" xfId="0" applyBorder="1"/>
    <xf numFmtId="0" fontId="36" fillId="0" borderId="11" xfId="658" applyFont="1" applyBorder="1" applyAlignment="1">
      <alignment horizontal="right" wrapText="1"/>
    </xf>
    <xf numFmtId="0" fontId="121" fillId="0" borderId="14" xfId="0" applyFont="1" applyBorder="1" applyAlignment="1">
      <alignment horizontal="center" vertical="center"/>
    </xf>
    <xf numFmtId="0" fontId="121" fillId="0" borderId="13" xfId="0" applyFont="1" applyBorder="1" applyAlignment="1">
      <alignment horizontal="center" vertical="center"/>
    </xf>
    <xf numFmtId="0" fontId="121" fillId="0" borderId="63" xfId="0" applyFont="1" applyBorder="1" applyAlignment="1">
      <alignment horizontal="center" vertical="center" wrapText="1"/>
    </xf>
    <xf numFmtId="0" fontId="121" fillId="0" borderId="18" xfId="0" applyFont="1" applyBorder="1" applyAlignment="1">
      <alignment horizontal="center" vertical="center" wrapText="1"/>
    </xf>
    <xf numFmtId="0" fontId="121" fillId="0" borderId="17" xfId="0" applyFont="1" applyBorder="1" applyAlignment="1">
      <alignment horizontal="center" vertical="center"/>
    </xf>
    <xf numFmtId="0" fontId="121" fillId="0" borderId="12" xfId="0" applyFont="1" applyBorder="1" applyAlignment="1">
      <alignment horizontal="center" vertical="center"/>
    </xf>
    <xf numFmtId="0" fontId="141" fillId="76" borderId="44" xfId="652" applyFont="1" applyFill="1" applyBorder="1" applyAlignment="1">
      <alignment horizontal="center" vertical="center" wrapText="1"/>
    </xf>
    <xf numFmtId="0" fontId="141" fillId="76" borderId="42" xfId="652" applyFont="1" applyFill="1" applyBorder="1" applyAlignment="1">
      <alignment horizontal="center" vertical="center" wrapText="1"/>
    </xf>
    <xf numFmtId="0" fontId="141" fillId="69" borderId="6" xfId="652" applyFont="1" applyFill="1" applyBorder="1" applyAlignment="1">
      <alignment horizontal="center" vertical="center" wrapText="1"/>
    </xf>
    <xf numFmtId="0" fontId="141" fillId="69" borderId="35" xfId="652" applyFont="1" applyFill="1" applyBorder="1" applyAlignment="1">
      <alignment horizontal="center" vertical="center" wrapText="1"/>
    </xf>
    <xf numFmtId="1" fontId="27" fillId="14" borderId="32" xfId="0" applyNumberFormat="1" applyFont="1" applyFill="1" applyBorder="1" applyAlignment="1">
      <alignment horizontal="center" vertical="center" shrinkToFit="1"/>
    </xf>
    <xf numFmtId="1" fontId="27" fillId="14" borderId="0" xfId="0" applyNumberFormat="1" applyFont="1" applyFill="1" applyAlignment="1">
      <alignment horizontal="center" vertical="center" shrinkToFit="1"/>
    </xf>
    <xf numFmtId="0" fontId="33" fillId="14" borderId="32" xfId="0" applyFont="1" applyFill="1" applyBorder="1" applyAlignment="1">
      <alignment horizontal="center" vertical="center"/>
    </xf>
    <xf numFmtId="0" fontId="33" fillId="14" borderId="0" xfId="0" applyFont="1" applyFill="1" applyAlignment="1">
      <alignment horizontal="center" vertical="center"/>
    </xf>
    <xf numFmtId="0" fontId="134" fillId="67" borderId="70" xfId="565" applyFont="1" applyFill="1" applyBorder="1" applyAlignment="1">
      <alignment horizontal="center" vertical="center" wrapText="1"/>
    </xf>
    <xf numFmtId="0" fontId="134" fillId="67" borderId="71" xfId="565" applyFont="1" applyFill="1" applyBorder="1" applyAlignment="1">
      <alignment horizontal="center" vertical="center" wrapText="1"/>
    </xf>
    <xf numFmtId="0" fontId="134" fillId="67" borderId="64" xfId="565" applyFont="1" applyFill="1" applyBorder="1" applyAlignment="1">
      <alignment horizontal="center" vertical="center" wrapText="1"/>
    </xf>
    <xf numFmtId="0" fontId="141" fillId="68" borderId="44" xfId="652" applyFont="1" applyFill="1" applyBorder="1" applyAlignment="1">
      <alignment horizontal="center" vertical="center" wrapText="1"/>
    </xf>
    <xf numFmtId="0" fontId="141" fillId="68" borderId="73" xfId="652" applyFont="1" applyFill="1" applyBorder="1" applyAlignment="1">
      <alignment horizontal="center" vertical="center" wrapText="1"/>
    </xf>
    <xf numFmtId="0" fontId="141" fillId="68" borderId="42" xfId="652" applyFont="1" applyFill="1" applyBorder="1" applyAlignment="1">
      <alignment horizontal="center" vertical="center" wrapText="1"/>
    </xf>
    <xf numFmtId="0" fontId="141" fillId="76" borderId="73" xfId="652" applyFont="1" applyFill="1" applyBorder="1" applyAlignment="1">
      <alignment horizontal="center" vertical="center" wrapText="1"/>
    </xf>
    <xf numFmtId="1" fontId="27" fillId="14" borderId="95" xfId="0" applyNumberFormat="1" applyFont="1" applyFill="1" applyBorder="1" applyAlignment="1">
      <alignment horizontal="center" vertical="center" shrinkToFit="1"/>
    </xf>
    <xf numFmtId="0" fontId="33" fillId="14" borderId="95" xfId="0" applyFont="1" applyFill="1" applyBorder="1" applyAlignment="1">
      <alignment horizontal="center" vertical="center"/>
    </xf>
    <xf numFmtId="49" fontId="30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32" fillId="67" borderId="0" xfId="565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64" fillId="9" borderId="77" xfId="0" applyFont="1" applyFill="1" applyBorder="1" applyAlignment="1">
      <alignment horizontal="center" vertical="center" wrapText="1"/>
    </xf>
    <xf numFmtId="0" fontId="64" fillId="9" borderId="13" xfId="0" applyFont="1" applyFill="1" applyBorder="1" applyAlignment="1">
      <alignment horizontal="center" vertical="center" wrapText="1"/>
    </xf>
    <xf numFmtId="0" fontId="156" fillId="68" borderId="0" xfId="561" applyFont="1" applyFill="1" applyAlignment="1">
      <alignment horizontal="center" vertical="center"/>
    </xf>
    <xf numFmtId="0" fontId="84" fillId="68" borderId="5" xfId="561" applyFill="1" applyBorder="1" applyAlignment="1">
      <alignment horizontal="center" vertical="center"/>
    </xf>
    <xf numFmtId="0" fontId="84" fillId="68" borderId="17" xfId="561" applyFill="1" applyBorder="1" applyAlignment="1">
      <alignment horizontal="center" vertical="center"/>
    </xf>
    <xf numFmtId="0" fontId="84" fillId="68" borderId="12" xfId="561" applyFill="1" applyBorder="1" applyAlignment="1">
      <alignment horizontal="center" vertical="center"/>
    </xf>
    <xf numFmtId="0" fontId="131" fillId="68" borderId="5" xfId="652" applyFont="1" applyFill="1" applyBorder="1" applyAlignment="1">
      <alignment horizontal="center"/>
    </xf>
    <xf numFmtId="0" fontId="131" fillId="68" borderId="12" xfId="652" applyFont="1" applyFill="1" applyBorder="1" applyAlignment="1">
      <alignment horizontal="center"/>
    </xf>
    <xf numFmtId="49" fontId="28" fillId="0" borderId="0" xfId="0" applyNumberFormat="1" applyFont="1" applyAlignment="1">
      <alignment vertical="center" wrapText="1"/>
    </xf>
    <xf numFmtId="17" fontId="28" fillId="0" borderId="0" xfId="0" applyNumberFormat="1" applyFont="1" applyAlignment="1">
      <alignment vertical="center" wrapText="1"/>
    </xf>
    <xf numFmtId="0" fontId="52" fillId="14" borderId="5" xfId="0" applyFont="1" applyFill="1" applyBorder="1" applyAlignment="1">
      <alignment horizontal="center" vertical="center"/>
    </xf>
    <xf numFmtId="0" fontId="52" fillId="14" borderId="17" xfId="0" applyFont="1" applyFill="1" applyBorder="1" applyAlignment="1">
      <alignment horizontal="center" vertical="center"/>
    </xf>
    <xf numFmtId="0" fontId="52" fillId="14" borderId="12" xfId="0" applyFont="1" applyFill="1" applyBorder="1" applyAlignment="1">
      <alignment horizontal="center" vertical="center"/>
    </xf>
    <xf numFmtId="0" fontId="132" fillId="67" borderId="1" xfId="565" applyFont="1" applyFill="1" applyBorder="1" applyAlignment="1">
      <alignment horizontal="center" vertical="center"/>
    </xf>
    <xf numFmtId="3" fontId="32" fillId="12" borderId="5" xfId="0" applyNumberFormat="1" applyFont="1" applyFill="1" applyBorder="1" applyAlignment="1">
      <alignment horizontal="center" vertical="center"/>
    </xf>
    <xf numFmtId="3" fontId="32" fillId="12" borderId="12" xfId="0" applyNumberFormat="1" applyFont="1" applyFill="1" applyBorder="1" applyAlignment="1">
      <alignment horizontal="center" vertical="center"/>
    </xf>
    <xf numFmtId="0" fontId="52" fillId="14" borderId="1" xfId="0" applyFont="1" applyFill="1" applyBorder="1" applyAlignment="1">
      <alignment horizontal="center" vertical="center"/>
    </xf>
    <xf numFmtId="0" fontId="39" fillId="8" borderId="8" xfId="0" applyFont="1" applyFill="1" applyBorder="1" applyAlignment="1">
      <alignment horizontal="center" vertical="center"/>
    </xf>
    <xf numFmtId="0" fontId="39" fillId="8" borderId="63" xfId="0" applyFont="1" applyFill="1" applyBorder="1" applyAlignment="1">
      <alignment horizontal="center" vertical="center"/>
    </xf>
    <xf numFmtId="3" fontId="50" fillId="8" borderId="5" xfId="0" applyNumberFormat="1" applyFont="1" applyFill="1" applyBorder="1" applyAlignment="1">
      <alignment horizontal="center" vertical="center"/>
    </xf>
    <xf numFmtId="3" fontId="50" fillId="8" borderId="12" xfId="0" applyNumberFormat="1" applyFont="1" applyFill="1" applyBorder="1" applyAlignment="1">
      <alignment horizontal="center" vertical="center"/>
    </xf>
    <xf numFmtId="0" fontId="39" fillId="8" borderId="1" xfId="0" applyFont="1" applyFill="1" applyBorder="1" applyAlignment="1">
      <alignment horizontal="center" vertical="center" wrapText="1"/>
    </xf>
    <xf numFmtId="0" fontId="64" fillId="62" borderId="44" xfId="40" applyFont="1" applyFill="1" applyBorder="1" applyAlignment="1">
      <alignment horizontal="center" vertical="center" wrapText="1"/>
    </xf>
    <xf numFmtId="0" fontId="64" fillId="62" borderId="73" xfId="40" applyFont="1" applyFill="1" applyBorder="1" applyAlignment="1">
      <alignment horizontal="center" vertical="center" wrapText="1"/>
    </xf>
    <xf numFmtId="0" fontId="64" fillId="62" borderId="42" xfId="40" applyFont="1" applyFill="1" applyBorder="1" applyAlignment="1">
      <alignment horizontal="center" vertical="center" wrapText="1"/>
    </xf>
    <xf numFmtId="2" fontId="56" fillId="0" borderId="15" xfId="40" applyNumberFormat="1" applyFont="1" applyBorder="1" applyAlignment="1">
      <alignment horizontal="center" vertical="center"/>
    </xf>
    <xf numFmtId="2" fontId="56" fillId="0" borderId="27" xfId="40" applyNumberFormat="1" applyFont="1" applyBorder="1" applyAlignment="1">
      <alignment horizontal="center" vertical="center"/>
    </xf>
    <xf numFmtId="2" fontId="56" fillId="0" borderId="1" xfId="40" applyNumberFormat="1" applyFont="1" applyBorder="1" applyAlignment="1">
      <alignment horizontal="center" vertical="center"/>
    </xf>
    <xf numFmtId="2" fontId="56" fillId="0" borderId="22" xfId="40" applyNumberFormat="1" applyFont="1" applyBorder="1" applyAlignment="1">
      <alignment horizontal="center" vertical="center"/>
    </xf>
    <xf numFmtId="2" fontId="56" fillId="0" borderId="26" xfId="40" applyNumberFormat="1" applyFont="1" applyBorder="1" applyAlignment="1">
      <alignment horizontal="center" vertical="center" wrapText="1"/>
    </xf>
    <xf numFmtId="2" fontId="56" fillId="0" borderId="28" xfId="40" applyNumberFormat="1" applyFont="1" applyBorder="1" applyAlignment="1">
      <alignment horizontal="center" vertical="center" wrapText="1"/>
    </xf>
    <xf numFmtId="0" fontId="53" fillId="0" borderId="6" xfId="40" applyFont="1" applyBorder="1" applyAlignment="1">
      <alignment horizontal="center"/>
    </xf>
    <xf numFmtId="0" fontId="53" fillId="0" borderId="34" xfId="40" applyFont="1" applyBorder="1" applyAlignment="1">
      <alignment horizontal="center"/>
    </xf>
    <xf numFmtId="0" fontId="53" fillId="0" borderId="7" xfId="40" applyFont="1" applyBorder="1" applyAlignment="1">
      <alignment horizontal="center"/>
    </xf>
    <xf numFmtId="0" fontId="53" fillId="0" borderId="35" xfId="40" applyFont="1" applyBorder="1" applyAlignment="1">
      <alignment horizontal="center"/>
    </xf>
    <xf numFmtId="1" fontId="27" fillId="14" borderId="5" xfId="0" applyNumberFormat="1" applyFont="1" applyFill="1" applyBorder="1" applyAlignment="1">
      <alignment horizontal="center" vertical="center" shrinkToFit="1"/>
    </xf>
    <xf numFmtId="1" fontId="27" fillId="14" borderId="12" xfId="0" applyNumberFormat="1" applyFont="1" applyFill="1" applyBorder="1" applyAlignment="1">
      <alignment horizontal="center" vertical="center" shrinkToFit="1"/>
    </xf>
    <xf numFmtId="1" fontId="27" fillId="14" borderId="8" xfId="0" applyNumberFormat="1" applyFont="1" applyFill="1" applyBorder="1" applyAlignment="1">
      <alignment horizontal="center" vertical="center" shrinkToFit="1"/>
    </xf>
    <xf numFmtId="1" fontId="27" fillId="14" borderId="14" xfId="0" applyNumberFormat="1" applyFont="1" applyFill="1" applyBorder="1" applyAlignment="1">
      <alignment horizontal="center" vertical="center" shrinkToFit="1"/>
    </xf>
    <xf numFmtId="17" fontId="30" fillId="0" borderId="0" xfId="0" applyNumberFormat="1" applyFont="1" applyAlignment="1">
      <alignment horizontal="center" vertical="center" wrapText="1"/>
    </xf>
    <xf numFmtId="17" fontId="30" fillId="0" borderId="0" xfId="0" applyNumberFormat="1" applyFont="1" applyAlignment="1">
      <alignment horizontal="center" wrapText="1"/>
    </xf>
    <xf numFmtId="17" fontId="32" fillId="3" borderId="5" xfId="0" applyNumberFormat="1" applyFont="1" applyFill="1" applyBorder="1" applyAlignment="1">
      <alignment horizontal="center" vertical="center" wrapText="1"/>
    </xf>
    <xf numFmtId="17" fontId="32" fillId="3" borderId="17" xfId="0" applyNumberFormat="1" applyFont="1" applyFill="1" applyBorder="1" applyAlignment="1">
      <alignment horizontal="center" vertical="center" wrapText="1"/>
    </xf>
    <xf numFmtId="2" fontId="123" fillId="0" borderId="6" xfId="40" applyNumberFormat="1" applyFont="1" applyBorder="1" applyAlignment="1">
      <alignment horizontal="center" vertical="center"/>
    </xf>
    <xf numFmtId="2" fontId="123" fillId="0" borderId="27" xfId="40" applyNumberFormat="1" applyFont="1" applyBorder="1" applyAlignment="1">
      <alignment horizontal="center" vertical="center"/>
    </xf>
    <xf numFmtId="2" fontId="56" fillId="0" borderId="65" xfId="40" applyNumberFormat="1" applyFont="1" applyBorder="1" applyAlignment="1">
      <alignment horizontal="center" vertical="center"/>
    </xf>
    <xf numFmtId="2" fontId="56" fillId="0" borderId="23" xfId="40" applyNumberFormat="1" applyFont="1" applyBorder="1" applyAlignment="1">
      <alignment horizontal="center" vertical="center"/>
    </xf>
    <xf numFmtId="2" fontId="56" fillId="0" borderId="7" xfId="40" applyNumberFormat="1" applyFont="1" applyBorder="1" applyAlignment="1">
      <alignment horizontal="center" vertical="center" wrapText="1"/>
    </xf>
    <xf numFmtId="2" fontId="56" fillId="0" borderId="41" xfId="40" applyNumberFormat="1" applyFont="1" applyBorder="1" applyAlignment="1">
      <alignment horizontal="center" vertical="center" wrapText="1"/>
    </xf>
    <xf numFmtId="17" fontId="137" fillId="68" borderId="29" xfId="561" applyNumberFormat="1" applyFont="1" applyFill="1" applyBorder="1" applyAlignment="1">
      <alignment horizontal="center" vertical="center" wrapText="1"/>
    </xf>
    <xf numFmtId="17" fontId="137" fillId="68" borderId="30" xfId="561" applyNumberFormat="1" applyFont="1" applyFill="1" applyBorder="1" applyAlignment="1">
      <alignment horizontal="center" vertical="center" wrapText="1"/>
    </xf>
    <xf numFmtId="17" fontId="137" fillId="68" borderId="31" xfId="561" applyNumberFormat="1" applyFont="1" applyFill="1" applyBorder="1" applyAlignment="1">
      <alignment horizontal="center" vertical="center" wrapText="1"/>
    </xf>
    <xf numFmtId="17" fontId="137" fillId="68" borderId="70" xfId="561" applyNumberFormat="1" applyFont="1" applyFill="1" applyBorder="1" applyAlignment="1">
      <alignment horizontal="center" vertical="center" wrapText="1"/>
    </xf>
    <xf numFmtId="17" fontId="137" fillId="68" borderId="71" xfId="561" applyNumberFormat="1" applyFont="1" applyFill="1" applyBorder="1" applyAlignment="1">
      <alignment horizontal="center" vertical="center" wrapText="1"/>
    </xf>
    <xf numFmtId="2" fontId="74" fillId="0" borderId="5" xfId="564" applyNumberFormat="1" applyFill="1" applyBorder="1" applyAlignment="1">
      <alignment horizontal="center" vertical="center"/>
    </xf>
    <xf numFmtId="2" fontId="56" fillId="0" borderId="15" xfId="40" applyNumberFormat="1" applyFont="1" applyBorder="1" applyAlignment="1">
      <alignment horizontal="right" vertical="center"/>
    </xf>
    <xf numFmtId="2" fontId="56" fillId="0" borderId="9" xfId="40" applyNumberFormat="1" applyFont="1" applyBorder="1" applyAlignment="1">
      <alignment horizontal="right" vertical="center"/>
    </xf>
    <xf numFmtId="0" fontId="50" fillId="3" borderId="1" xfId="0" applyFont="1" applyFill="1" applyBorder="1" applyAlignment="1">
      <alignment horizontal="center" vertical="center"/>
    </xf>
    <xf numFmtId="0" fontId="53" fillId="69" borderId="6" xfId="652" applyFont="1" applyFill="1" applyBorder="1" applyAlignment="1">
      <alignment horizontal="center" vertical="center" wrapText="1" shrinkToFit="1"/>
    </xf>
    <xf numFmtId="0" fontId="53" fillId="69" borderId="34" xfId="652" applyFont="1" applyFill="1" applyBorder="1" applyAlignment="1">
      <alignment horizontal="center" vertical="center" wrapText="1" shrinkToFit="1"/>
    </xf>
    <xf numFmtId="0" fontId="53" fillId="69" borderId="35" xfId="652" applyFont="1" applyFill="1" applyBorder="1" applyAlignment="1">
      <alignment horizontal="center" vertical="center" wrapText="1" shrinkToFit="1"/>
    </xf>
    <xf numFmtId="0" fontId="133" fillId="68" borderId="5" xfId="565" applyFont="1" applyFill="1" applyBorder="1" applyAlignment="1">
      <alignment horizontal="center" vertical="center"/>
    </xf>
    <xf numFmtId="0" fontId="50" fillId="8" borderId="1" xfId="0" applyFont="1" applyFill="1" applyBorder="1" applyAlignment="1">
      <alignment horizontal="center" vertical="center"/>
    </xf>
    <xf numFmtId="1" fontId="87" fillId="14" borderId="1" xfId="565" applyNumberFormat="1" applyFill="1" applyBorder="1" applyAlignment="1">
      <alignment horizontal="center" vertical="center" shrinkToFit="1"/>
    </xf>
    <xf numFmtId="0" fontId="66" fillId="0" borderId="5" xfId="0" applyFont="1" applyBorder="1" applyAlignment="1">
      <alignment horizontal="center" vertical="center"/>
    </xf>
    <xf numFmtId="0" fontId="66" fillId="0" borderId="12" xfId="0" applyFont="1" applyBorder="1" applyAlignment="1">
      <alignment horizontal="center" vertical="center"/>
    </xf>
    <xf numFmtId="0" fontId="53" fillId="69" borderId="7" xfId="652" applyFont="1" applyFill="1" applyBorder="1" applyAlignment="1">
      <alignment horizontal="center" vertical="center" wrapText="1" shrinkToFit="1"/>
    </xf>
    <xf numFmtId="0" fontId="27" fillId="0" borderId="5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7" fontId="131" fillId="64" borderId="1" xfId="652" applyNumberFormat="1" applyFont="1" applyBorder="1" applyAlignment="1">
      <alignment horizontal="center" vertical="center" wrapText="1" shrinkToFit="1"/>
    </xf>
    <xf numFmtId="17" fontId="131" fillId="64" borderId="12" xfId="652" applyNumberFormat="1" applyFont="1" applyBorder="1" applyAlignment="1">
      <alignment horizontal="center" vertical="center" wrapText="1" shrinkToFit="1"/>
    </xf>
    <xf numFmtId="0" fontId="30" fillId="0" borderId="5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17" fontId="37" fillId="14" borderId="1" xfId="0" applyNumberFormat="1" applyFont="1" applyFill="1" applyBorder="1" applyAlignment="1">
      <alignment horizontal="center" vertical="center" wrapText="1" shrinkToFit="1"/>
    </xf>
    <xf numFmtId="17" fontId="37" fillId="0" borderId="1" xfId="0" applyNumberFormat="1" applyFont="1" applyBorder="1" applyAlignment="1">
      <alignment horizontal="center" vertical="center" wrapText="1" shrinkToFit="1"/>
    </xf>
    <xf numFmtId="0" fontId="30" fillId="0" borderId="1" xfId="0" applyFont="1" applyBorder="1" applyAlignment="1">
      <alignment horizontal="center" vertical="center"/>
    </xf>
    <xf numFmtId="0" fontId="133" fillId="8" borderId="5" xfId="565" applyFont="1" applyFill="1" applyBorder="1" applyAlignment="1">
      <alignment horizontal="center" vertical="center"/>
    </xf>
    <xf numFmtId="17" fontId="112" fillId="14" borderId="12" xfId="0" applyNumberFormat="1" applyFont="1" applyFill="1" applyBorder="1" applyAlignment="1">
      <alignment horizontal="center" vertical="center" wrapText="1" shrinkToFit="1"/>
    </xf>
    <xf numFmtId="17" fontId="37" fillId="14" borderId="12" xfId="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150" fillId="69" borderId="6" xfId="652" applyFont="1" applyFill="1" applyBorder="1" applyAlignment="1">
      <alignment horizontal="center" vertical="center" wrapText="1" shrinkToFit="1"/>
    </xf>
    <xf numFmtId="0" fontId="150" fillId="69" borderId="34" xfId="652" applyFont="1" applyFill="1" applyBorder="1" applyAlignment="1">
      <alignment horizontal="center" vertical="center" wrapText="1" shrinkToFit="1"/>
    </xf>
    <xf numFmtId="0" fontId="150" fillId="69" borderId="35" xfId="652" applyFont="1" applyFill="1" applyBorder="1" applyAlignment="1">
      <alignment horizontal="center" vertical="center" wrapText="1" shrinkToFit="1"/>
    </xf>
    <xf numFmtId="0" fontId="27" fillId="0" borderId="0" xfId="0" applyFont="1" applyAlignment="1">
      <alignment horizontal="center" vertical="center" wrapText="1"/>
    </xf>
    <xf numFmtId="0" fontId="126" fillId="64" borderId="38" xfId="652" applyBorder="1" applyAlignment="1">
      <alignment horizontal="center" vertical="center" wrapText="1"/>
    </xf>
    <xf numFmtId="0" fontId="126" fillId="64" borderId="24" xfId="652" applyBorder="1" applyAlignment="1">
      <alignment horizontal="center" vertical="center" wrapText="1"/>
    </xf>
    <xf numFmtId="0" fontId="126" fillId="64" borderId="25" xfId="652" applyBorder="1" applyAlignment="1">
      <alignment horizontal="center" vertical="center" wrapText="1"/>
    </xf>
    <xf numFmtId="0" fontId="126" fillId="64" borderId="20" xfId="652" applyBorder="1" applyAlignment="1">
      <alignment horizontal="center" vertical="center" wrapText="1"/>
    </xf>
    <xf numFmtId="0" fontId="90" fillId="75" borderId="8" xfId="14" applyFont="1" applyFill="1" applyBorder="1" applyAlignment="1">
      <alignment horizontal="center"/>
    </xf>
    <xf numFmtId="0" fontId="90" fillId="75" borderId="14" xfId="14" applyFont="1" applyFill="1" applyBorder="1" applyAlignment="1">
      <alignment horizontal="center"/>
    </xf>
    <xf numFmtId="0" fontId="90" fillId="75" borderId="63" xfId="14" applyFont="1" applyFill="1" applyBorder="1" applyAlignment="1">
      <alignment horizontal="center"/>
    </xf>
    <xf numFmtId="0" fontId="126" fillId="64" borderId="73" xfId="652" applyBorder="1" applyAlignment="1">
      <alignment horizontal="center" vertical="center" wrapText="1"/>
    </xf>
    <xf numFmtId="0" fontId="126" fillId="64" borderId="19" xfId="652" applyBorder="1" applyAlignment="1">
      <alignment horizontal="center" vertical="center" wrapText="1"/>
    </xf>
    <xf numFmtId="0" fontId="126" fillId="64" borderId="8" xfId="652" applyBorder="1" applyAlignment="1">
      <alignment horizontal="center" vertical="center" wrapText="1"/>
    </xf>
    <xf numFmtId="0" fontId="126" fillId="64" borderId="6" xfId="652" applyBorder="1" applyAlignment="1">
      <alignment horizontal="center" vertical="center" wrapText="1"/>
    </xf>
    <xf numFmtId="0" fontId="126" fillId="64" borderId="34" xfId="652" applyBorder="1" applyAlignment="1">
      <alignment horizontal="center" vertical="center" wrapText="1"/>
    </xf>
    <xf numFmtId="0" fontId="126" fillId="64" borderId="35" xfId="652" applyBorder="1" applyAlignment="1">
      <alignment horizontal="center" vertical="center" wrapText="1"/>
    </xf>
    <xf numFmtId="0" fontId="87" fillId="75" borderId="0" xfId="565" applyFill="1" applyBorder="1" applyAlignment="1">
      <alignment horizontal="center"/>
    </xf>
    <xf numFmtId="0" fontId="87" fillId="75" borderId="81" xfId="565" applyFill="1" applyBorder="1" applyAlignment="1">
      <alignment horizontal="center"/>
    </xf>
    <xf numFmtId="0" fontId="133" fillId="75" borderId="0" xfId="565" applyFont="1" applyFill="1" applyBorder="1" applyAlignment="1">
      <alignment horizontal="center"/>
    </xf>
    <xf numFmtId="0" fontId="133" fillId="75" borderId="81" xfId="565" applyFont="1" applyFill="1" applyBorder="1" applyAlignment="1">
      <alignment horizontal="center"/>
    </xf>
    <xf numFmtId="17" fontId="87" fillId="75" borderId="0" xfId="565" applyNumberFormat="1" applyFill="1" applyBorder="1" applyAlignment="1">
      <alignment horizontal="center" vertical="center"/>
    </xf>
    <xf numFmtId="17" fontId="87" fillId="75" borderId="13" xfId="565" applyNumberFormat="1" applyFill="1" applyBorder="1" applyAlignment="1">
      <alignment horizontal="center" vertical="center"/>
    </xf>
    <xf numFmtId="17" fontId="87" fillId="75" borderId="18" xfId="565" applyNumberFormat="1" applyFill="1" applyBorder="1" applyAlignment="1">
      <alignment horizontal="center" vertical="center"/>
    </xf>
    <xf numFmtId="3" fontId="126" fillId="64" borderId="63" xfId="652" applyNumberFormat="1" applyBorder="1" applyAlignment="1">
      <alignment horizontal="center" vertical="center" wrapText="1"/>
    </xf>
    <xf numFmtId="3" fontId="126" fillId="64" borderId="81" xfId="652" applyNumberFormat="1" applyBorder="1" applyAlignment="1">
      <alignment horizontal="center" vertical="center" wrapText="1"/>
    </xf>
    <xf numFmtId="0" fontId="132" fillId="68" borderId="5" xfId="565" applyFont="1" applyFill="1" applyBorder="1" applyAlignment="1">
      <alignment horizontal="center" vertical="center" wrapText="1"/>
    </xf>
    <xf numFmtId="0" fontId="132" fillId="68" borderId="17" xfId="565" applyFont="1" applyFill="1" applyBorder="1" applyAlignment="1">
      <alignment horizontal="center" vertical="center" wrapText="1"/>
    </xf>
    <xf numFmtId="0" fontId="132" fillId="68" borderId="12" xfId="565" applyFont="1" applyFill="1" applyBorder="1" applyAlignment="1">
      <alignment horizontal="center" vertical="center" wrapText="1"/>
    </xf>
    <xf numFmtId="3" fontId="43" fillId="8" borderId="1" xfId="0" applyNumberFormat="1" applyFont="1" applyFill="1" applyBorder="1" applyAlignment="1">
      <alignment horizontal="center" vertical="center" wrapText="1"/>
    </xf>
    <xf numFmtId="0" fontId="126" fillId="64" borderId="1" xfId="652" applyBorder="1" applyAlignment="1">
      <alignment horizontal="center" vertical="center" wrapText="1"/>
    </xf>
    <xf numFmtId="0" fontId="131" fillId="71" borderId="88" xfId="652" applyFont="1" applyFill="1" applyBorder="1" applyAlignment="1">
      <alignment horizontal="center" vertical="center"/>
    </xf>
    <xf numFmtId="0" fontId="131" fillId="71" borderId="4" xfId="652" applyFont="1" applyFill="1" applyBorder="1" applyAlignment="1">
      <alignment horizontal="center" vertical="center"/>
    </xf>
    <xf numFmtId="0" fontId="131" fillId="71" borderId="1" xfId="652" applyFont="1" applyFill="1" applyBorder="1" applyAlignment="1">
      <alignment horizontal="center" vertical="center" wrapText="1"/>
    </xf>
    <xf numFmtId="3" fontId="131" fillId="71" borderId="8" xfId="652" applyNumberFormat="1" applyFont="1" applyFill="1" applyBorder="1" applyAlignment="1" applyProtection="1">
      <alignment horizontal="center" vertical="center"/>
    </xf>
    <xf numFmtId="3" fontId="131" fillId="71" borderId="14" xfId="652" applyNumberFormat="1" applyFont="1" applyFill="1" applyBorder="1" applyAlignment="1" applyProtection="1">
      <alignment horizontal="center" vertical="center"/>
    </xf>
    <xf numFmtId="3" fontId="131" fillId="71" borderId="63" xfId="652" applyNumberFormat="1" applyFont="1" applyFill="1" applyBorder="1" applyAlignment="1" applyProtection="1">
      <alignment horizontal="center" vertical="center"/>
    </xf>
    <xf numFmtId="3" fontId="131" fillId="71" borderId="19" xfId="652" applyNumberFormat="1" applyFont="1" applyFill="1" applyBorder="1" applyAlignment="1" applyProtection="1">
      <alignment horizontal="center" vertical="center"/>
    </xf>
    <xf numFmtId="3" fontId="131" fillId="71" borderId="13" xfId="652" applyNumberFormat="1" applyFont="1" applyFill="1" applyBorder="1" applyAlignment="1" applyProtection="1">
      <alignment horizontal="center" vertical="center"/>
    </xf>
    <xf numFmtId="3" fontId="131" fillId="71" borderId="18" xfId="652" applyNumberFormat="1" applyFont="1" applyFill="1" applyBorder="1" applyAlignment="1" applyProtection="1">
      <alignment horizontal="center" vertical="center"/>
    </xf>
    <xf numFmtId="0" fontId="152" fillId="64" borderId="20" xfId="652" applyFont="1" applyBorder="1" applyAlignment="1">
      <alignment horizontal="center" vertical="center" wrapText="1"/>
    </xf>
    <xf numFmtId="0" fontId="152" fillId="64" borderId="21" xfId="652" applyFont="1" applyBorder="1" applyAlignment="1">
      <alignment horizontal="center" vertical="center" wrapText="1"/>
    </xf>
    <xf numFmtId="0" fontId="152" fillId="64" borderId="93" xfId="652" applyFont="1" applyBorder="1" applyAlignment="1">
      <alignment horizontal="center" vertical="center" wrapText="1"/>
    </xf>
    <xf numFmtId="0" fontId="132" fillId="68" borderId="88" xfId="565" applyFont="1" applyFill="1" applyBorder="1" applyAlignment="1">
      <alignment horizontal="center" vertical="center" wrapText="1"/>
    </xf>
    <xf numFmtId="3" fontId="43" fillId="8" borderId="6" xfId="316" applyNumberFormat="1" applyFont="1" applyFill="1" applyBorder="1" applyAlignment="1">
      <alignment horizontal="center" vertical="center" wrapText="1"/>
    </xf>
    <xf numFmtId="3" fontId="43" fillId="8" borderId="15" xfId="316" applyNumberFormat="1" applyFont="1" applyFill="1" applyBorder="1" applyAlignment="1">
      <alignment horizontal="center" vertical="center" wrapText="1"/>
    </xf>
    <xf numFmtId="0" fontId="95" fillId="57" borderId="7" xfId="14" applyFont="1" applyFill="1" applyBorder="1" applyAlignment="1">
      <alignment horizontal="center" vertical="center" wrapText="1"/>
    </xf>
    <xf numFmtId="0" fontId="95" fillId="57" borderId="5" xfId="14" applyFont="1" applyFill="1" applyBorder="1" applyAlignment="1">
      <alignment horizontal="center" vertical="center" wrapText="1"/>
    </xf>
    <xf numFmtId="3" fontId="131" fillId="71" borderId="30" xfId="652" applyNumberFormat="1" applyFont="1" applyFill="1" applyBorder="1" applyAlignment="1" applyProtection="1">
      <alignment horizontal="center" vertical="center"/>
    </xf>
    <xf numFmtId="3" fontId="131" fillId="71" borderId="31" xfId="652" applyNumberFormat="1" applyFont="1" applyFill="1" applyBorder="1" applyAlignment="1" applyProtection="1">
      <alignment horizontal="center" vertical="center"/>
    </xf>
    <xf numFmtId="3" fontId="131" fillId="71" borderId="74" xfId="652" applyNumberFormat="1" applyFont="1" applyFill="1" applyBorder="1" applyAlignment="1" applyProtection="1">
      <alignment horizontal="center" vertical="center"/>
    </xf>
    <xf numFmtId="0" fontId="132" fillId="68" borderId="13" xfId="565" applyFont="1" applyFill="1" applyBorder="1" applyAlignment="1">
      <alignment horizontal="center" vertical="center" wrapText="1"/>
    </xf>
    <xf numFmtId="0" fontId="132" fillId="68" borderId="18" xfId="565" applyFont="1" applyFill="1" applyBorder="1" applyAlignment="1">
      <alignment horizontal="center" vertical="center" wrapText="1"/>
    </xf>
    <xf numFmtId="0" fontId="131" fillId="64" borderId="1" xfId="652" applyFont="1" applyBorder="1" applyAlignment="1">
      <alignment horizontal="center" vertical="center" wrapText="1"/>
    </xf>
    <xf numFmtId="0" fontId="33" fillId="14" borderId="1" xfId="316" applyFont="1" applyFill="1" applyBorder="1" applyAlignment="1">
      <alignment horizontal="center" vertical="center"/>
    </xf>
    <xf numFmtId="1" fontId="27" fillId="14" borderId="1" xfId="316" applyNumberFormat="1" applyFill="1" applyBorder="1" applyAlignment="1">
      <alignment horizontal="center" vertical="center" shrinkToFit="1"/>
    </xf>
    <xf numFmtId="0" fontId="141" fillId="76" borderId="19" xfId="652" applyFont="1" applyFill="1" applyBorder="1" applyAlignment="1">
      <alignment horizontal="center" vertical="center" wrapText="1"/>
    </xf>
    <xf numFmtId="0" fontId="141" fillId="76" borderId="18" xfId="652" applyFont="1" applyFill="1" applyBorder="1" applyAlignment="1">
      <alignment horizontal="center" vertical="center" wrapText="1"/>
    </xf>
    <xf numFmtId="0" fontId="161" fillId="4" borderId="8" xfId="655" applyFont="1" applyFill="1" applyBorder="1" applyAlignment="1">
      <alignment horizontal="center" vertical="center" wrapText="1"/>
    </xf>
    <xf numFmtId="0" fontId="161" fillId="4" borderId="63" xfId="655" applyFont="1" applyFill="1" applyBorder="1" applyAlignment="1">
      <alignment horizontal="center" vertical="center" wrapText="1"/>
    </xf>
    <xf numFmtId="3" fontId="30" fillId="79" borderId="32" xfId="0" applyNumberFormat="1" applyFont="1" applyFill="1" applyBorder="1" applyAlignment="1">
      <alignment horizontal="center" vertical="center"/>
    </xf>
    <xf numFmtId="3" fontId="30" fillId="79" borderId="18" xfId="0" applyNumberFormat="1" applyFont="1" applyFill="1" applyBorder="1" applyAlignment="1">
      <alignment horizontal="center" vertical="center"/>
    </xf>
    <xf numFmtId="0" fontId="132" fillId="74" borderId="0" xfId="565" applyFont="1" applyFill="1" applyAlignment="1" applyProtection="1">
      <alignment horizontal="center" vertical="center" wrapText="1" readingOrder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0" xfId="0" applyAlignment="1"/>
    <xf numFmtId="1" fontId="27" fillId="14" borderId="1" xfId="0" applyNumberFormat="1" applyFont="1" applyFill="1" applyBorder="1" applyAlignment="1">
      <alignment horizontal="center" vertical="center" shrinkToFit="1"/>
    </xf>
    <xf numFmtId="0" fontId="33" fillId="14" borderId="1" xfId="0" applyFont="1" applyFill="1" applyBorder="1" applyAlignment="1">
      <alignment horizontal="center" vertical="center"/>
    </xf>
    <xf numFmtId="0" fontId="30" fillId="58" borderId="1" xfId="0" applyFont="1" applyFill="1" applyBorder="1" applyAlignment="1">
      <alignment horizontal="center" vertical="center"/>
    </xf>
    <xf numFmtId="1" fontId="27" fillId="14" borderId="17" xfId="0" applyNumberFormat="1" applyFont="1" applyFill="1" applyBorder="1" applyAlignment="1">
      <alignment horizontal="center" vertical="center" shrinkToFit="1"/>
    </xf>
    <xf numFmtId="0" fontId="126" fillId="71" borderId="63" xfId="652" applyFill="1" applyBorder="1" applyAlignment="1">
      <alignment horizontal="center" vertical="center"/>
    </xf>
    <xf numFmtId="3" fontId="39" fillId="68" borderId="12" xfId="14" applyNumberFormat="1" applyFont="1" applyFill="1" applyBorder="1" applyAlignment="1">
      <alignment vertical="center"/>
    </xf>
    <xf numFmtId="3" fontId="39" fillId="8" borderId="98" xfId="14" applyNumberFormat="1" applyFont="1" applyFill="1" applyBorder="1" applyAlignment="1">
      <alignment vertical="center"/>
    </xf>
    <xf numFmtId="3" fontId="127" fillId="65" borderId="12" xfId="653" applyNumberFormat="1" applyBorder="1" applyAlignment="1">
      <alignment horizontal="right"/>
    </xf>
    <xf numFmtId="3" fontId="127" fillId="65" borderId="63" xfId="653" applyNumberFormat="1" applyBorder="1" applyAlignment="1">
      <alignment horizontal="right"/>
    </xf>
    <xf numFmtId="3" fontId="39" fillId="8" borderId="12" xfId="14" applyNumberFormat="1" applyFont="1" applyFill="1" applyBorder="1" applyAlignment="1">
      <alignment vertical="center"/>
    </xf>
    <xf numFmtId="3" fontId="127" fillId="65" borderId="18" xfId="653" applyNumberFormat="1" applyBorder="1" applyAlignment="1">
      <alignment horizontal="right"/>
    </xf>
    <xf numFmtId="3" fontId="39" fillId="8" borderId="12" xfId="14" applyNumberFormat="1" applyFont="1" applyFill="1" applyBorder="1" applyAlignment="1">
      <alignment horizontal="right" vertical="center"/>
    </xf>
    <xf numFmtId="3" fontId="127" fillId="65" borderId="23" xfId="653" applyNumberFormat="1" applyBorder="1" applyAlignment="1">
      <alignment horizontal="right"/>
    </xf>
    <xf numFmtId="178" fontId="39" fillId="8" borderId="1" xfId="14" applyNumberFormat="1" applyFont="1" applyFill="1" applyBorder="1" applyAlignment="1">
      <alignment horizontal="right" vertical="center"/>
    </xf>
    <xf numFmtId="3" fontId="127" fillId="65" borderId="26" xfId="653" applyNumberFormat="1" applyBorder="1"/>
    <xf numFmtId="3" fontId="127" fillId="65" borderId="28" xfId="653" applyNumberFormat="1" applyBorder="1"/>
    <xf numFmtId="3" fontId="108" fillId="68" borderId="20" xfId="568" applyNumberFormat="1" applyFont="1" applyFill="1" applyBorder="1" applyAlignment="1">
      <alignment horizontal="center" vertical="center"/>
    </xf>
  </cellXfs>
  <cellStyles count="659">
    <cellStyle name="#.##0,00" xfId="43" xr:uid="{00000000-0005-0000-0000-000000000000}"/>
    <cellStyle name="_CONTRATACION_ANTIOQUIA_14122009" xfId="1" xr:uid="{00000000-0005-0000-0000-000001000000}"/>
    <cellStyle name="_Estadistica_28042010" xfId="2" xr:uid="{00000000-0005-0000-0000-000002000000}"/>
    <cellStyle name="_ESTADISTICAS DE AGOSTO DE 2009" xfId="3" xr:uid="{00000000-0005-0000-0000-000003000000}"/>
    <cellStyle name="‡" xfId="579" xr:uid="{00000000-0005-0000-0000-000004000000}"/>
    <cellStyle name="20% - Accent1" xfId="44" xr:uid="{00000000-0005-0000-0000-000005000000}"/>
    <cellStyle name="20% - Accent1 2" xfId="580" xr:uid="{00000000-0005-0000-0000-000006000000}"/>
    <cellStyle name="20% - Accent2" xfId="45" xr:uid="{00000000-0005-0000-0000-000007000000}"/>
    <cellStyle name="20% - Accent2 2" xfId="581" xr:uid="{00000000-0005-0000-0000-000008000000}"/>
    <cellStyle name="20% - Accent3" xfId="46" xr:uid="{00000000-0005-0000-0000-000009000000}"/>
    <cellStyle name="20% - Accent3 2" xfId="582" xr:uid="{00000000-0005-0000-0000-00000A000000}"/>
    <cellStyle name="20% - Accent4" xfId="47" xr:uid="{00000000-0005-0000-0000-00000B000000}"/>
    <cellStyle name="20% - Accent4 2" xfId="583" xr:uid="{00000000-0005-0000-0000-00000C000000}"/>
    <cellStyle name="20% - Accent5" xfId="48" xr:uid="{00000000-0005-0000-0000-00000D000000}"/>
    <cellStyle name="20% - Accent5 2" xfId="584" xr:uid="{00000000-0005-0000-0000-00000E000000}"/>
    <cellStyle name="20% - Accent6" xfId="49" xr:uid="{00000000-0005-0000-0000-00000F000000}"/>
    <cellStyle name="20% - Accent6 2" xfId="585" xr:uid="{00000000-0005-0000-0000-000010000000}"/>
    <cellStyle name="20% - Énfasis1 2" xfId="50" xr:uid="{00000000-0005-0000-0000-000011000000}"/>
    <cellStyle name="20% - Énfasis1 3" xfId="51" xr:uid="{00000000-0005-0000-0000-000012000000}"/>
    <cellStyle name="20% - Énfasis1 4" xfId="52" xr:uid="{00000000-0005-0000-0000-000013000000}"/>
    <cellStyle name="20% - Énfasis2 2" xfId="53" xr:uid="{00000000-0005-0000-0000-000014000000}"/>
    <cellStyle name="20% - Énfasis2 3" xfId="54" xr:uid="{00000000-0005-0000-0000-000015000000}"/>
    <cellStyle name="20% - Énfasis2 4" xfId="55" xr:uid="{00000000-0005-0000-0000-000016000000}"/>
    <cellStyle name="20% - Énfasis3 2" xfId="56" xr:uid="{00000000-0005-0000-0000-000017000000}"/>
    <cellStyle name="20% - Énfasis3 3" xfId="57" xr:uid="{00000000-0005-0000-0000-000018000000}"/>
    <cellStyle name="20% - Énfasis3 4" xfId="58" xr:uid="{00000000-0005-0000-0000-000019000000}"/>
    <cellStyle name="20% - Énfasis4 2" xfId="59" xr:uid="{00000000-0005-0000-0000-00001A000000}"/>
    <cellStyle name="20% - Énfasis4 3" xfId="60" xr:uid="{00000000-0005-0000-0000-00001B000000}"/>
    <cellStyle name="20% - Énfasis4 4" xfId="61" xr:uid="{00000000-0005-0000-0000-00001C000000}"/>
    <cellStyle name="20% - Énfasis5 2" xfId="62" xr:uid="{00000000-0005-0000-0000-00001D000000}"/>
    <cellStyle name="20% - Énfasis5 3" xfId="63" xr:uid="{00000000-0005-0000-0000-00001E000000}"/>
    <cellStyle name="20% - Énfasis6 2" xfId="64" xr:uid="{00000000-0005-0000-0000-00001F000000}"/>
    <cellStyle name="20% - Énfasis6 3" xfId="65" xr:uid="{00000000-0005-0000-0000-000020000000}"/>
    <cellStyle name="20% - Énfasis6 4" xfId="66" xr:uid="{00000000-0005-0000-0000-000021000000}"/>
    <cellStyle name="40% - Accent1" xfId="67" xr:uid="{00000000-0005-0000-0000-000022000000}"/>
    <cellStyle name="40% - Accent1 2" xfId="586" xr:uid="{00000000-0005-0000-0000-000023000000}"/>
    <cellStyle name="40% - Accent2" xfId="68" xr:uid="{00000000-0005-0000-0000-000024000000}"/>
    <cellStyle name="40% - Accent2 2" xfId="587" xr:uid="{00000000-0005-0000-0000-000025000000}"/>
    <cellStyle name="40% - Accent3" xfId="69" xr:uid="{00000000-0005-0000-0000-000026000000}"/>
    <cellStyle name="40% - Accent3 2" xfId="588" xr:uid="{00000000-0005-0000-0000-000027000000}"/>
    <cellStyle name="40% - Accent4" xfId="70" xr:uid="{00000000-0005-0000-0000-000028000000}"/>
    <cellStyle name="40% - Accent4 2" xfId="589" xr:uid="{00000000-0005-0000-0000-000029000000}"/>
    <cellStyle name="40% - Accent5" xfId="71" xr:uid="{00000000-0005-0000-0000-00002A000000}"/>
    <cellStyle name="40% - Accent5 2" xfId="590" xr:uid="{00000000-0005-0000-0000-00002B000000}"/>
    <cellStyle name="40% - Accent6" xfId="72" xr:uid="{00000000-0005-0000-0000-00002C000000}"/>
    <cellStyle name="40% - Accent6 2" xfId="591" xr:uid="{00000000-0005-0000-0000-00002D000000}"/>
    <cellStyle name="40% - Énfasis1 2" xfId="73" xr:uid="{00000000-0005-0000-0000-00002E000000}"/>
    <cellStyle name="40% - Énfasis1 3" xfId="74" xr:uid="{00000000-0005-0000-0000-00002F000000}"/>
    <cellStyle name="40% - Énfasis1 4" xfId="75" xr:uid="{00000000-0005-0000-0000-000030000000}"/>
    <cellStyle name="40% - Énfasis2 2" xfId="76" xr:uid="{00000000-0005-0000-0000-000031000000}"/>
    <cellStyle name="40% - Énfasis2 3" xfId="77" xr:uid="{00000000-0005-0000-0000-000032000000}"/>
    <cellStyle name="40% - Énfasis3 2" xfId="78" xr:uid="{00000000-0005-0000-0000-000033000000}"/>
    <cellStyle name="40% - Énfasis3 3" xfId="79" xr:uid="{00000000-0005-0000-0000-000034000000}"/>
    <cellStyle name="40% - Énfasis3 4" xfId="80" xr:uid="{00000000-0005-0000-0000-000035000000}"/>
    <cellStyle name="40% - Énfasis4 2" xfId="81" xr:uid="{00000000-0005-0000-0000-000036000000}"/>
    <cellStyle name="40% - Énfasis4 3" xfId="82" xr:uid="{00000000-0005-0000-0000-000037000000}"/>
    <cellStyle name="40% - Énfasis4 4" xfId="83" xr:uid="{00000000-0005-0000-0000-000038000000}"/>
    <cellStyle name="40% - Énfasis5 2" xfId="84" xr:uid="{00000000-0005-0000-0000-000039000000}"/>
    <cellStyle name="40% - Énfasis5 3" xfId="85" xr:uid="{00000000-0005-0000-0000-00003A000000}"/>
    <cellStyle name="40% - Énfasis5 4" xfId="86" xr:uid="{00000000-0005-0000-0000-00003B000000}"/>
    <cellStyle name="40% - Énfasis6 2" xfId="87" xr:uid="{00000000-0005-0000-0000-00003C000000}"/>
    <cellStyle name="40% - Énfasis6 3" xfId="88" xr:uid="{00000000-0005-0000-0000-00003D000000}"/>
    <cellStyle name="40% - Énfasis6 4" xfId="89" xr:uid="{00000000-0005-0000-0000-00003E000000}"/>
    <cellStyle name="60% - Accent1" xfId="90" xr:uid="{00000000-0005-0000-0000-00003F000000}"/>
    <cellStyle name="60% - Accent2" xfId="91" xr:uid="{00000000-0005-0000-0000-000040000000}"/>
    <cellStyle name="60% - Accent3" xfId="92" xr:uid="{00000000-0005-0000-0000-000041000000}"/>
    <cellStyle name="60% - Accent4" xfId="93" xr:uid="{00000000-0005-0000-0000-000042000000}"/>
    <cellStyle name="60% - Accent5" xfId="94" xr:uid="{00000000-0005-0000-0000-000043000000}"/>
    <cellStyle name="60% - Accent6" xfId="95" xr:uid="{00000000-0005-0000-0000-000044000000}"/>
    <cellStyle name="60% - Énfasis1 2" xfId="96" xr:uid="{00000000-0005-0000-0000-000045000000}"/>
    <cellStyle name="60% - Énfasis2 2" xfId="97" xr:uid="{00000000-0005-0000-0000-000046000000}"/>
    <cellStyle name="60% - Énfasis3 2" xfId="98" xr:uid="{00000000-0005-0000-0000-000047000000}"/>
    <cellStyle name="60% - Énfasis4 2" xfId="99" xr:uid="{00000000-0005-0000-0000-000048000000}"/>
    <cellStyle name="60% - Énfasis5 2" xfId="100" xr:uid="{00000000-0005-0000-0000-000049000000}"/>
    <cellStyle name="60% - Énfasis6 2" xfId="101" xr:uid="{00000000-0005-0000-0000-00004A000000}"/>
    <cellStyle name="Accent1" xfId="102" xr:uid="{00000000-0005-0000-0000-00004B000000}"/>
    <cellStyle name="Accent2" xfId="103" xr:uid="{00000000-0005-0000-0000-00004C000000}"/>
    <cellStyle name="Accent3" xfId="104" xr:uid="{00000000-0005-0000-0000-00004D000000}"/>
    <cellStyle name="Accent4" xfId="105" xr:uid="{00000000-0005-0000-0000-00004E000000}"/>
    <cellStyle name="Accent5" xfId="106" xr:uid="{00000000-0005-0000-0000-00004F000000}"/>
    <cellStyle name="Accent6" xfId="107" xr:uid="{00000000-0005-0000-0000-000050000000}"/>
    <cellStyle name="Bad" xfId="108" xr:uid="{00000000-0005-0000-0000-000051000000}"/>
    <cellStyle name="Buena 2" xfId="109" xr:uid="{00000000-0005-0000-0000-000052000000}"/>
    <cellStyle name="Bueno" xfId="652" builtinId="26"/>
    <cellStyle name="Calculation" xfId="110" xr:uid="{00000000-0005-0000-0000-000054000000}"/>
    <cellStyle name="Cálculo" xfId="655" builtinId="22"/>
    <cellStyle name="Cálculo 2" xfId="111" xr:uid="{00000000-0005-0000-0000-000056000000}"/>
    <cellStyle name="Celda de comprobación 2" xfId="112" xr:uid="{00000000-0005-0000-0000-000057000000}"/>
    <cellStyle name="Celda vinculada 2" xfId="113" xr:uid="{00000000-0005-0000-0000-000058000000}"/>
    <cellStyle name="Check Cell" xfId="114" xr:uid="{00000000-0005-0000-0000-000059000000}"/>
    <cellStyle name="Encabezado 4 2" xfId="115" xr:uid="{00000000-0005-0000-0000-00005A000000}"/>
    <cellStyle name="Énfasis1 2" xfId="116" xr:uid="{00000000-0005-0000-0000-00005B000000}"/>
    <cellStyle name="Énfasis2 2" xfId="117" xr:uid="{00000000-0005-0000-0000-00005C000000}"/>
    <cellStyle name="Énfasis3 2" xfId="118" xr:uid="{00000000-0005-0000-0000-00005D000000}"/>
    <cellStyle name="Énfasis4 2" xfId="119" xr:uid="{00000000-0005-0000-0000-00005E000000}"/>
    <cellStyle name="Énfasis5 2" xfId="120" xr:uid="{00000000-0005-0000-0000-00005F000000}"/>
    <cellStyle name="Énfasis6 2" xfId="121" xr:uid="{00000000-0005-0000-0000-000060000000}"/>
    <cellStyle name="Entrada 2" xfId="122" xr:uid="{00000000-0005-0000-0000-000061000000}"/>
    <cellStyle name="Estilo 1" xfId="4" xr:uid="{00000000-0005-0000-0000-000062000000}"/>
    <cellStyle name="Estilo 1 2" xfId="23" xr:uid="{00000000-0005-0000-0000-000063000000}"/>
    <cellStyle name="Euro" xfId="5" xr:uid="{00000000-0005-0000-0000-000064000000}"/>
    <cellStyle name="Euro 2" xfId="123" xr:uid="{00000000-0005-0000-0000-000065000000}"/>
    <cellStyle name="Euro 2 2" xfId="592" xr:uid="{00000000-0005-0000-0000-000066000000}"/>
    <cellStyle name="Euro 2 3" xfId="593" xr:uid="{00000000-0005-0000-0000-000067000000}"/>
    <cellStyle name="Euro 3" xfId="594" xr:uid="{00000000-0005-0000-0000-000068000000}"/>
    <cellStyle name="Explanatory Text" xfId="124" xr:uid="{00000000-0005-0000-0000-000069000000}"/>
    <cellStyle name="Good" xfId="125" xr:uid="{00000000-0005-0000-0000-00006A000000}"/>
    <cellStyle name="Heading 1" xfId="126" xr:uid="{00000000-0005-0000-0000-00006B000000}"/>
    <cellStyle name="Heading 2" xfId="127" xr:uid="{00000000-0005-0000-0000-00006C000000}"/>
    <cellStyle name="Heading 3" xfId="128" xr:uid="{00000000-0005-0000-0000-00006D000000}"/>
    <cellStyle name="Heading 4" xfId="129" xr:uid="{00000000-0005-0000-0000-00006E000000}"/>
    <cellStyle name="Incorrecto 2" xfId="130" xr:uid="{00000000-0005-0000-0000-00006F000000}"/>
    <cellStyle name="Input" xfId="131" xr:uid="{00000000-0005-0000-0000-000070000000}"/>
    <cellStyle name="Linked Cell" xfId="132" xr:uid="{00000000-0005-0000-0000-000071000000}"/>
    <cellStyle name="Millares" xfId="643" builtinId="3"/>
    <cellStyle name="Millares [0]" xfId="647" builtinId="6"/>
    <cellStyle name="Millares 10" xfId="595" xr:uid="{00000000-0005-0000-0000-000074000000}"/>
    <cellStyle name="Millares 11" xfId="596" xr:uid="{00000000-0005-0000-0000-000075000000}"/>
    <cellStyle name="Millares 12" xfId="650" xr:uid="{00000000-0005-0000-0000-000076000000}"/>
    <cellStyle name="Millares 16" xfId="597" xr:uid="{00000000-0005-0000-0000-000077000000}"/>
    <cellStyle name="Millares 17" xfId="598" xr:uid="{00000000-0005-0000-0000-000078000000}"/>
    <cellStyle name="Millares 18" xfId="599" xr:uid="{00000000-0005-0000-0000-000079000000}"/>
    <cellStyle name="Millares 19" xfId="600" xr:uid="{00000000-0005-0000-0000-00007A000000}"/>
    <cellStyle name="Millares 2" xfId="9" xr:uid="{00000000-0005-0000-0000-00007B000000}"/>
    <cellStyle name="Millares 2 10" xfId="133" xr:uid="{00000000-0005-0000-0000-00007C000000}"/>
    <cellStyle name="Millares 2 11" xfId="134" xr:uid="{00000000-0005-0000-0000-00007D000000}"/>
    <cellStyle name="Millares 2 12" xfId="135" xr:uid="{00000000-0005-0000-0000-00007E000000}"/>
    <cellStyle name="Millares 2 13" xfId="136" xr:uid="{00000000-0005-0000-0000-00007F000000}"/>
    <cellStyle name="Millares 2 14" xfId="137" xr:uid="{00000000-0005-0000-0000-000080000000}"/>
    <cellStyle name="Millares 2 15" xfId="138" xr:uid="{00000000-0005-0000-0000-000081000000}"/>
    <cellStyle name="Millares 2 16" xfId="139" xr:uid="{00000000-0005-0000-0000-000082000000}"/>
    <cellStyle name="Millares 2 17" xfId="140" xr:uid="{00000000-0005-0000-0000-000083000000}"/>
    <cellStyle name="Millares 2 18" xfId="141" xr:uid="{00000000-0005-0000-0000-000084000000}"/>
    <cellStyle name="Millares 2 19" xfId="142" xr:uid="{00000000-0005-0000-0000-000085000000}"/>
    <cellStyle name="Millares 2 2" xfId="143" xr:uid="{00000000-0005-0000-0000-000086000000}"/>
    <cellStyle name="Millares 2 2 2" xfId="601" xr:uid="{00000000-0005-0000-0000-000087000000}"/>
    <cellStyle name="Millares 2 20" xfId="144" xr:uid="{00000000-0005-0000-0000-000088000000}"/>
    <cellStyle name="Millares 2 21" xfId="145" xr:uid="{00000000-0005-0000-0000-000089000000}"/>
    <cellStyle name="Millares 2 22" xfId="146" xr:uid="{00000000-0005-0000-0000-00008A000000}"/>
    <cellStyle name="Millares 2 23" xfId="147" xr:uid="{00000000-0005-0000-0000-00008B000000}"/>
    <cellStyle name="Millares 2 24" xfId="148" xr:uid="{00000000-0005-0000-0000-00008C000000}"/>
    <cellStyle name="Millares 2 25" xfId="149" xr:uid="{00000000-0005-0000-0000-00008D000000}"/>
    <cellStyle name="Millares 2 26" xfId="150" xr:uid="{00000000-0005-0000-0000-00008E000000}"/>
    <cellStyle name="Millares 2 3" xfId="151" xr:uid="{00000000-0005-0000-0000-00008F000000}"/>
    <cellStyle name="Millares 2 4" xfId="152" xr:uid="{00000000-0005-0000-0000-000090000000}"/>
    <cellStyle name="Millares 2 5" xfId="153" xr:uid="{00000000-0005-0000-0000-000091000000}"/>
    <cellStyle name="Millares 2 6" xfId="154" xr:uid="{00000000-0005-0000-0000-000092000000}"/>
    <cellStyle name="Millares 2 7" xfId="155" xr:uid="{00000000-0005-0000-0000-000093000000}"/>
    <cellStyle name="Millares 2 8" xfId="156" xr:uid="{00000000-0005-0000-0000-000094000000}"/>
    <cellStyle name="Millares 2 9" xfId="157" xr:uid="{00000000-0005-0000-0000-000095000000}"/>
    <cellStyle name="Millares 2_COMPARATIVO FACTURACION 2011 CORREGIDO" xfId="158" xr:uid="{00000000-0005-0000-0000-000096000000}"/>
    <cellStyle name="Millares 20" xfId="602" xr:uid="{00000000-0005-0000-0000-000097000000}"/>
    <cellStyle name="Millares 21" xfId="603" xr:uid="{00000000-0005-0000-0000-000098000000}"/>
    <cellStyle name="Millares 22" xfId="604" xr:uid="{00000000-0005-0000-0000-000099000000}"/>
    <cellStyle name="Millares 23" xfId="605" xr:uid="{00000000-0005-0000-0000-00009A000000}"/>
    <cellStyle name="Millares 24" xfId="606" xr:uid="{00000000-0005-0000-0000-00009B000000}"/>
    <cellStyle name="Millares 25" xfId="607" xr:uid="{00000000-0005-0000-0000-00009C000000}"/>
    <cellStyle name="Millares 26" xfId="608" xr:uid="{00000000-0005-0000-0000-00009D000000}"/>
    <cellStyle name="Millares 27" xfId="609" xr:uid="{00000000-0005-0000-0000-00009E000000}"/>
    <cellStyle name="Millares 28" xfId="610" xr:uid="{00000000-0005-0000-0000-00009F000000}"/>
    <cellStyle name="Millares 29" xfId="611" xr:uid="{00000000-0005-0000-0000-0000A0000000}"/>
    <cellStyle name="Millares 3" xfId="11" xr:uid="{00000000-0005-0000-0000-0000A1000000}"/>
    <cellStyle name="Millares 3 10" xfId="159" xr:uid="{00000000-0005-0000-0000-0000A2000000}"/>
    <cellStyle name="Millares 3 11" xfId="160" xr:uid="{00000000-0005-0000-0000-0000A3000000}"/>
    <cellStyle name="Millares 3 12" xfId="161" xr:uid="{00000000-0005-0000-0000-0000A4000000}"/>
    <cellStyle name="Millares 3 13" xfId="162" xr:uid="{00000000-0005-0000-0000-0000A5000000}"/>
    <cellStyle name="Millares 3 14" xfId="163" xr:uid="{00000000-0005-0000-0000-0000A6000000}"/>
    <cellStyle name="Millares 3 15" xfId="164" xr:uid="{00000000-0005-0000-0000-0000A7000000}"/>
    <cellStyle name="Millares 3 16" xfId="165" xr:uid="{00000000-0005-0000-0000-0000A8000000}"/>
    <cellStyle name="Millares 3 17" xfId="166" xr:uid="{00000000-0005-0000-0000-0000A9000000}"/>
    <cellStyle name="Millares 3 18" xfId="167" xr:uid="{00000000-0005-0000-0000-0000AA000000}"/>
    <cellStyle name="Millares 3 19" xfId="168" xr:uid="{00000000-0005-0000-0000-0000AB000000}"/>
    <cellStyle name="Millares 3 2" xfId="29" xr:uid="{00000000-0005-0000-0000-0000AC000000}"/>
    <cellStyle name="Millares 3 20" xfId="169" xr:uid="{00000000-0005-0000-0000-0000AD000000}"/>
    <cellStyle name="Millares 3 21" xfId="170" xr:uid="{00000000-0005-0000-0000-0000AE000000}"/>
    <cellStyle name="Millares 3 22" xfId="171" xr:uid="{00000000-0005-0000-0000-0000AF000000}"/>
    <cellStyle name="Millares 3 23" xfId="172" xr:uid="{00000000-0005-0000-0000-0000B0000000}"/>
    <cellStyle name="Millares 3 24" xfId="173" xr:uid="{00000000-0005-0000-0000-0000B1000000}"/>
    <cellStyle name="Millares 3 25" xfId="174" xr:uid="{00000000-0005-0000-0000-0000B2000000}"/>
    <cellStyle name="Millares 3 26" xfId="175" xr:uid="{00000000-0005-0000-0000-0000B3000000}"/>
    <cellStyle name="Millares 3 3" xfId="176" xr:uid="{00000000-0005-0000-0000-0000B4000000}"/>
    <cellStyle name="Millares 3 4" xfId="177" xr:uid="{00000000-0005-0000-0000-0000B5000000}"/>
    <cellStyle name="Millares 3 5" xfId="178" xr:uid="{00000000-0005-0000-0000-0000B6000000}"/>
    <cellStyle name="Millares 3 6" xfId="179" xr:uid="{00000000-0005-0000-0000-0000B7000000}"/>
    <cellStyle name="Millares 3 7" xfId="180" xr:uid="{00000000-0005-0000-0000-0000B8000000}"/>
    <cellStyle name="Millares 3 8" xfId="181" xr:uid="{00000000-0005-0000-0000-0000B9000000}"/>
    <cellStyle name="Millares 3 9" xfId="182" xr:uid="{00000000-0005-0000-0000-0000BA000000}"/>
    <cellStyle name="Millares 30" xfId="612" xr:uid="{00000000-0005-0000-0000-0000BB000000}"/>
    <cellStyle name="Millares 31" xfId="613" xr:uid="{00000000-0005-0000-0000-0000BC000000}"/>
    <cellStyle name="Millares 4" xfId="183" xr:uid="{00000000-0005-0000-0000-0000BD000000}"/>
    <cellStyle name="Millares 4 10" xfId="184" xr:uid="{00000000-0005-0000-0000-0000BE000000}"/>
    <cellStyle name="Millares 4 11" xfId="185" xr:uid="{00000000-0005-0000-0000-0000BF000000}"/>
    <cellStyle name="Millares 4 12" xfId="186" xr:uid="{00000000-0005-0000-0000-0000C0000000}"/>
    <cellStyle name="Millares 4 13" xfId="187" xr:uid="{00000000-0005-0000-0000-0000C1000000}"/>
    <cellStyle name="Millares 4 14" xfId="188" xr:uid="{00000000-0005-0000-0000-0000C2000000}"/>
    <cellStyle name="Millares 4 15" xfId="189" xr:uid="{00000000-0005-0000-0000-0000C3000000}"/>
    <cellStyle name="Millares 4 16" xfId="190" xr:uid="{00000000-0005-0000-0000-0000C4000000}"/>
    <cellStyle name="Millares 4 17" xfId="191" xr:uid="{00000000-0005-0000-0000-0000C5000000}"/>
    <cellStyle name="Millares 4 18" xfId="192" xr:uid="{00000000-0005-0000-0000-0000C6000000}"/>
    <cellStyle name="Millares 4 19" xfId="193" xr:uid="{00000000-0005-0000-0000-0000C7000000}"/>
    <cellStyle name="Millares 4 2" xfId="194" xr:uid="{00000000-0005-0000-0000-0000C8000000}"/>
    <cellStyle name="Millares 4 20" xfId="195" xr:uid="{00000000-0005-0000-0000-0000C9000000}"/>
    <cellStyle name="Millares 4 21" xfId="196" xr:uid="{00000000-0005-0000-0000-0000CA000000}"/>
    <cellStyle name="Millares 4 22" xfId="197" xr:uid="{00000000-0005-0000-0000-0000CB000000}"/>
    <cellStyle name="Millares 4 23" xfId="198" xr:uid="{00000000-0005-0000-0000-0000CC000000}"/>
    <cellStyle name="Millares 4 24" xfId="199" xr:uid="{00000000-0005-0000-0000-0000CD000000}"/>
    <cellStyle name="Millares 4 25" xfId="200" xr:uid="{00000000-0005-0000-0000-0000CE000000}"/>
    <cellStyle name="Millares 4 26" xfId="201" xr:uid="{00000000-0005-0000-0000-0000CF000000}"/>
    <cellStyle name="Millares 4 3" xfId="202" xr:uid="{00000000-0005-0000-0000-0000D0000000}"/>
    <cellStyle name="Millares 4 4" xfId="203" xr:uid="{00000000-0005-0000-0000-0000D1000000}"/>
    <cellStyle name="Millares 4 5" xfId="204" xr:uid="{00000000-0005-0000-0000-0000D2000000}"/>
    <cellStyle name="Millares 4 6" xfId="205" xr:uid="{00000000-0005-0000-0000-0000D3000000}"/>
    <cellStyle name="Millares 4 7" xfId="206" xr:uid="{00000000-0005-0000-0000-0000D4000000}"/>
    <cellStyle name="Millares 4 8" xfId="207" xr:uid="{00000000-0005-0000-0000-0000D5000000}"/>
    <cellStyle name="Millares 4 9" xfId="208" xr:uid="{00000000-0005-0000-0000-0000D6000000}"/>
    <cellStyle name="Millares 5" xfId="209" xr:uid="{00000000-0005-0000-0000-0000D7000000}"/>
    <cellStyle name="Millares 5 10" xfId="210" xr:uid="{00000000-0005-0000-0000-0000D8000000}"/>
    <cellStyle name="Millares 5 11" xfId="211" xr:uid="{00000000-0005-0000-0000-0000D9000000}"/>
    <cellStyle name="Millares 5 12" xfId="212" xr:uid="{00000000-0005-0000-0000-0000DA000000}"/>
    <cellStyle name="Millares 5 13" xfId="213" xr:uid="{00000000-0005-0000-0000-0000DB000000}"/>
    <cellStyle name="Millares 5 14" xfId="214" xr:uid="{00000000-0005-0000-0000-0000DC000000}"/>
    <cellStyle name="Millares 5 15" xfId="215" xr:uid="{00000000-0005-0000-0000-0000DD000000}"/>
    <cellStyle name="Millares 5 16" xfId="216" xr:uid="{00000000-0005-0000-0000-0000DE000000}"/>
    <cellStyle name="Millares 5 17" xfId="217" xr:uid="{00000000-0005-0000-0000-0000DF000000}"/>
    <cellStyle name="Millares 5 18" xfId="218" xr:uid="{00000000-0005-0000-0000-0000E0000000}"/>
    <cellStyle name="Millares 5 19" xfId="219" xr:uid="{00000000-0005-0000-0000-0000E1000000}"/>
    <cellStyle name="Millares 5 2" xfId="220" xr:uid="{00000000-0005-0000-0000-0000E2000000}"/>
    <cellStyle name="Millares 5 20" xfId="221" xr:uid="{00000000-0005-0000-0000-0000E3000000}"/>
    <cellStyle name="Millares 5 21" xfId="222" xr:uid="{00000000-0005-0000-0000-0000E4000000}"/>
    <cellStyle name="Millares 5 22" xfId="223" xr:uid="{00000000-0005-0000-0000-0000E5000000}"/>
    <cellStyle name="Millares 5 23" xfId="224" xr:uid="{00000000-0005-0000-0000-0000E6000000}"/>
    <cellStyle name="Millares 5 24" xfId="225" xr:uid="{00000000-0005-0000-0000-0000E7000000}"/>
    <cellStyle name="Millares 5 25" xfId="226" xr:uid="{00000000-0005-0000-0000-0000E8000000}"/>
    <cellStyle name="Millares 5 26" xfId="227" xr:uid="{00000000-0005-0000-0000-0000E9000000}"/>
    <cellStyle name="Millares 5 3" xfId="228" xr:uid="{00000000-0005-0000-0000-0000EA000000}"/>
    <cellStyle name="Millares 5 4" xfId="229" xr:uid="{00000000-0005-0000-0000-0000EB000000}"/>
    <cellStyle name="Millares 5 5" xfId="230" xr:uid="{00000000-0005-0000-0000-0000EC000000}"/>
    <cellStyle name="Millares 5 6" xfId="231" xr:uid="{00000000-0005-0000-0000-0000ED000000}"/>
    <cellStyle name="Millares 5 7" xfId="232" xr:uid="{00000000-0005-0000-0000-0000EE000000}"/>
    <cellStyle name="Millares 5 8" xfId="233" xr:uid="{00000000-0005-0000-0000-0000EF000000}"/>
    <cellStyle name="Millares 5 9" xfId="234" xr:uid="{00000000-0005-0000-0000-0000F0000000}"/>
    <cellStyle name="Millares 6" xfId="235" xr:uid="{00000000-0005-0000-0000-0000F1000000}"/>
    <cellStyle name="Millares 6 10" xfId="236" xr:uid="{00000000-0005-0000-0000-0000F2000000}"/>
    <cellStyle name="Millares 6 11" xfId="237" xr:uid="{00000000-0005-0000-0000-0000F3000000}"/>
    <cellStyle name="Millares 6 12" xfId="238" xr:uid="{00000000-0005-0000-0000-0000F4000000}"/>
    <cellStyle name="Millares 6 13" xfId="239" xr:uid="{00000000-0005-0000-0000-0000F5000000}"/>
    <cellStyle name="Millares 6 14" xfId="240" xr:uid="{00000000-0005-0000-0000-0000F6000000}"/>
    <cellStyle name="Millares 6 15" xfId="241" xr:uid="{00000000-0005-0000-0000-0000F7000000}"/>
    <cellStyle name="Millares 6 16" xfId="242" xr:uid="{00000000-0005-0000-0000-0000F8000000}"/>
    <cellStyle name="Millares 6 17" xfId="243" xr:uid="{00000000-0005-0000-0000-0000F9000000}"/>
    <cellStyle name="Millares 6 18" xfId="244" xr:uid="{00000000-0005-0000-0000-0000FA000000}"/>
    <cellStyle name="Millares 6 19" xfId="245" xr:uid="{00000000-0005-0000-0000-0000FB000000}"/>
    <cellStyle name="Millares 6 2" xfId="246" xr:uid="{00000000-0005-0000-0000-0000FC000000}"/>
    <cellStyle name="Millares 6 20" xfId="247" xr:uid="{00000000-0005-0000-0000-0000FD000000}"/>
    <cellStyle name="Millares 6 21" xfId="248" xr:uid="{00000000-0005-0000-0000-0000FE000000}"/>
    <cellStyle name="Millares 6 22" xfId="249" xr:uid="{00000000-0005-0000-0000-0000FF000000}"/>
    <cellStyle name="Millares 6 23" xfId="250" xr:uid="{00000000-0005-0000-0000-000000010000}"/>
    <cellStyle name="Millares 6 24" xfId="251" xr:uid="{00000000-0005-0000-0000-000001010000}"/>
    <cellStyle name="Millares 6 25" xfId="252" xr:uid="{00000000-0005-0000-0000-000002010000}"/>
    <cellStyle name="Millares 6 26" xfId="253" xr:uid="{00000000-0005-0000-0000-000003010000}"/>
    <cellStyle name="Millares 6 3" xfId="254" xr:uid="{00000000-0005-0000-0000-000004010000}"/>
    <cellStyle name="Millares 6 4" xfId="255" xr:uid="{00000000-0005-0000-0000-000005010000}"/>
    <cellStyle name="Millares 6 5" xfId="256" xr:uid="{00000000-0005-0000-0000-000006010000}"/>
    <cellStyle name="Millares 6 6" xfId="257" xr:uid="{00000000-0005-0000-0000-000007010000}"/>
    <cellStyle name="Millares 6 7" xfId="258" xr:uid="{00000000-0005-0000-0000-000008010000}"/>
    <cellStyle name="Millares 6 8" xfId="259" xr:uid="{00000000-0005-0000-0000-000009010000}"/>
    <cellStyle name="Millares 6 9" xfId="260" xr:uid="{00000000-0005-0000-0000-00000A010000}"/>
    <cellStyle name="Millares 7" xfId="614" xr:uid="{00000000-0005-0000-0000-00000B010000}"/>
    <cellStyle name="Millares 8" xfId="261" xr:uid="{00000000-0005-0000-0000-00000C010000}"/>
    <cellStyle name="Millares 8 10" xfId="262" xr:uid="{00000000-0005-0000-0000-00000D010000}"/>
    <cellStyle name="Millares 8 11" xfId="263" xr:uid="{00000000-0005-0000-0000-00000E010000}"/>
    <cellStyle name="Millares 8 12" xfId="264" xr:uid="{00000000-0005-0000-0000-00000F010000}"/>
    <cellStyle name="Millares 8 13" xfId="265" xr:uid="{00000000-0005-0000-0000-000010010000}"/>
    <cellStyle name="Millares 8 14" xfId="266" xr:uid="{00000000-0005-0000-0000-000011010000}"/>
    <cellStyle name="Millares 8 15" xfId="267" xr:uid="{00000000-0005-0000-0000-000012010000}"/>
    <cellStyle name="Millares 8 16" xfId="268" xr:uid="{00000000-0005-0000-0000-000013010000}"/>
    <cellStyle name="Millares 8 17" xfId="269" xr:uid="{00000000-0005-0000-0000-000014010000}"/>
    <cellStyle name="Millares 8 18" xfId="270" xr:uid="{00000000-0005-0000-0000-000015010000}"/>
    <cellStyle name="Millares 8 19" xfId="271" xr:uid="{00000000-0005-0000-0000-000016010000}"/>
    <cellStyle name="Millares 8 2" xfId="272" xr:uid="{00000000-0005-0000-0000-000017010000}"/>
    <cellStyle name="Millares 8 20" xfId="273" xr:uid="{00000000-0005-0000-0000-000018010000}"/>
    <cellStyle name="Millares 8 21" xfId="274" xr:uid="{00000000-0005-0000-0000-000019010000}"/>
    <cellStyle name="Millares 8 22" xfId="275" xr:uid="{00000000-0005-0000-0000-00001A010000}"/>
    <cellStyle name="Millares 8 23" xfId="276" xr:uid="{00000000-0005-0000-0000-00001B010000}"/>
    <cellStyle name="Millares 8 24" xfId="277" xr:uid="{00000000-0005-0000-0000-00001C010000}"/>
    <cellStyle name="Millares 8 25" xfId="278" xr:uid="{00000000-0005-0000-0000-00001D010000}"/>
    <cellStyle name="Millares 8 26" xfId="279" xr:uid="{00000000-0005-0000-0000-00001E010000}"/>
    <cellStyle name="Millares 8 3" xfId="280" xr:uid="{00000000-0005-0000-0000-00001F010000}"/>
    <cellStyle name="Millares 8 4" xfId="281" xr:uid="{00000000-0005-0000-0000-000020010000}"/>
    <cellStyle name="Millares 8 5" xfId="282" xr:uid="{00000000-0005-0000-0000-000021010000}"/>
    <cellStyle name="Millares 8 6" xfId="283" xr:uid="{00000000-0005-0000-0000-000022010000}"/>
    <cellStyle name="Millares 8 7" xfId="284" xr:uid="{00000000-0005-0000-0000-000023010000}"/>
    <cellStyle name="Millares 8 8" xfId="285" xr:uid="{00000000-0005-0000-0000-000024010000}"/>
    <cellStyle name="Millares 8 9" xfId="286" xr:uid="{00000000-0005-0000-0000-000025010000}"/>
    <cellStyle name="Millares 9" xfId="615" xr:uid="{00000000-0005-0000-0000-000026010000}"/>
    <cellStyle name="Moneda 10" xfId="287" xr:uid="{00000000-0005-0000-0000-000027010000}"/>
    <cellStyle name="Moneda 11" xfId="288" xr:uid="{00000000-0005-0000-0000-000028010000}"/>
    <cellStyle name="Moneda 12" xfId="289" xr:uid="{00000000-0005-0000-0000-000029010000}"/>
    <cellStyle name="Moneda 13" xfId="290" xr:uid="{00000000-0005-0000-0000-00002A010000}"/>
    <cellStyle name="Moneda 14" xfId="291" xr:uid="{00000000-0005-0000-0000-00002B010000}"/>
    <cellStyle name="Moneda 15" xfId="292" xr:uid="{00000000-0005-0000-0000-00002C010000}"/>
    <cellStyle name="Moneda 16" xfId="293" xr:uid="{00000000-0005-0000-0000-00002D010000}"/>
    <cellStyle name="Moneda 17" xfId="294" xr:uid="{00000000-0005-0000-0000-00002E010000}"/>
    <cellStyle name="Moneda 18" xfId="295" xr:uid="{00000000-0005-0000-0000-00002F010000}"/>
    <cellStyle name="Moneda 19" xfId="296" xr:uid="{00000000-0005-0000-0000-000030010000}"/>
    <cellStyle name="Moneda 2" xfId="297" xr:uid="{00000000-0005-0000-0000-000031010000}"/>
    <cellStyle name="Moneda 20" xfId="298" xr:uid="{00000000-0005-0000-0000-000032010000}"/>
    <cellStyle name="Moneda 21" xfId="299" xr:uid="{00000000-0005-0000-0000-000033010000}"/>
    <cellStyle name="Moneda 22" xfId="300" xr:uid="{00000000-0005-0000-0000-000034010000}"/>
    <cellStyle name="Moneda 23" xfId="301" xr:uid="{00000000-0005-0000-0000-000035010000}"/>
    <cellStyle name="Moneda 24" xfId="302" xr:uid="{00000000-0005-0000-0000-000036010000}"/>
    <cellStyle name="Moneda 25" xfId="303" xr:uid="{00000000-0005-0000-0000-000037010000}"/>
    <cellStyle name="Moneda 26" xfId="304" xr:uid="{00000000-0005-0000-0000-000038010000}"/>
    <cellStyle name="Moneda 27" xfId="305" xr:uid="{00000000-0005-0000-0000-000039010000}"/>
    <cellStyle name="Moneda 28" xfId="306" xr:uid="{00000000-0005-0000-0000-00003A010000}"/>
    <cellStyle name="Moneda 29" xfId="307" xr:uid="{00000000-0005-0000-0000-00003B010000}"/>
    <cellStyle name="Moneda 3" xfId="308" xr:uid="{00000000-0005-0000-0000-00003C010000}"/>
    <cellStyle name="Moneda 30" xfId="578" xr:uid="{00000000-0005-0000-0000-00003D010000}"/>
    <cellStyle name="Moneda 4" xfId="309" xr:uid="{00000000-0005-0000-0000-00003E010000}"/>
    <cellStyle name="Moneda 5" xfId="310" xr:uid="{00000000-0005-0000-0000-00003F010000}"/>
    <cellStyle name="Moneda 6" xfId="311" xr:uid="{00000000-0005-0000-0000-000040010000}"/>
    <cellStyle name="Moneda 7" xfId="312" xr:uid="{00000000-0005-0000-0000-000041010000}"/>
    <cellStyle name="Moneda 8" xfId="313" xr:uid="{00000000-0005-0000-0000-000042010000}"/>
    <cellStyle name="Moneda 9" xfId="314" xr:uid="{00000000-0005-0000-0000-000043010000}"/>
    <cellStyle name="Neutral" xfId="653" builtinId="28"/>
    <cellStyle name="Neutral 2" xfId="315" xr:uid="{00000000-0005-0000-0000-000045010000}"/>
    <cellStyle name="Normal" xfId="0" builtinId="0"/>
    <cellStyle name="Normal 10" xfId="27" xr:uid="{00000000-0005-0000-0000-000047010000}"/>
    <cellStyle name="Normal 10 2" xfId="316" xr:uid="{00000000-0005-0000-0000-000048010000}"/>
    <cellStyle name="Normal 10 3" xfId="317" xr:uid="{00000000-0005-0000-0000-000049010000}"/>
    <cellStyle name="Normal 10_ABRIL 2011 DEFUNCIONES (15-06-2011)" xfId="318" xr:uid="{00000000-0005-0000-0000-00004A010000}"/>
    <cellStyle name="Normal 11" xfId="39" xr:uid="{00000000-0005-0000-0000-00004B010000}"/>
    <cellStyle name="Normal 11 2" xfId="319" xr:uid="{00000000-0005-0000-0000-00004C010000}"/>
    <cellStyle name="Normal 11_defunciones 2011(13-04-2011)" xfId="320" xr:uid="{00000000-0005-0000-0000-00004D010000}"/>
    <cellStyle name="Normal 12" xfId="40" xr:uid="{00000000-0005-0000-0000-00004E010000}"/>
    <cellStyle name="Normal 12 2" xfId="321" xr:uid="{00000000-0005-0000-0000-00004F010000}"/>
    <cellStyle name="Normal 12 3" xfId="630" xr:uid="{00000000-0005-0000-0000-000050010000}"/>
    <cellStyle name="Normal 12 3 2" xfId="631" xr:uid="{00000000-0005-0000-0000-000051010000}"/>
    <cellStyle name="Normal 12 4" xfId="651" xr:uid="{00000000-0005-0000-0000-000052010000}"/>
    <cellStyle name="Normal 12 5" xfId="656" xr:uid="{00000000-0005-0000-0000-000053010000}"/>
    <cellStyle name="Normal 12_defunciones 2011(13-04-2011)" xfId="322" xr:uid="{00000000-0005-0000-0000-000054010000}"/>
    <cellStyle name="Normal 13" xfId="323" xr:uid="{00000000-0005-0000-0000-000055010000}"/>
    <cellStyle name="Normal 13 2" xfId="324" xr:uid="{00000000-0005-0000-0000-000056010000}"/>
    <cellStyle name="Normal 13_ABRIL 2011 DEFUNCIONES (15-06-2011)" xfId="325" xr:uid="{00000000-0005-0000-0000-000057010000}"/>
    <cellStyle name="Normal 14" xfId="326" xr:uid="{00000000-0005-0000-0000-000058010000}"/>
    <cellStyle name="Normal 14 2" xfId="327" xr:uid="{00000000-0005-0000-0000-000059010000}"/>
    <cellStyle name="Normal 14_defunciones 2011(13-04-2011)" xfId="328" xr:uid="{00000000-0005-0000-0000-00005A010000}"/>
    <cellStyle name="Normal 15" xfId="329" xr:uid="{00000000-0005-0000-0000-00005B010000}"/>
    <cellStyle name="Normal 15 2" xfId="330" xr:uid="{00000000-0005-0000-0000-00005C010000}"/>
    <cellStyle name="Normal 15_defunciones 2011(13-04-2011)" xfId="331" xr:uid="{00000000-0005-0000-0000-00005D010000}"/>
    <cellStyle name="Normal 16" xfId="332" xr:uid="{00000000-0005-0000-0000-00005E010000}"/>
    <cellStyle name="Normal 16 2" xfId="333" xr:uid="{00000000-0005-0000-0000-00005F010000}"/>
    <cellStyle name="Normal 16_defunciones 2011(13-04-2011)" xfId="334" xr:uid="{00000000-0005-0000-0000-000060010000}"/>
    <cellStyle name="Normal 17" xfId="335" xr:uid="{00000000-0005-0000-0000-000061010000}"/>
    <cellStyle name="Normal 17 2" xfId="336" xr:uid="{00000000-0005-0000-0000-000062010000}"/>
    <cellStyle name="Normal 17_defunciones 2011(13-04-2011)" xfId="337" xr:uid="{00000000-0005-0000-0000-000063010000}"/>
    <cellStyle name="Normal 18" xfId="338" xr:uid="{00000000-0005-0000-0000-000064010000}"/>
    <cellStyle name="Normal 18 2" xfId="339" xr:uid="{00000000-0005-0000-0000-000065010000}"/>
    <cellStyle name="Normal 18_defunciones 2011(13-04-2011)" xfId="340" xr:uid="{00000000-0005-0000-0000-000066010000}"/>
    <cellStyle name="Normal 19" xfId="341" xr:uid="{00000000-0005-0000-0000-000067010000}"/>
    <cellStyle name="Normal 19 2" xfId="342" xr:uid="{00000000-0005-0000-0000-000068010000}"/>
    <cellStyle name="Normal 19_defunciones 2011(13-04-2011)" xfId="343" xr:uid="{00000000-0005-0000-0000-000069010000}"/>
    <cellStyle name="Normal 2" xfId="12" xr:uid="{00000000-0005-0000-0000-00006A010000}"/>
    <cellStyle name="Normal 2 2" xfId="14" xr:uid="{00000000-0005-0000-0000-00006B010000}"/>
    <cellStyle name="Normal 2 2 2" xfId="344" xr:uid="{00000000-0005-0000-0000-00006C010000}"/>
    <cellStyle name="Normal 2 2 3" xfId="345" xr:uid="{00000000-0005-0000-0000-00006D010000}"/>
    <cellStyle name="Normal 2 3" xfId="30" xr:uid="{00000000-0005-0000-0000-00006E010000}"/>
    <cellStyle name="Normal 2 4" xfId="346" xr:uid="{00000000-0005-0000-0000-00006F010000}"/>
    <cellStyle name="Normal 2 4 2" xfId="347" xr:uid="{00000000-0005-0000-0000-000070010000}"/>
    <cellStyle name="Normal 2 4 3" xfId="348" xr:uid="{00000000-0005-0000-0000-000071010000}"/>
    <cellStyle name="Normal 2 5" xfId="349" xr:uid="{00000000-0005-0000-0000-000072010000}"/>
    <cellStyle name="Normal 2 6" xfId="629" xr:uid="{00000000-0005-0000-0000-000073010000}"/>
    <cellStyle name="Normal 2_ABRIL 2011 DEFUNCIONES (15-06-2011)" xfId="350" xr:uid="{00000000-0005-0000-0000-000074010000}"/>
    <cellStyle name="Normal 20" xfId="351" xr:uid="{00000000-0005-0000-0000-000075010000}"/>
    <cellStyle name="Normal 20 2" xfId="352" xr:uid="{00000000-0005-0000-0000-000076010000}"/>
    <cellStyle name="Normal 20_defunciones 2011(13-04-2011)" xfId="353" xr:uid="{00000000-0005-0000-0000-000077010000}"/>
    <cellStyle name="Normal 21" xfId="354" xr:uid="{00000000-0005-0000-0000-000078010000}"/>
    <cellStyle name="Normal 21 2" xfId="355" xr:uid="{00000000-0005-0000-0000-000079010000}"/>
    <cellStyle name="Normal 21_defunciones 2011(13-04-2011)" xfId="356" xr:uid="{00000000-0005-0000-0000-00007A010000}"/>
    <cellStyle name="Normal 22" xfId="357" xr:uid="{00000000-0005-0000-0000-00007B010000}"/>
    <cellStyle name="Normal 22 2" xfId="358" xr:uid="{00000000-0005-0000-0000-00007C010000}"/>
    <cellStyle name="Normal 22_defunciones 2011(13-04-2011)" xfId="359" xr:uid="{00000000-0005-0000-0000-00007D010000}"/>
    <cellStyle name="Normal 23" xfId="360" xr:uid="{00000000-0005-0000-0000-00007E010000}"/>
    <cellStyle name="Normal 23 2" xfId="361" xr:uid="{00000000-0005-0000-0000-00007F010000}"/>
    <cellStyle name="Normal 23_defunciones 2011(13-04-2011)" xfId="362" xr:uid="{00000000-0005-0000-0000-000080010000}"/>
    <cellStyle name="Normal 24" xfId="363" xr:uid="{00000000-0005-0000-0000-000081010000}"/>
    <cellStyle name="Normal 24 2" xfId="364" xr:uid="{00000000-0005-0000-0000-000082010000}"/>
    <cellStyle name="Normal 24 3" xfId="365" xr:uid="{00000000-0005-0000-0000-000083010000}"/>
    <cellStyle name="Normal 25" xfId="366" xr:uid="{00000000-0005-0000-0000-000084010000}"/>
    <cellStyle name="Normal 25 2" xfId="367" xr:uid="{00000000-0005-0000-0000-000085010000}"/>
    <cellStyle name="Normal 26" xfId="368" xr:uid="{00000000-0005-0000-0000-000086010000}"/>
    <cellStyle name="Normal 26 2" xfId="369" xr:uid="{00000000-0005-0000-0000-000087010000}"/>
    <cellStyle name="Normal 27" xfId="370" xr:uid="{00000000-0005-0000-0000-000088010000}"/>
    <cellStyle name="Normal 27 2" xfId="371" xr:uid="{00000000-0005-0000-0000-000089010000}"/>
    <cellStyle name="Normal 28" xfId="372" xr:uid="{00000000-0005-0000-0000-00008A010000}"/>
    <cellStyle name="Normal 28 2" xfId="373" xr:uid="{00000000-0005-0000-0000-00008B010000}"/>
    <cellStyle name="Normal 29" xfId="374" xr:uid="{00000000-0005-0000-0000-00008C010000}"/>
    <cellStyle name="Normal 29 2" xfId="375" xr:uid="{00000000-0005-0000-0000-00008D010000}"/>
    <cellStyle name="Normal 3" xfId="16" xr:uid="{00000000-0005-0000-0000-00008E010000}"/>
    <cellStyle name="Normal 3 2" xfId="31" xr:uid="{00000000-0005-0000-0000-00008F010000}"/>
    <cellStyle name="Normal 30" xfId="376" xr:uid="{00000000-0005-0000-0000-000090010000}"/>
    <cellStyle name="Normal 31" xfId="377" xr:uid="{00000000-0005-0000-0000-000091010000}"/>
    <cellStyle name="Normal 32" xfId="378" xr:uid="{00000000-0005-0000-0000-000092010000}"/>
    <cellStyle name="Normal 33" xfId="379" xr:uid="{00000000-0005-0000-0000-000093010000}"/>
    <cellStyle name="Normal 34" xfId="380" xr:uid="{00000000-0005-0000-0000-000094010000}"/>
    <cellStyle name="Normal 35" xfId="381" xr:uid="{00000000-0005-0000-0000-000095010000}"/>
    <cellStyle name="Normal 36" xfId="382" xr:uid="{00000000-0005-0000-0000-000096010000}"/>
    <cellStyle name="Normal 37" xfId="383" xr:uid="{00000000-0005-0000-0000-000097010000}"/>
    <cellStyle name="Normal 38" xfId="384" xr:uid="{00000000-0005-0000-0000-000098010000}"/>
    <cellStyle name="Normal 39" xfId="570" xr:uid="{00000000-0005-0000-0000-000099010000}"/>
    <cellStyle name="Normal 4" xfId="18" xr:uid="{00000000-0005-0000-0000-00009A010000}"/>
    <cellStyle name="Normal 4 10" xfId="616" xr:uid="{00000000-0005-0000-0000-00009B010000}"/>
    <cellStyle name="Normal 4 2" xfId="32" xr:uid="{00000000-0005-0000-0000-00009C010000}"/>
    <cellStyle name="Normal 4 2 2" xfId="385" xr:uid="{00000000-0005-0000-0000-00009D010000}"/>
    <cellStyle name="Normal 4 3" xfId="386" xr:uid="{00000000-0005-0000-0000-00009E010000}"/>
    <cellStyle name="Normal 4 4" xfId="41" xr:uid="{00000000-0005-0000-0000-00009F010000}"/>
    <cellStyle name="Normal 4 4 2" xfId="657" xr:uid="{00000000-0005-0000-0000-0000A0010000}"/>
    <cellStyle name="Normal 4 5" xfId="387" xr:uid="{00000000-0005-0000-0000-0000A1010000}"/>
    <cellStyle name="Normal 4 6" xfId="617" xr:uid="{00000000-0005-0000-0000-0000A2010000}"/>
    <cellStyle name="Normal 4 7" xfId="618" xr:uid="{00000000-0005-0000-0000-0000A3010000}"/>
    <cellStyle name="Normal 4 8" xfId="619" xr:uid="{00000000-0005-0000-0000-0000A4010000}"/>
    <cellStyle name="Normal 4 9" xfId="620" xr:uid="{00000000-0005-0000-0000-0000A5010000}"/>
    <cellStyle name="Normal 4_defunciones 2011(13-04-2011)" xfId="388" xr:uid="{00000000-0005-0000-0000-0000A6010000}"/>
    <cellStyle name="Normal 40" xfId="632" xr:uid="{00000000-0005-0000-0000-0000A7010000}"/>
    <cellStyle name="Normal 41" xfId="634" xr:uid="{00000000-0005-0000-0000-0000A8010000}"/>
    <cellStyle name="Normal 42" xfId="638" xr:uid="{00000000-0005-0000-0000-0000A9010000}"/>
    <cellStyle name="Normal 43" xfId="639" xr:uid="{00000000-0005-0000-0000-0000AA010000}"/>
    <cellStyle name="Normal 44" xfId="640" xr:uid="{00000000-0005-0000-0000-0000AB010000}"/>
    <cellStyle name="Normal 45" xfId="641" xr:uid="{00000000-0005-0000-0000-0000AC010000}"/>
    <cellStyle name="Normal 5" xfId="19" xr:uid="{00000000-0005-0000-0000-0000AD010000}"/>
    <cellStyle name="Normal 5 2" xfId="33" xr:uid="{00000000-0005-0000-0000-0000AE010000}"/>
    <cellStyle name="Normal 5_defunciones 2011(13-04-2011)" xfId="389" xr:uid="{00000000-0005-0000-0000-0000AF010000}"/>
    <cellStyle name="Normal 6" xfId="20" xr:uid="{00000000-0005-0000-0000-0000B0010000}"/>
    <cellStyle name="Normal 6 2" xfId="34" xr:uid="{00000000-0005-0000-0000-0000B1010000}"/>
    <cellStyle name="Normal 6_defunciones 2011(13-04-2011)" xfId="390" xr:uid="{00000000-0005-0000-0000-0000B2010000}"/>
    <cellStyle name="Normal 7" xfId="21" xr:uid="{00000000-0005-0000-0000-0000B3010000}"/>
    <cellStyle name="Normal 7 2" xfId="24" xr:uid="{00000000-0005-0000-0000-0000B4010000}"/>
    <cellStyle name="Normal 7 3" xfId="25" xr:uid="{00000000-0005-0000-0000-0000B5010000}"/>
    <cellStyle name="Normal 7 3 2" xfId="36" xr:uid="{00000000-0005-0000-0000-0000B6010000}"/>
    <cellStyle name="Normal 7 4" xfId="22" xr:uid="{00000000-0005-0000-0000-0000B7010000}"/>
    <cellStyle name="Normal 7 4 2" xfId="35" xr:uid="{00000000-0005-0000-0000-0000B8010000}"/>
    <cellStyle name="Normal 7 4 3" xfId="569" xr:uid="{00000000-0005-0000-0000-0000B9010000}"/>
    <cellStyle name="Normal 7 4 3 2" xfId="572" xr:uid="{00000000-0005-0000-0000-0000BA010000}"/>
    <cellStyle name="Normal 7 4 3 2 2" xfId="574" xr:uid="{00000000-0005-0000-0000-0000BB010000}"/>
    <cellStyle name="Normal 7 4 3 2 2 2" xfId="575" xr:uid="{00000000-0005-0000-0000-0000BC010000}"/>
    <cellStyle name="Normal 7 4 3 2 2 2 2" xfId="624" xr:uid="{00000000-0005-0000-0000-0000BD010000}"/>
    <cellStyle name="Normal 7 4 3 2 2 2 2 2" xfId="626" xr:uid="{00000000-0005-0000-0000-0000BE010000}"/>
    <cellStyle name="Normal 7 4 3 2 2 2 3" xfId="627" xr:uid="{00000000-0005-0000-0000-0000BF010000}"/>
    <cellStyle name="Normal 7 4 3 2 2 2 3 2" xfId="635" xr:uid="{00000000-0005-0000-0000-0000C0010000}"/>
    <cellStyle name="Normal 7_defunciones 2011(13-04-2011)" xfId="391" xr:uid="{00000000-0005-0000-0000-0000C1010000}"/>
    <cellStyle name="Normal 8" xfId="26" xr:uid="{00000000-0005-0000-0000-0000C2010000}"/>
    <cellStyle name="Normal 8 2" xfId="37" xr:uid="{00000000-0005-0000-0000-0000C3010000}"/>
    <cellStyle name="Normal 8 2 2" xfId="621" xr:uid="{00000000-0005-0000-0000-0000C4010000}"/>
    <cellStyle name="Normal 8_defunciones 2011(13-04-2011)" xfId="392" xr:uid="{00000000-0005-0000-0000-0000C5010000}"/>
    <cellStyle name="Normal 9" xfId="28" xr:uid="{00000000-0005-0000-0000-0000C6010000}"/>
    <cellStyle name="Normal 9 2" xfId="38" xr:uid="{00000000-0005-0000-0000-0000C7010000}"/>
    <cellStyle name="Normal 9_defunciones 2011(13-04-2011)" xfId="393" xr:uid="{00000000-0005-0000-0000-0000C8010000}"/>
    <cellStyle name="Normal_2.TOTAL EPS" xfId="648" xr:uid="{00000000-0005-0000-0000-0000C9010000}"/>
    <cellStyle name="Normal_2.TOTAL EPS_1" xfId="573" xr:uid="{00000000-0005-0000-0000-0000CA010000}"/>
    <cellStyle name="Normal_2.TOTAL EPS_2" xfId="625" xr:uid="{00000000-0005-0000-0000-0000CB010000}"/>
    <cellStyle name="Normal_2.TOTAL EPS_3" xfId="649" xr:uid="{00000000-0005-0000-0000-0000CC010000}"/>
    <cellStyle name="Normal_2.TOTAL EPS_5" xfId="646" xr:uid="{00000000-0005-0000-0000-0000CD010000}"/>
    <cellStyle name="Normal_3. Afiliados_ Mpio y EPS_2" xfId="633" xr:uid="{00000000-0005-0000-0000-0000CE010000}"/>
    <cellStyle name="Normal_3C. Afiliados_ Suspendidos_RC" xfId="644" xr:uid="{00000000-0005-0000-0000-0000CF010000}"/>
    <cellStyle name="Normal_3C. Afiliados_ Suspendidos_RC_1" xfId="636" xr:uid="{00000000-0005-0000-0000-0000D0010000}"/>
    <cellStyle name="Normal_3C. Afiliados_ Suspendidos_RC_2" xfId="645" xr:uid="{00000000-0005-0000-0000-0000D1010000}"/>
    <cellStyle name="Normal_3C. Afiliados_ Suspendidos_RC_5" xfId="642" xr:uid="{00000000-0005-0000-0000-0000D2010000}"/>
    <cellStyle name="Normal_6.Gráfico_Afiliados_EPS_Régimen_2" xfId="658" xr:uid="{00000000-0005-0000-0000-0000D3010000}"/>
    <cellStyle name="Normal_afiliados subsidiado y contributivo 1999-2009" xfId="6" xr:uid="{00000000-0005-0000-0000-0000D4010000}"/>
    <cellStyle name="Normal_Censos 1951-1993" xfId="571" xr:uid="{00000000-0005-0000-0000-0000D5010000}"/>
    <cellStyle name="Normal_Hoja1" xfId="13" xr:uid="{00000000-0005-0000-0000-0000D6010000}"/>
    <cellStyle name="Normal_Hoja1 2" xfId="568" xr:uid="{00000000-0005-0000-0000-0000D7010000}"/>
    <cellStyle name="Normal_Hoja1_1" xfId="628" xr:uid="{00000000-0005-0000-0000-0000D8010000}"/>
    <cellStyle name="Normal_Hoja1_3" xfId="15" xr:uid="{00000000-0005-0000-0000-0000D9010000}"/>
    <cellStyle name="Normal_Hoja5" xfId="7" xr:uid="{00000000-0005-0000-0000-0000DA010000}"/>
    <cellStyle name="Normal_INFORME AFILIADOS 2001-2006 ACTUALIZADOS enero 2007" xfId="8" xr:uid="{00000000-0005-0000-0000-0000DB010000}"/>
    <cellStyle name="Normal_rpt_listadosubedadmunicipio 31 12 2010" xfId="42" xr:uid="{00000000-0005-0000-0000-0000DC010000}"/>
    <cellStyle name="Normal_TOTAL EPSS" xfId="17" xr:uid="{00000000-0005-0000-0000-0000DD010000}"/>
    <cellStyle name="Notas 10" xfId="394" xr:uid="{00000000-0005-0000-0000-0000DE010000}"/>
    <cellStyle name="Notas 100" xfId="395" xr:uid="{00000000-0005-0000-0000-0000DF010000}"/>
    <cellStyle name="Notas 101" xfId="396" xr:uid="{00000000-0005-0000-0000-0000E0010000}"/>
    <cellStyle name="Notas 102" xfId="397" xr:uid="{00000000-0005-0000-0000-0000E1010000}"/>
    <cellStyle name="Notas 103" xfId="398" xr:uid="{00000000-0005-0000-0000-0000E2010000}"/>
    <cellStyle name="Notas 104" xfId="399" xr:uid="{00000000-0005-0000-0000-0000E3010000}"/>
    <cellStyle name="Notas 105" xfId="400" xr:uid="{00000000-0005-0000-0000-0000E4010000}"/>
    <cellStyle name="Notas 106" xfId="401" xr:uid="{00000000-0005-0000-0000-0000E5010000}"/>
    <cellStyle name="Notas 107" xfId="402" xr:uid="{00000000-0005-0000-0000-0000E6010000}"/>
    <cellStyle name="Notas 108" xfId="403" xr:uid="{00000000-0005-0000-0000-0000E7010000}"/>
    <cellStyle name="Notas 109" xfId="404" xr:uid="{00000000-0005-0000-0000-0000E8010000}"/>
    <cellStyle name="Notas 11" xfId="405" xr:uid="{00000000-0005-0000-0000-0000E9010000}"/>
    <cellStyle name="Notas 110" xfId="406" xr:uid="{00000000-0005-0000-0000-0000EA010000}"/>
    <cellStyle name="Notas 111" xfId="407" xr:uid="{00000000-0005-0000-0000-0000EB010000}"/>
    <cellStyle name="Notas 112" xfId="408" xr:uid="{00000000-0005-0000-0000-0000EC010000}"/>
    <cellStyle name="Notas 113" xfId="409" xr:uid="{00000000-0005-0000-0000-0000ED010000}"/>
    <cellStyle name="Notas 114" xfId="410" xr:uid="{00000000-0005-0000-0000-0000EE010000}"/>
    <cellStyle name="Notas 115" xfId="411" xr:uid="{00000000-0005-0000-0000-0000EF010000}"/>
    <cellStyle name="Notas 116" xfId="412" xr:uid="{00000000-0005-0000-0000-0000F0010000}"/>
    <cellStyle name="Notas 117" xfId="413" xr:uid="{00000000-0005-0000-0000-0000F1010000}"/>
    <cellStyle name="Notas 118" xfId="414" xr:uid="{00000000-0005-0000-0000-0000F2010000}"/>
    <cellStyle name="Notas 119" xfId="415" xr:uid="{00000000-0005-0000-0000-0000F3010000}"/>
    <cellStyle name="Notas 12" xfId="416" xr:uid="{00000000-0005-0000-0000-0000F4010000}"/>
    <cellStyle name="Notas 120" xfId="417" xr:uid="{00000000-0005-0000-0000-0000F5010000}"/>
    <cellStyle name="Notas 121" xfId="418" xr:uid="{00000000-0005-0000-0000-0000F6010000}"/>
    <cellStyle name="Notas 122" xfId="419" xr:uid="{00000000-0005-0000-0000-0000F7010000}"/>
    <cellStyle name="Notas 123" xfId="420" xr:uid="{00000000-0005-0000-0000-0000F8010000}"/>
    <cellStyle name="Notas 124" xfId="421" xr:uid="{00000000-0005-0000-0000-0000F9010000}"/>
    <cellStyle name="Notas 125" xfId="422" xr:uid="{00000000-0005-0000-0000-0000FA010000}"/>
    <cellStyle name="Notas 126" xfId="423" xr:uid="{00000000-0005-0000-0000-0000FB010000}"/>
    <cellStyle name="Notas 127" xfId="424" xr:uid="{00000000-0005-0000-0000-0000FC010000}"/>
    <cellStyle name="Notas 128" xfId="425" xr:uid="{00000000-0005-0000-0000-0000FD010000}"/>
    <cellStyle name="Notas 129" xfId="426" xr:uid="{00000000-0005-0000-0000-0000FE010000}"/>
    <cellStyle name="Notas 13" xfId="427" xr:uid="{00000000-0005-0000-0000-0000FF010000}"/>
    <cellStyle name="Notas 130" xfId="428" xr:uid="{00000000-0005-0000-0000-000000020000}"/>
    <cellStyle name="Notas 131" xfId="429" xr:uid="{00000000-0005-0000-0000-000001020000}"/>
    <cellStyle name="Notas 132" xfId="430" xr:uid="{00000000-0005-0000-0000-000002020000}"/>
    <cellStyle name="Notas 133" xfId="431" xr:uid="{00000000-0005-0000-0000-000003020000}"/>
    <cellStyle name="Notas 134" xfId="432" xr:uid="{00000000-0005-0000-0000-000004020000}"/>
    <cellStyle name="Notas 135" xfId="433" xr:uid="{00000000-0005-0000-0000-000005020000}"/>
    <cellStyle name="Notas 136" xfId="434" xr:uid="{00000000-0005-0000-0000-000006020000}"/>
    <cellStyle name="Notas 137" xfId="435" xr:uid="{00000000-0005-0000-0000-000007020000}"/>
    <cellStyle name="Notas 138" xfId="436" xr:uid="{00000000-0005-0000-0000-000008020000}"/>
    <cellStyle name="Notas 139" xfId="437" xr:uid="{00000000-0005-0000-0000-000009020000}"/>
    <cellStyle name="Notas 14" xfId="438" xr:uid="{00000000-0005-0000-0000-00000A020000}"/>
    <cellStyle name="Notas 140" xfId="439" xr:uid="{00000000-0005-0000-0000-00000B020000}"/>
    <cellStyle name="Notas 141" xfId="440" xr:uid="{00000000-0005-0000-0000-00000C020000}"/>
    <cellStyle name="Notas 142" xfId="441" xr:uid="{00000000-0005-0000-0000-00000D020000}"/>
    <cellStyle name="Notas 143" xfId="442" xr:uid="{00000000-0005-0000-0000-00000E020000}"/>
    <cellStyle name="Notas 144" xfId="443" xr:uid="{00000000-0005-0000-0000-00000F020000}"/>
    <cellStyle name="Notas 145" xfId="444" xr:uid="{00000000-0005-0000-0000-000010020000}"/>
    <cellStyle name="Notas 146" xfId="445" xr:uid="{00000000-0005-0000-0000-000011020000}"/>
    <cellStyle name="Notas 147" xfId="446" xr:uid="{00000000-0005-0000-0000-000012020000}"/>
    <cellStyle name="Notas 148" xfId="447" xr:uid="{00000000-0005-0000-0000-000013020000}"/>
    <cellStyle name="Notas 149" xfId="448" xr:uid="{00000000-0005-0000-0000-000014020000}"/>
    <cellStyle name="Notas 15" xfId="449" xr:uid="{00000000-0005-0000-0000-000015020000}"/>
    <cellStyle name="Notas 150" xfId="450" xr:uid="{00000000-0005-0000-0000-000016020000}"/>
    <cellStyle name="Notas 151" xfId="451" xr:uid="{00000000-0005-0000-0000-000017020000}"/>
    <cellStyle name="Notas 152" xfId="452" xr:uid="{00000000-0005-0000-0000-000018020000}"/>
    <cellStyle name="Notas 153" xfId="453" xr:uid="{00000000-0005-0000-0000-000019020000}"/>
    <cellStyle name="Notas 154" xfId="454" xr:uid="{00000000-0005-0000-0000-00001A020000}"/>
    <cellStyle name="Notas 155" xfId="455" xr:uid="{00000000-0005-0000-0000-00001B020000}"/>
    <cellStyle name="Notas 156" xfId="456" xr:uid="{00000000-0005-0000-0000-00001C020000}"/>
    <cellStyle name="Notas 157" xfId="457" xr:uid="{00000000-0005-0000-0000-00001D020000}"/>
    <cellStyle name="Notas 158" xfId="458" xr:uid="{00000000-0005-0000-0000-00001E020000}"/>
    <cellStyle name="Notas 16" xfId="459" xr:uid="{00000000-0005-0000-0000-00001F020000}"/>
    <cellStyle name="Notas 17" xfId="460" xr:uid="{00000000-0005-0000-0000-000020020000}"/>
    <cellStyle name="Notas 18" xfId="461" xr:uid="{00000000-0005-0000-0000-000021020000}"/>
    <cellStyle name="Notas 19" xfId="462" xr:uid="{00000000-0005-0000-0000-000022020000}"/>
    <cellStyle name="Notas 2" xfId="463" xr:uid="{00000000-0005-0000-0000-000023020000}"/>
    <cellStyle name="Notas 2 2" xfId="464" xr:uid="{00000000-0005-0000-0000-000024020000}"/>
    <cellStyle name="Notas 2 3" xfId="465" xr:uid="{00000000-0005-0000-0000-000025020000}"/>
    <cellStyle name="Notas 2_ENTREGA 10 primeras Antioquia a 105" xfId="466" xr:uid="{00000000-0005-0000-0000-000026020000}"/>
    <cellStyle name="Notas 20" xfId="467" xr:uid="{00000000-0005-0000-0000-000027020000}"/>
    <cellStyle name="Notas 21" xfId="468" xr:uid="{00000000-0005-0000-0000-000028020000}"/>
    <cellStyle name="Notas 22" xfId="469" xr:uid="{00000000-0005-0000-0000-000029020000}"/>
    <cellStyle name="Notas 23" xfId="470" xr:uid="{00000000-0005-0000-0000-00002A020000}"/>
    <cellStyle name="Notas 24" xfId="471" xr:uid="{00000000-0005-0000-0000-00002B020000}"/>
    <cellStyle name="Notas 25" xfId="472" xr:uid="{00000000-0005-0000-0000-00002C020000}"/>
    <cellStyle name="Notas 26" xfId="473" xr:uid="{00000000-0005-0000-0000-00002D020000}"/>
    <cellStyle name="Notas 27" xfId="474" xr:uid="{00000000-0005-0000-0000-00002E020000}"/>
    <cellStyle name="Notas 28" xfId="475" xr:uid="{00000000-0005-0000-0000-00002F020000}"/>
    <cellStyle name="Notas 29" xfId="476" xr:uid="{00000000-0005-0000-0000-000030020000}"/>
    <cellStyle name="Notas 3" xfId="477" xr:uid="{00000000-0005-0000-0000-000031020000}"/>
    <cellStyle name="Notas 3 2" xfId="478" xr:uid="{00000000-0005-0000-0000-000032020000}"/>
    <cellStyle name="Notas 30" xfId="479" xr:uid="{00000000-0005-0000-0000-000033020000}"/>
    <cellStyle name="Notas 31" xfId="480" xr:uid="{00000000-0005-0000-0000-000034020000}"/>
    <cellStyle name="Notas 32" xfId="481" xr:uid="{00000000-0005-0000-0000-000035020000}"/>
    <cellStyle name="Notas 33" xfId="482" xr:uid="{00000000-0005-0000-0000-000036020000}"/>
    <cellStyle name="Notas 34" xfId="483" xr:uid="{00000000-0005-0000-0000-000037020000}"/>
    <cellStyle name="Notas 35" xfId="484" xr:uid="{00000000-0005-0000-0000-000038020000}"/>
    <cellStyle name="Notas 36" xfId="485" xr:uid="{00000000-0005-0000-0000-000039020000}"/>
    <cellStyle name="Notas 37" xfId="486" xr:uid="{00000000-0005-0000-0000-00003A020000}"/>
    <cellStyle name="Notas 38" xfId="487" xr:uid="{00000000-0005-0000-0000-00003B020000}"/>
    <cellStyle name="Notas 39" xfId="488" xr:uid="{00000000-0005-0000-0000-00003C020000}"/>
    <cellStyle name="Notas 4" xfId="489" xr:uid="{00000000-0005-0000-0000-00003D020000}"/>
    <cellStyle name="Notas 40" xfId="490" xr:uid="{00000000-0005-0000-0000-00003E020000}"/>
    <cellStyle name="Notas 41" xfId="491" xr:uid="{00000000-0005-0000-0000-00003F020000}"/>
    <cellStyle name="Notas 42" xfId="492" xr:uid="{00000000-0005-0000-0000-000040020000}"/>
    <cellStyle name="Notas 43" xfId="493" xr:uid="{00000000-0005-0000-0000-000041020000}"/>
    <cellStyle name="Notas 44" xfId="494" xr:uid="{00000000-0005-0000-0000-000042020000}"/>
    <cellStyle name="Notas 45" xfId="495" xr:uid="{00000000-0005-0000-0000-000043020000}"/>
    <cellStyle name="Notas 46" xfId="496" xr:uid="{00000000-0005-0000-0000-000044020000}"/>
    <cellStyle name="Notas 47" xfId="497" xr:uid="{00000000-0005-0000-0000-000045020000}"/>
    <cellStyle name="Notas 48" xfId="498" xr:uid="{00000000-0005-0000-0000-000046020000}"/>
    <cellStyle name="Notas 49" xfId="499" xr:uid="{00000000-0005-0000-0000-000047020000}"/>
    <cellStyle name="Notas 5" xfId="500" xr:uid="{00000000-0005-0000-0000-000048020000}"/>
    <cellStyle name="Notas 50" xfId="501" xr:uid="{00000000-0005-0000-0000-000049020000}"/>
    <cellStyle name="Notas 51" xfId="502" xr:uid="{00000000-0005-0000-0000-00004A020000}"/>
    <cellStyle name="Notas 52" xfId="503" xr:uid="{00000000-0005-0000-0000-00004B020000}"/>
    <cellStyle name="Notas 53" xfId="504" xr:uid="{00000000-0005-0000-0000-00004C020000}"/>
    <cellStyle name="Notas 54" xfId="505" xr:uid="{00000000-0005-0000-0000-00004D020000}"/>
    <cellStyle name="Notas 55" xfId="506" xr:uid="{00000000-0005-0000-0000-00004E020000}"/>
    <cellStyle name="Notas 56" xfId="507" xr:uid="{00000000-0005-0000-0000-00004F020000}"/>
    <cellStyle name="Notas 57" xfId="508" xr:uid="{00000000-0005-0000-0000-000050020000}"/>
    <cellStyle name="Notas 58" xfId="509" xr:uid="{00000000-0005-0000-0000-000051020000}"/>
    <cellStyle name="Notas 59" xfId="510" xr:uid="{00000000-0005-0000-0000-000052020000}"/>
    <cellStyle name="Notas 6" xfId="511" xr:uid="{00000000-0005-0000-0000-000053020000}"/>
    <cellStyle name="Notas 60" xfId="512" xr:uid="{00000000-0005-0000-0000-000054020000}"/>
    <cellStyle name="Notas 61" xfId="513" xr:uid="{00000000-0005-0000-0000-000055020000}"/>
    <cellStyle name="Notas 62" xfId="514" xr:uid="{00000000-0005-0000-0000-000056020000}"/>
    <cellStyle name="Notas 63" xfId="515" xr:uid="{00000000-0005-0000-0000-000057020000}"/>
    <cellStyle name="Notas 64" xfId="516" xr:uid="{00000000-0005-0000-0000-000058020000}"/>
    <cellStyle name="Notas 65" xfId="517" xr:uid="{00000000-0005-0000-0000-000059020000}"/>
    <cellStyle name="Notas 66" xfId="518" xr:uid="{00000000-0005-0000-0000-00005A020000}"/>
    <cellStyle name="Notas 67" xfId="519" xr:uid="{00000000-0005-0000-0000-00005B020000}"/>
    <cellStyle name="Notas 68" xfId="520" xr:uid="{00000000-0005-0000-0000-00005C020000}"/>
    <cellStyle name="Notas 69" xfId="521" xr:uid="{00000000-0005-0000-0000-00005D020000}"/>
    <cellStyle name="Notas 7" xfId="522" xr:uid="{00000000-0005-0000-0000-00005E020000}"/>
    <cellStyle name="Notas 70" xfId="523" xr:uid="{00000000-0005-0000-0000-00005F020000}"/>
    <cellStyle name="Notas 71" xfId="524" xr:uid="{00000000-0005-0000-0000-000060020000}"/>
    <cellStyle name="Notas 72" xfId="525" xr:uid="{00000000-0005-0000-0000-000061020000}"/>
    <cellStyle name="Notas 73" xfId="526" xr:uid="{00000000-0005-0000-0000-000062020000}"/>
    <cellStyle name="Notas 74" xfId="527" xr:uid="{00000000-0005-0000-0000-000063020000}"/>
    <cellStyle name="Notas 75" xfId="528" xr:uid="{00000000-0005-0000-0000-000064020000}"/>
    <cellStyle name="Notas 76" xfId="529" xr:uid="{00000000-0005-0000-0000-000065020000}"/>
    <cellStyle name="Notas 77" xfId="530" xr:uid="{00000000-0005-0000-0000-000066020000}"/>
    <cellStyle name="Notas 78" xfId="531" xr:uid="{00000000-0005-0000-0000-000067020000}"/>
    <cellStyle name="Notas 79" xfId="532" xr:uid="{00000000-0005-0000-0000-000068020000}"/>
    <cellStyle name="Notas 8" xfId="533" xr:uid="{00000000-0005-0000-0000-000069020000}"/>
    <cellStyle name="Notas 80" xfId="534" xr:uid="{00000000-0005-0000-0000-00006A020000}"/>
    <cellStyle name="Notas 81" xfId="535" xr:uid="{00000000-0005-0000-0000-00006B020000}"/>
    <cellStyle name="Notas 82" xfId="536" xr:uid="{00000000-0005-0000-0000-00006C020000}"/>
    <cellStyle name="Notas 83" xfId="537" xr:uid="{00000000-0005-0000-0000-00006D020000}"/>
    <cellStyle name="Notas 84" xfId="538" xr:uid="{00000000-0005-0000-0000-00006E020000}"/>
    <cellStyle name="Notas 85" xfId="539" xr:uid="{00000000-0005-0000-0000-00006F020000}"/>
    <cellStyle name="Notas 86" xfId="540" xr:uid="{00000000-0005-0000-0000-000070020000}"/>
    <cellStyle name="Notas 87" xfId="541" xr:uid="{00000000-0005-0000-0000-000071020000}"/>
    <cellStyle name="Notas 88" xfId="542" xr:uid="{00000000-0005-0000-0000-000072020000}"/>
    <cellStyle name="Notas 89" xfId="543" xr:uid="{00000000-0005-0000-0000-000073020000}"/>
    <cellStyle name="Notas 9" xfId="544" xr:uid="{00000000-0005-0000-0000-000074020000}"/>
    <cellStyle name="Notas 90" xfId="545" xr:uid="{00000000-0005-0000-0000-000075020000}"/>
    <cellStyle name="Notas 91" xfId="546" xr:uid="{00000000-0005-0000-0000-000076020000}"/>
    <cellStyle name="Notas 92" xfId="547" xr:uid="{00000000-0005-0000-0000-000077020000}"/>
    <cellStyle name="Notas 93" xfId="548" xr:uid="{00000000-0005-0000-0000-000078020000}"/>
    <cellStyle name="Notas 94" xfId="549" xr:uid="{00000000-0005-0000-0000-000079020000}"/>
    <cellStyle name="Notas 95" xfId="550" xr:uid="{00000000-0005-0000-0000-00007A020000}"/>
    <cellStyle name="Notas 96" xfId="551" xr:uid="{00000000-0005-0000-0000-00007B020000}"/>
    <cellStyle name="Notas 97" xfId="552" xr:uid="{00000000-0005-0000-0000-00007C020000}"/>
    <cellStyle name="Notas 98" xfId="553" xr:uid="{00000000-0005-0000-0000-00007D020000}"/>
    <cellStyle name="Notas 99" xfId="554" xr:uid="{00000000-0005-0000-0000-00007E020000}"/>
    <cellStyle name="Note" xfId="555" xr:uid="{00000000-0005-0000-0000-00007F020000}"/>
    <cellStyle name="Output" xfId="556" xr:uid="{00000000-0005-0000-0000-000080020000}"/>
    <cellStyle name="Porcentaje" xfId="637" builtinId="5"/>
    <cellStyle name="Porcentaje 2" xfId="576" xr:uid="{00000000-0005-0000-0000-000082020000}"/>
    <cellStyle name="Porcentaje 3" xfId="622" xr:uid="{00000000-0005-0000-0000-000083020000}"/>
    <cellStyle name="Porcentual 2" xfId="10" xr:uid="{00000000-0005-0000-0000-000084020000}"/>
    <cellStyle name="Porcentual 2 2" xfId="577" xr:uid="{00000000-0005-0000-0000-000085020000}"/>
    <cellStyle name="Porcentual 3" xfId="557" xr:uid="{00000000-0005-0000-0000-000086020000}"/>
    <cellStyle name="Porcentual 33" xfId="623" xr:uid="{00000000-0005-0000-0000-000087020000}"/>
    <cellStyle name="Salida" xfId="654" builtinId="21"/>
    <cellStyle name="Salida 2" xfId="558" xr:uid="{00000000-0005-0000-0000-000089020000}"/>
    <cellStyle name="Texto de advertencia 2" xfId="559" xr:uid="{00000000-0005-0000-0000-00008A020000}"/>
    <cellStyle name="Texto explicativo 2" xfId="560" xr:uid="{00000000-0005-0000-0000-00008B020000}"/>
    <cellStyle name="Title" xfId="561" xr:uid="{00000000-0005-0000-0000-00008C020000}"/>
    <cellStyle name="Título 1 2" xfId="562" xr:uid="{00000000-0005-0000-0000-00008D020000}"/>
    <cellStyle name="Título 2 2" xfId="563" xr:uid="{00000000-0005-0000-0000-00008E020000}"/>
    <cellStyle name="Título 3 2" xfId="564" xr:uid="{00000000-0005-0000-0000-00008F020000}"/>
    <cellStyle name="Título 4" xfId="565" xr:uid="{00000000-0005-0000-0000-000090020000}"/>
    <cellStyle name="Total 2" xfId="566" xr:uid="{00000000-0005-0000-0000-000091020000}"/>
    <cellStyle name="Warning Text" xfId="567" xr:uid="{00000000-0005-0000-0000-000092020000}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DAEEF3"/>
          <bgColor rgb="FF000000"/>
        </patternFill>
      </fill>
    </dxf>
  </dxfs>
  <tableStyles count="0" defaultTableStyle="TableStyleMedium9" defaultPivotStyle="PivotStyleLight16"/>
  <colors>
    <mruColors>
      <color rgb="FF009900"/>
      <color rgb="FF669900"/>
      <color rgb="FF003300"/>
      <color rgb="FFFFFF00"/>
      <color rgb="FF00CC00"/>
      <color rgb="FF66FF66"/>
      <color rgb="FF00CC66"/>
      <color rgb="FF008000"/>
      <color rgb="FF006600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8.xml"/><Relationship Id="rId42" Type="http://schemas.openxmlformats.org/officeDocument/2006/relationships/externalLink" Target="externalLinks/externalLink16.xml"/><Relationship Id="rId47" Type="http://schemas.openxmlformats.org/officeDocument/2006/relationships/externalLink" Target="externalLinks/externalLink21.xml"/><Relationship Id="rId50" Type="http://schemas.openxmlformats.org/officeDocument/2006/relationships/externalLink" Target="externalLinks/externalLink2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3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6.xml"/><Relationship Id="rId37" Type="http://schemas.openxmlformats.org/officeDocument/2006/relationships/externalLink" Target="externalLinks/externalLink11.xml"/><Relationship Id="rId40" Type="http://schemas.openxmlformats.org/officeDocument/2006/relationships/externalLink" Target="externalLinks/externalLink14.xml"/><Relationship Id="rId45" Type="http://schemas.openxmlformats.org/officeDocument/2006/relationships/externalLink" Target="externalLinks/externalLink19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5.xml"/><Relationship Id="rId44" Type="http://schemas.openxmlformats.org/officeDocument/2006/relationships/externalLink" Target="externalLinks/externalLink18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Relationship Id="rId35" Type="http://schemas.openxmlformats.org/officeDocument/2006/relationships/externalLink" Target="externalLinks/externalLink9.xml"/><Relationship Id="rId43" Type="http://schemas.openxmlformats.org/officeDocument/2006/relationships/externalLink" Target="externalLinks/externalLink17.xml"/><Relationship Id="rId48" Type="http://schemas.openxmlformats.org/officeDocument/2006/relationships/externalLink" Target="externalLinks/externalLink22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7.xml"/><Relationship Id="rId38" Type="http://schemas.openxmlformats.org/officeDocument/2006/relationships/externalLink" Target="externalLinks/externalLink12.xml"/><Relationship Id="rId46" Type="http://schemas.openxmlformats.org/officeDocument/2006/relationships/externalLink" Target="externalLinks/externalLink20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5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36" Type="http://schemas.openxmlformats.org/officeDocument/2006/relationships/externalLink" Target="externalLinks/externalLink10.xml"/><Relationship Id="rId49" Type="http://schemas.openxmlformats.org/officeDocument/2006/relationships/externalLink" Target="externalLinks/externalLink23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_rels/chart101.xml.rels><?xml version="1.0" encoding="UTF-8" standalone="yes"?>
<Relationships xmlns="http://schemas.openxmlformats.org/package/2006/relationships"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7.xml.rels><?xml version="1.0" encoding="UTF-8" standalone="yes"?>
<Relationships xmlns="http://schemas.openxmlformats.org/package/2006/relationships"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8.xml.rels><?xml version="1.0" encoding="UTF-8" standalone="yes"?>
<Relationships xmlns="http://schemas.openxmlformats.org/package/2006/relationships"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0.xml.rels><?xml version="1.0" encoding="UTF-8" standalone="yes"?>
<Relationships xmlns="http://schemas.openxmlformats.org/package/2006/relationships"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2.xml.rels><?xml version="1.0" encoding="UTF-8" standalone="yes"?>
<Relationships xmlns="http://schemas.openxmlformats.org/package/2006/relationships"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4.xml.rels><?xml version="1.0" encoding="UTF-8" standalone="yes"?>
<Relationships xmlns="http://schemas.openxmlformats.org/package/2006/relationships"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6.xml.rels><?xml version="1.0" encoding="UTF-8" standalone="yes"?>
<Relationships xmlns="http://schemas.openxmlformats.org/package/2006/relationships"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7.xml.rels><?xml version="1.0" encoding="UTF-8" standalone="yes"?>
<Relationships xmlns="http://schemas.openxmlformats.org/package/2006/relationships"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8.xml.rels><?xml version="1.0" encoding="UTF-8" standalone="yes"?>
<Relationships xmlns="http://schemas.openxmlformats.org/package/2006/relationships"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9.xml.rels><?xml version="1.0" encoding="UTF-8" standalone="yes"?>
<Relationships xmlns="http://schemas.openxmlformats.org/package/2006/relationships"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0.xml.rels><?xml version="1.0" encoding="UTF-8" standalone="yes"?>
<Relationships xmlns="http://schemas.openxmlformats.org/package/2006/relationships"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1.xml.rels><?xml version="1.0" encoding="UTF-8" standalone="yes"?>
<Relationships xmlns="http://schemas.openxmlformats.org/package/2006/relationships"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2.xml.rels><?xml version="1.0" encoding="UTF-8" standalone="yes"?>
<Relationships xmlns="http://schemas.openxmlformats.org/package/2006/relationships"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3.xml.rels><?xml version="1.0" encoding="UTF-8" standalone="yes"?>
<Relationships xmlns="http://schemas.openxmlformats.org/package/2006/relationships"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4.xml.rels><?xml version="1.0" encoding="UTF-8" standalone="yes"?>
<Relationships xmlns="http://schemas.openxmlformats.org/package/2006/relationships"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5.xml.rels><?xml version="1.0" encoding="UTF-8" standalone="yes"?>
<Relationships xmlns="http://schemas.openxmlformats.org/package/2006/relationships"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6.xml.rels><?xml version="1.0" encoding="UTF-8" standalone="yes"?>
<Relationships xmlns="http://schemas.openxmlformats.org/package/2006/relationships"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7.xml.rels><?xml version="1.0" encoding="UTF-8" standalone="yes"?>
<Relationships xmlns="http://schemas.openxmlformats.org/package/2006/relationships"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8.xml.rels><?xml version="1.0" encoding="UTF-8" standalone="yes"?>
<Relationships xmlns="http://schemas.openxmlformats.org/package/2006/relationships"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9.xml.rels><?xml version="1.0" encoding="UTF-8" standalone="yes"?>
<Relationships xmlns="http://schemas.openxmlformats.org/package/2006/relationships"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0.xml.rels><?xml version="1.0" encoding="UTF-8" standalone="yes"?>
<Relationships xmlns="http://schemas.openxmlformats.org/package/2006/relationships"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31.xml.rels><?xml version="1.0" encoding="UTF-8" standalone="yes"?>
<Relationships xmlns="http://schemas.openxmlformats.org/package/2006/relationships"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2.xml.rels><?xml version="1.0" encoding="UTF-8" standalone="yes"?>
<Relationships xmlns="http://schemas.openxmlformats.org/package/2006/relationships"><Relationship Id="rId2" Type="http://schemas.microsoft.com/office/2011/relationships/chartColorStyle" Target="colors131.xml"/><Relationship Id="rId1" Type="http://schemas.microsoft.com/office/2011/relationships/chartStyle" Target="style131.xml"/></Relationships>
</file>

<file path=xl/charts/_rels/chart133.xml.rels><?xml version="1.0" encoding="UTF-8" standalone="yes"?>
<Relationships xmlns="http://schemas.openxmlformats.org/package/2006/relationships"><Relationship Id="rId2" Type="http://schemas.microsoft.com/office/2011/relationships/chartColorStyle" Target="colors132.xml"/><Relationship Id="rId1" Type="http://schemas.microsoft.com/office/2011/relationships/chartStyle" Target="style132.xml"/></Relationships>
</file>

<file path=xl/charts/_rels/chart134.xml.rels><?xml version="1.0" encoding="UTF-8" standalone="yes"?>
<Relationships xmlns="http://schemas.openxmlformats.org/package/2006/relationships"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5.xml.rels><?xml version="1.0" encoding="UTF-8" standalone="yes"?>
<Relationships xmlns="http://schemas.openxmlformats.org/package/2006/relationships"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6.xml.rels><?xml version="1.0" encoding="UTF-8" standalone="yes"?>
<Relationships xmlns="http://schemas.openxmlformats.org/package/2006/relationships"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38.xml.rels><?xml version="1.0" encoding="UTF-8" standalone="yes"?>
<Relationships xmlns="http://schemas.openxmlformats.org/package/2006/relationships"><Relationship Id="rId2" Type="http://schemas.microsoft.com/office/2011/relationships/chartColorStyle" Target="colors136.xml"/><Relationship Id="rId1" Type="http://schemas.microsoft.com/office/2011/relationships/chartStyle" Target="style136.xml"/></Relationships>
</file>

<file path=xl/charts/_rels/chart139.xml.rels><?xml version="1.0" encoding="UTF-8" standalone="yes"?>
<Relationships xmlns="http://schemas.openxmlformats.org/package/2006/relationships"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0.xml.rels><?xml version="1.0" encoding="UTF-8" standalone="yes"?>
<Relationships xmlns="http://schemas.openxmlformats.org/package/2006/relationships"><Relationship Id="rId2" Type="http://schemas.microsoft.com/office/2011/relationships/chartColorStyle" Target="colors138.xml"/><Relationship Id="rId1" Type="http://schemas.microsoft.com/office/2011/relationships/chartStyle" Target="style138.xml"/></Relationships>
</file>

<file path=xl/charts/_rels/chart141.xml.rels><?xml version="1.0" encoding="UTF-8" standalone="yes"?>
<Relationships xmlns="http://schemas.openxmlformats.org/package/2006/relationships"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42.xml.rels><?xml version="1.0" encoding="UTF-8" standalone="yes"?>
<Relationships xmlns="http://schemas.openxmlformats.org/package/2006/relationships"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43.xml.rels><?xml version="1.0" encoding="UTF-8" standalone="yes"?>
<Relationships xmlns="http://schemas.openxmlformats.org/package/2006/relationships"><Relationship Id="rId2" Type="http://schemas.microsoft.com/office/2011/relationships/chartColorStyle" Target="colors141.xml"/><Relationship Id="rId1" Type="http://schemas.microsoft.com/office/2011/relationships/chartStyle" Target="style141.xml"/></Relationships>
</file>

<file path=xl/charts/_rels/chart144.xml.rels><?xml version="1.0" encoding="UTF-8" standalone="yes"?>
<Relationships xmlns="http://schemas.openxmlformats.org/package/2006/relationships"><Relationship Id="rId2" Type="http://schemas.microsoft.com/office/2011/relationships/chartColorStyle" Target="colors142.xml"/><Relationship Id="rId1" Type="http://schemas.microsoft.com/office/2011/relationships/chartStyle" Target="style142.xml"/></Relationships>
</file>

<file path=xl/charts/_rels/chart145.xml.rels><?xml version="1.0" encoding="UTF-8" standalone="yes"?>
<Relationships xmlns="http://schemas.openxmlformats.org/package/2006/relationships"><Relationship Id="rId2" Type="http://schemas.microsoft.com/office/2011/relationships/chartColorStyle" Target="colors143.xml"/><Relationship Id="rId1" Type="http://schemas.microsoft.com/office/2011/relationships/chartStyle" Target="style143.xml"/></Relationships>
</file>

<file path=xl/charts/_rels/chart146.xml.rels><?xml version="1.0" encoding="UTF-8" standalone="yes"?>
<Relationships xmlns="http://schemas.openxmlformats.org/package/2006/relationships"><Relationship Id="rId2" Type="http://schemas.microsoft.com/office/2011/relationships/chartColorStyle" Target="colors144.xml"/><Relationship Id="rId1" Type="http://schemas.microsoft.com/office/2011/relationships/chartStyle" Target="style144.xml"/></Relationships>
</file>

<file path=xl/charts/_rels/chart147.xml.rels><?xml version="1.0" encoding="UTF-8" standalone="yes"?>
<Relationships xmlns="http://schemas.openxmlformats.org/package/2006/relationships"><Relationship Id="rId2" Type="http://schemas.microsoft.com/office/2011/relationships/chartColorStyle" Target="colors145.xml"/><Relationship Id="rId1" Type="http://schemas.microsoft.com/office/2011/relationships/chartStyle" Target="style145.xml"/></Relationships>
</file>

<file path=xl/charts/_rels/chart148.xml.rels><?xml version="1.0" encoding="UTF-8" standalone="yes"?>
<Relationships xmlns="http://schemas.openxmlformats.org/package/2006/relationships"><Relationship Id="rId2" Type="http://schemas.microsoft.com/office/2011/relationships/chartColorStyle" Target="colors146.xml"/><Relationship Id="rId1" Type="http://schemas.microsoft.com/office/2011/relationships/chartStyle" Target="style146.xml"/></Relationships>
</file>

<file path=xl/charts/_rels/chart149.xml.rels><?xml version="1.0" encoding="UTF-8" standalone="yes"?>
<Relationships xmlns="http://schemas.openxmlformats.org/package/2006/relationships"><Relationship Id="rId2" Type="http://schemas.microsoft.com/office/2011/relationships/chartColorStyle" Target="colors147.xml"/><Relationship Id="rId1" Type="http://schemas.microsoft.com/office/2011/relationships/chartStyle" Target="style147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0.xml.rels><?xml version="1.0" encoding="UTF-8" standalone="yes"?>
<Relationships xmlns="http://schemas.openxmlformats.org/package/2006/relationships"><Relationship Id="rId2" Type="http://schemas.microsoft.com/office/2011/relationships/chartColorStyle" Target="colors148.xml"/><Relationship Id="rId1" Type="http://schemas.microsoft.com/office/2011/relationships/chartStyle" Target="style148.xml"/></Relationships>
</file>

<file path=xl/charts/_rels/chart151.xml.rels><?xml version="1.0" encoding="UTF-8" standalone="yes"?>
<Relationships xmlns="http://schemas.openxmlformats.org/package/2006/relationships"><Relationship Id="rId2" Type="http://schemas.microsoft.com/office/2011/relationships/chartColorStyle" Target="colors149.xml"/><Relationship Id="rId1" Type="http://schemas.microsoft.com/office/2011/relationships/chartStyle" Target="style149.xml"/></Relationships>
</file>

<file path=xl/charts/_rels/chart152.xml.rels><?xml version="1.0" encoding="UTF-8" standalone="yes"?>
<Relationships xmlns="http://schemas.openxmlformats.org/package/2006/relationships"><Relationship Id="rId2" Type="http://schemas.microsoft.com/office/2011/relationships/chartColorStyle" Target="colors150.xml"/><Relationship Id="rId1" Type="http://schemas.microsoft.com/office/2011/relationships/chartStyle" Target="style150.xml"/></Relationships>
</file>

<file path=xl/charts/_rels/chart153.xml.rels><?xml version="1.0" encoding="UTF-8" standalone="yes"?>
<Relationships xmlns="http://schemas.openxmlformats.org/package/2006/relationships"><Relationship Id="rId2" Type="http://schemas.microsoft.com/office/2011/relationships/chartColorStyle" Target="colors151.xml"/><Relationship Id="rId1" Type="http://schemas.microsoft.com/office/2011/relationships/chartStyle" Target="style151.xml"/></Relationships>
</file>

<file path=xl/charts/_rels/chart154.xml.rels><?xml version="1.0" encoding="UTF-8" standalone="yes"?>
<Relationships xmlns="http://schemas.openxmlformats.org/package/2006/relationships"><Relationship Id="rId2" Type="http://schemas.microsoft.com/office/2011/relationships/chartColorStyle" Target="colors152.xml"/><Relationship Id="rId1" Type="http://schemas.microsoft.com/office/2011/relationships/chartStyle" Target="style152.xml"/></Relationships>
</file>

<file path=xl/charts/_rels/chart155.xml.rels><?xml version="1.0" encoding="UTF-8" standalone="yes"?>
<Relationships xmlns="http://schemas.openxmlformats.org/package/2006/relationships"><Relationship Id="rId2" Type="http://schemas.microsoft.com/office/2011/relationships/chartColorStyle" Target="colors153.xml"/><Relationship Id="rId1" Type="http://schemas.microsoft.com/office/2011/relationships/chartStyle" Target="style153.xml"/></Relationships>
</file>

<file path=xl/charts/_rels/chart156.xml.rels><?xml version="1.0" encoding="UTF-8" standalone="yes"?>
<Relationships xmlns="http://schemas.openxmlformats.org/package/2006/relationships"><Relationship Id="rId2" Type="http://schemas.microsoft.com/office/2011/relationships/chartColorStyle" Target="colors154.xml"/><Relationship Id="rId1" Type="http://schemas.microsoft.com/office/2011/relationships/chartStyle" Target="style154.xml"/></Relationships>
</file>

<file path=xl/charts/_rels/chart157.xml.rels><?xml version="1.0" encoding="UTF-8" standalone="yes"?>
<Relationships xmlns="http://schemas.openxmlformats.org/package/2006/relationships"><Relationship Id="rId2" Type="http://schemas.microsoft.com/office/2011/relationships/chartColorStyle" Target="colors155.xml"/><Relationship Id="rId1" Type="http://schemas.microsoft.com/office/2011/relationships/chartStyle" Target="style155.xml"/></Relationships>
</file>

<file path=xl/charts/_rels/chart158.xml.rels><?xml version="1.0" encoding="UTF-8" standalone="yes"?>
<Relationships xmlns="http://schemas.openxmlformats.org/package/2006/relationships"><Relationship Id="rId2" Type="http://schemas.microsoft.com/office/2011/relationships/chartColorStyle" Target="colors156.xml"/><Relationship Id="rId1" Type="http://schemas.microsoft.com/office/2011/relationships/chartStyle" Target="style156.xml"/></Relationships>
</file>

<file path=xl/charts/_rels/chart1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charts/_rels/chart1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charts/_rels/chart1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charts/_rels/chart1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charts/_rels/chart1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charts/_rels/chart1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charts/_rels/chart1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charts/_rels/chart1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charts/_rels/chart168.xml.rels><?xml version="1.0" encoding="UTF-8" standalone="yes"?>
<Relationships xmlns="http://schemas.openxmlformats.org/package/2006/relationships"><Relationship Id="rId2" Type="http://schemas.microsoft.com/office/2011/relationships/chartColorStyle" Target="colors157.xml"/><Relationship Id="rId1" Type="http://schemas.microsoft.com/office/2011/relationships/chartStyle" Target="style157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2.xml.rels><?xml version="1.0" encoding="UTF-8" standalone="yes"?>
<Relationships xmlns="http://schemas.openxmlformats.org/package/2006/relationships"><Relationship Id="rId2" Type="http://schemas.microsoft.com/office/2011/relationships/chartColorStyle" Target="colors158.xml"/><Relationship Id="rId1" Type="http://schemas.microsoft.com/office/2011/relationships/chartStyle" Target="style158.xml"/></Relationships>
</file>

<file path=xl/charts/_rels/chart1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microsoft.com/office/2011/relationships/chartColorStyle" Target="colors159.xml"/><Relationship Id="rId1" Type="http://schemas.microsoft.com/office/2011/relationships/chartStyle" Target="style159.xml"/><Relationship Id="rId4" Type="http://schemas.openxmlformats.org/officeDocument/2006/relationships/chartUserShapes" Target="../drawings/drawing8.xml"/></Relationships>
</file>

<file path=xl/charts/_rels/chart1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microsoft.com/office/2011/relationships/chartColorStyle" Target="colors160.xml"/><Relationship Id="rId1" Type="http://schemas.microsoft.com/office/2011/relationships/chartStyle" Target="style160.xml"/><Relationship Id="rId4" Type="http://schemas.openxmlformats.org/officeDocument/2006/relationships/chartUserShapes" Target="../drawings/drawing9.xml"/></Relationships>
</file>

<file path=xl/charts/_rels/chart1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microsoft.com/office/2011/relationships/chartColorStyle" Target="colors161.xml"/><Relationship Id="rId1" Type="http://schemas.microsoft.com/office/2011/relationships/chartStyle" Target="style161.xml"/><Relationship Id="rId4" Type="http://schemas.openxmlformats.org/officeDocument/2006/relationships/chartUserShapes" Target="../drawings/drawing10.xml"/></Relationships>
</file>

<file path=xl/charts/_rels/chart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microsoft.com/office/2011/relationships/chartColorStyle" Target="colors162.xml"/><Relationship Id="rId1" Type="http://schemas.microsoft.com/office/2011/relationships/chartStyle" Target="style162.xml"/><Relationship Id="rId4" Type="http://schemas.openxmlformats.org/officeDocument/2006/relationships/chartUserShapes" Target="../drawings/drawing11.xml"/></Relationships>
</file>

<file path=xl/charts/_rels/chart1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microsoft.com/office/2011/relationships/chartColorStyle" Target="colors163.xml"/><Relationship Id="rId1" Type="http://schemas.microsoft.com/office/2011/relationships/chartStyle" Target="style163.xml"/><Relationship Id="rId4" Type="http://schemas.openxmlformats.org/officeDocument/2006/relationships/chartUserShapes" Target="../drawings/drawing12.xml"/></Relationships>
</file>

<file path=xl/charts/_rels/chart1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microsoft.com/office/2011/relationships/chartColorStyle" Target="colors164.xml"/><Relationship Id="rId1" Type="http://schemas.microsoft.com/office/2011/relationships/chartStyle" Target="style164.xml"/><Relationship Id="rId4" Type="http://schemas.openxmlformats.org/officeDocument/2006/relationships/chartUserShapes" Target="../drawings/drawing13.xml"/></Relationships>
</file>

<file path=xl/charts/_rels/chart1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microsoft.com/office/2011/relationships/chartColorStyle" Target="colors165.xml"/><Relationship Id="rId1" Type="http://schemas.microsoft.com/office/2011/relationships/chartStyle" Target="style165.xml"/><Relationship Id="rId4" Type="http://schemas.openxmlformats.org/officeDocument/2006/relationships/chartUserShapes" Target="../drawings/drawing1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microsoft.com/office/2011/relationships/chartColorStyle" Target="colors166.xml"/><Relationship Id="rId1" Type="http://schemas.microsoft.com/office/2011/relationships/chartStyle" Target="style166.xml"/></Relationships>
</file>

<file path=xl/charts/_rels/chart1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microsoft.com/office/2011/relationships/chartColorStyle" Target="colors167.xml"/><Relationship Id="rId1" Type="http://schemas.microsoft.com/office/2011/relationships/chartStyle" Target="style167.xml"/><Relationship Id="rId4" Type="http://schemas.openxmlformats.org/officeDocument/2006/relationships/chartUserShapes" Target="../drawings/drawing15.xml"/></Relationships>
</file>

<file path=xl/charts/_rels/chart1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microsoft.com/office/2011/relationships/chartColorStyle" Target="colors168.xml"/><Relationship Id="rId1" Type="http://schemas.microsoft.com/office/2011/relationships/chartStyle" Target="style168.xml"/><Relationship Id="rId4" Type="http://schemas.openxmlformats.org/officeDocument/2006/relationships/chartUserShapes" Target="../drawings/drawing16.xml"/></Relationships>
</file>

<file path=xl/charts/_rels/chart183.xml.rels><?xml version="1.0" encoding="UTF-8" standalone="yes"?>
<Relationships xmlns="http://schemas.openxmlformats.org/package/2006/relationships"><Relationship Id="rId2" Type="http://schemas.microsoft.com/office/2011/relationships/chartColorStyle" Target="colors169.xml"/><Relationship Id="rId1" Type="http://schemas.microsoft.com/office/2011/relationships/chartStyle" Target="style169.xml"/></Relationships>
</file>

<file path=xl/charts/_rels/chart184.xml.rels><?xml version="1.0" encoding="UTF-8" standalone="yes"?>
<Relationships xmlns="http://schemas.openxmlformats.org/package/2006/relationships"><Relationship Id="rId2" Type="http://schemas.microsoft.com/office/2011/relationships/chartColorStyle" Target="colors170.xml"/><Relationship Id="rId1" Type="http://schemas.microsoft.com/office/2011/relationships/chartStyle" Target="style170.xml"/></Relationships>
</file>

<file path=xl/charts/_rels/chart185.xml.rels><?xml version="1.0" encoding="UTF-8" standalone="yes"?>
<Relationships xmlns="http://schemas.openxmlformats.org/package/2006/relationships"><Relationship Id="rId2" Type="http://schemas.microsoft.com/office/2011/relationships/chartColorStyle" Target="colors171.xml"/><Relationship Id="rId1" Type="http://schemas.microsoft.com/office/2011/relationships/chartStyle" Target="style171.xml"/></Relationships>
</file>

<file path=xl/charts/_rels/chart186.xml.rels><?xml version="1.0" encoding="UTF-8" standalone="yes"?>
<Relationships xmlns="http://schemas.openxmlformats.org/package/2006/relationships"><Relationship Id="rId2" Type="http://schemas.microsoft.com/office/2011/relationships/chartColorStyle" Target="colors172.xml"/><Relationship Id="rId1" Type="http://schemas.microsoft.com/office/2011/relationships/chartStyle" Target="style172.xml"/></Relationships>
</file>

<file path=xl/charts/_rels/chart187.xml.rels><?xml version="1.0" encoding="UTF-8" standalone="yes"?>
<Relationships xmlns="http://schemas.openxmlformats.org/package/2006/relationships"><Relationship Id="rId2" Type="http://schemas.microsoft.com/office/2011/relationships/chartColorStyle" Target="colors173.xml"/><Relationship Id="rId1" Type="http://schemas.microsoft.com/office/2011/relationships/chartStyle" Target="style173.xml"/></Relationships>
</file>

<file path=xl/charts/_rels/chart18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174.xml"/><Relationship Id="rId1" Type="http://schemas.microsoft.com/office/2011/relationships/chartStyle" Target="style174.xml"/></Relationships>
</file>

<file path=xl/charts/_rels/chart1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75.xml"/><Relationship Id="rId1" Type="http://schemas.microsoft.com/office/2011/relationships/chartStyle" Target="style17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176.xml"/><Relationship Id="rId1" Type="http://schemas.microsoft.com/office/2011/relationships/chartStyle" Target="style17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9.xml.rels><?xml version="1.0" encoding="UTF-8" standalone="yes"?>
<Relationships xmlns="http://schemas.openxmlformats.org/package/2006/relationships"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O"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AFILIADOS AL REGIMEN SUBSIDAIDO Y REGIMEN CONTRIBUTIVO, ANTIOQUIA, JUNIO DE 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AFILIADOS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'[ESTADISTICAS A  AGOSTO  2010 .xls]epss por mpio'!#¡REF!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'[ESTADISTICAS A  AGOSTO  2010 .xls]epss por mpio'!#¡REF!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825-4285-92B7-DA9A8C14A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66272"/>
        <c:axId val="249272800"/>
      </c:barChart>
      <c:catAx>
        <c:axId val="2492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2492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927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249266272"/>
        <c:crosses val="autoZero"/>
        <c:crossBetween val="between"/>
        <c:majorUnit val="1000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422" r="0.75000000000000422" t="1" header="0" footer="0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Suroeste.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41-4727-B599-5A8C66F482C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41-4727-B599-5A8C66F482C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41-4727-B599-5A8C66F482C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41-4727-B599-5A8C66F482C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41-4727-B599-5A8C66F482C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41-4727-B599-5A8C66F482C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1-4727-B599-5A8C66F482C5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1-4727-B599-5A8C66F482C5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1-4727-B599-5A8C66F482C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41-4727-B599-5A8C66F482C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Población_Afiliada_Regimen'!$P$122:$P$125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Población_Afiliada_Regimen'!$Q$122:$Q$125</c:f>
              <c:numCache>
                <c:formatCode>0.00%</c:formatCode>
                <c:ptCount val="4"/>
                <c:pt idx="0">
                  <c:v>0.68981227711534865</c:v>
                </c:pt>
                <c:pt idx="1">
                  <c:v>0.27967549929386271</c:v>
                </c:pt>
                <c:pt idx="2">
                  <c:v>1.9974978880369382E-2</c:v>
                </c:pt>
                <c:pt idx="3">
                  <c:v>1.0537244710419233E-2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41-4727-B599-5A8C66F482C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Rafael.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00E-4C42-B600-D9BF841A5AB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00E-4C42-B600-D9BF841A5AB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00E-4C42-B600-D9BF841A5AB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00E-4C42-B600-D9BF841A5AB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00E-4C42-B600-D9BF841A5AB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0E-4C42-B600-D9BF841A5AB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0E-4C42-B600-D9BF841A5AB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0E-4C42-B600-D9BF841A5AB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0E-4C42-B600-D9BF841A5AB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0E-4C42-B600-D9BF841A5AB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Población_Afiliada_Regimen'!$P$102:$P$105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Población_Afiliada_Regimen'!$EG$102:$EG$105</c:f>
              <c:numCache>
                <c:formatCode>0.00%</c:formatCode>
                <c:ptCount val="4"/>
                <c:pt idx="0">
                  <c:v>0.73892393320964744</c:v>
                </c:pt>
                <c:pt idx="1">
                  <c:v>0.23547309833024119</c:v>
                </c:pt>
                <c:pt idx="2">
                  <c:v>1.8033395176252319E-2</c:v>
                </c:pt>
                <c:pt idx="3">
                  <c:v>7.5695732838589984E-3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00E-4C42-B600-D9BF841A5AB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Vicente.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B4-457C-9D45-3786CE61216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B4-457C-9D45-3786CE61216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B4-457C-9D45-3786CE61216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B4-457C-9D45-3786CE61216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B4-457C-9D45-3786CE61216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B4-457C-9D45-3786CE61216F}"/>
                </c:ext>
              </c:extLst>
            </c:dLbl>
            <c:dLbl>
              <c:idx val="1"/>
              <c:layout>
                <c:manualLayout>
                  <c:x val="0.11771302051129927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B4-457C-9D45-3786CE61216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B4-457C-9D45-3786CE61216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B4-457C-9D45-3786CE61216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B4-457C-9D45-3786CE61216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Población_Afiliada_Regimen'!$P$102:$P$105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Población_Afiliada_Regimen'!$EM$102:$EM$105</c:f>
              <c:numCache>
                <c:formatCode>0.00%</c:formatCode>
                <c:ptCount val="4"/>
                <c:pt idx="0">
                  <c:v>0.80332922318125766</c:v>
                </c:pt>
                <c:pt idx="1">
                  <c:v>0.17447595561035759</c:v>
                </c:pt>
                <c:pt idx="2">
                  <c:v>1.7879161528976572E-2</c:v>
                </c:pt>
                <c:pt idx="3">
                  <c:v>4.3156596794081377E-3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B4-457C-9D45-3786CE61216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Santuario.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055-467E-958B-91A54E4CF2E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055-467E-958B-91A54E4CF2E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055-467E-958B-91A54E4CF2E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055-467E-958B-91A54E4CF2E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055-467E-958B-91A54E4CF2E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55-467E-958B-91A54E4CF2EA}"/>
                </c:ext>
              </c:extLst>
            </c:dLbl>
            <c:dLbl>
              <c:idx val="1"/>
              <c:layout>
                <c:manualLayout>
                  <c:x val="0.18296121831184753"/>
                  <c:y val="1.59844982443302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55-467E-958B-91A54E4CF2E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55-467E-958B-91A54E4CF2E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55-467E-958B-91A54E4CF2E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55-467E-958B-91A54E4CF2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Población_Afiliada_Regimen'!$P$102:$P$105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Población_Afiliada_Regimen'!$ES$102:$ES$105</c:f>
              <c:numCache>
                <c:formatCode>0.00%</c:formatCode>
                <c:ptCount val="4"/>
                <c:pt idx="0">
                  <c:v>0.52059433731999027</c:v>
                </c:pt>
                <c:pt idx="1">
                  <c:v>0.45990969001708565</c:v>
                </c:pt>
                <c:pt idx="2">
                  <c:v>1.2356602391994142E-2</c:v>
                </c:pt>
                <c:pt idx="3">
                  <c:v>7.1393702709299485E-3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055-467E-958B-91A54E4CF2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Sonsón.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690-410E-935F-CE9B9CF1B17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690-410E-935F-CE9B9CF1B17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690-410E-935F-CE9B9CF1B17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690-410E-935F-CE9B9CF1B17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690-410E-935F-CE9B9CF1B17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90-410E-935F-CE9B9CF1B17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90-410E-935F-CE9B9CF1B17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90-410E-935F-CE9B9CF1B17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90-410E-935F-CE9B9CF1B17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90-410E-935F-CE9B9CF1B17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Población_Afiliada_Regimen'!$P$102:$P$105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Población_Afiliada_Regimen'!$EY$102:$EY$105</c:f>
              <c:numCache>
                <c:formatCode>0.00%</c:formatCode>
                <c:ptCount val="4"/>
                <c:pt idx="0">
                  <c:v>0.75336266101212135</c:v>
                </c:pt>
                <c:pt idx="1">
                  <c:v>0.21663449061619774</c:v>
                </c:pt>
                <c:pt idx="2">
                  <c:v>2.4432699306896226E-2</c:v>
                </c:pt>
                <c:pt idx="3">
                  <c:v>5.5701490647846316E-3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690-410E-935F-CE9B9CF1B17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Amagá.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D9-48CA-B896-1539F6FB598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D9-48CA-B896-1539F6FB598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CD9-48CA-B896-1539F6FB598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D9-48CA-B896-1539F6FB598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CD9-48CA-B896-1539F6FB5988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D9-48CA-B896-1539F6FB5988}"/>
                </c:ext>
              </c:extLst>
            </c:dLbl>
            <c:dLbl>
              <c:idx val="1"/>
              <c:layout>
                <c:manualLayout>
                  <c:x val="0.1659399493204001"/>
                  <c:y val="-5.90973035724636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D9-48CA-B896-1539F6FB5988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D9-48CA-B896-1539F6FB5988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D9-48CA-B896-1539F6FB598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D9-48CA-B896-1539F6FB598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Población_Afiliada_Regimen'!$P$122:$P$125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Población_Afiliada_Regimen'!$W$122:$W$125</c:f>
              <c:numCache>
                <c:formatCode>0.00%</c:formatCode>
                <c:ptCount val="4"/>
                <c:pt idx="0">
                  <c:v>0.40736833563255703</c:v>
                </c:pt>
                <c:pt idx="1">
                  <c:v>0.56451351132029537</c:v>
                </c:pt>
                <c:pt idx="2">
                  <c:v>1.8501988152235659E-2</c:v>
                </c:pt>
                <c:pt idx="3">
                  <c:v>9.6161648949119535E-3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CD9-48CA-B896-1539F6FB598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Andes.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81A-4C12-8117-5EF387CD6B6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81A-4C12-8117-5EF387CD6B6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81A-4C12-8117-5EF387CD6B6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81A-4C12-8117-5EF387CD6B6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81A-4C12-8117-5EF387CD6B6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1A-4C12-8117-5EF387CD6B6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1A-4C12-8117-5EF387CD6B6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1A-4C12-8117-5EF387CD6B6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1A-4C12-8117-5EF387CD6B6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1A-4C12-8117-5EF387CD6B6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Población_Afiliada_Regimen'!$P$122:$P$125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Población_Afiliada_Regimen'!$AC$122:$AC$125</c:f>
              <c:numCache>
                <c:formatCode>0.00%</c:formatCode>
                <c:ptCount val="4"/>
                <c:pt idx="0">
                  <c:v>0.70540118483999703</c:v>
                </c:pt>
                <c:pt idx="1">
                  <c:v>0.26123491064125126</c:v>
                </c:pt>
                <c:pt idx="2">
                  <c:v>1.7599087821926977E-2</c:v>
                </c:pt>
                <c:pt idx="3">
                  <c:v>1.5764816696824727E-2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81A-4C12-8117-5EF387CD6B6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Angelópolis.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22-4942-BEB2-027A7353A9D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22-4942-BEB2-027A7353A9D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22-4942-BEB2-027A7353A9D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22-4942-BEB2-027A7353A9D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22-4942-BEB2-027A7353A9D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22-4942-BEB2-027A7353A9D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22-4942-BEB2-027A7353A9D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22-4942-BEB2-027A7353A9D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22-4942-BEB2-027A7353A9D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22-4942-BEB2-027A7353A9D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Población_Afiliada_Regimen'!$P$122:$P$125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Población_Afiliada_Regimen'!$AI$122:$AI$125</c:f>
              <c:numCache>
                <c:formatCode>0.00%</c:formatCode>
                <c:ptCount val="4"/>
                <c:pt idx="0">
                  <c:v>0.63352777073294442</c:v>
                </c:pt>
                <c:pt idx="1">
                  <c:v>0.33375602333248794</c:v>
                </c:pt>
                <c:pt idx="2">
                  <c:v>2.4600557950798883E-2</c:v>
                </c:pt>
                <c:pt idx="3">
                  <c:v>8.1156479837687038E-3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22-4942-BEB2-027A7353A9D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Betania.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49-424E-B966-F6E595C2541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49-424E-B966-F6E595C2541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49-424E-B966-F6E595C2541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49-424E-B966-F6E595C2541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49-424E-B966-F6E595C2541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49-424E-B966-F6E595C2541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49-424E-B966-F6E595C2541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49-424E-B966-F6E595C2541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49-424E-B966-F6E595C2541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49-424E-B966-F6E595C2541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Población_Afiliada_Regimen'!$P$122:$P$125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Población_Afiliada_Regimen'!$AO$122:$AO$125</c:f>
              <c:numCache>
                <c:formatCode>0.00%</c:formatCode>
                <c:ptCount val="4"/>
                <c:pt idx="0">
                  <c:v>0.84878512284512009</c:v>
                </c:pt>
                <c:pt idx="1">
                  <c:v>0.12257363920184607</c:v>
                </c:pt>
                <c:pt idx="2">
                  <c:v>2.2125695669879191E-2</c:v>
                </c:pt>
                <c:pt idx="3">
                  <c:v>6.5155422831546083E-3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49-424E-B966-F6E595C2541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Betulia.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126-4D1A-BEAF-F32CA3F9475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126-4D1A-BEAF-F32CA3F9475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126-4D1A-BEAF-F32CA3F9475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126-4D1A-BEAF-F32CA3F9475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126-4D1A-BEAF-F32CA3F9475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26-4D1A-BEAF-F32CA3F9475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26-4D1A-BEAF-F32CA3F9475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26-4D1A-BEAF-F32CA3F9475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26-4D1A-BEAF-F32CA3F9475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26-4D1A-BEAF-F32CA3F9475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Población_Afiliada_Regimen'!$P$122:$P$125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Población_Afiliada_Regimen'!$AU$122:$AU$125</c:f>
              <c:numCache>
                <c:formatCode>0.00%</c:formatCode>
                <c:ptCount val="4"/>
                <c:pt idx="0">
                  <c:v>0.89868655955113497</c:v>
                </c:pt>
                <c:pt idx="1">
                  <c:v>7.7148686559551136E-2</c:v>
                </c:pt>
                <c:pt idx="2">
                  <c:v>1.8681458811527673E-2</c:v>
                </c:pt>
                <c:pt idx="3">
                  <c:v>5.4832950777862792E-3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126-4D1A-BEAF-F32CA3F9475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Ciudad Bolivar.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3D6-4D95-94D8-F6572F42737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3D6-4D95-94D8-F6572F42737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3D6-4D95-94D8-F6572F42737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3D6-4D95-94D8-F6572F42737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3D6-4D95-94D8-F6572F42737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D6-4D95-94D8-F6572F42737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D6-4D95-94D8-F6572F42737B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D6-4D95-94D8-F6572F42737B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D6-4D95-94D8-F6572F42737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D6-4D95-94D8-F6572F42737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Población_Afiliada_Regimen'!$P$122:$P$125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Población_Afiliada_Regimen'!$BA$122:$BA$125</c:f>
              <c:numCache>
                <c:formatCode>0.00%</c:formatCode>
                <c:ptCount val="4"/>
                <c:pt idx="0">
                  <c:v>0.70904241331379847</c:v>
                </c:pt>
                <c:pt idx="1">
                  <c:v>0.2662008339907585</c:v>
                </c:pt>
                <c:pt idx="2">
                  <c:v>1.6679815169615687E-2</c:v>
                </c:pt>
                <c:pt idx="3">
                  <c:v>8.0769375258274156E-3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3D6-4D95-94D8-F6572F42737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Valle de Aburrá.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95-411E-BCC0-255781DCAF4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95-411E-BCC0-255781DCAF4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395-411E-BCC0-255781DCAF4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395-411E-BCC0-255781DCAF4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395-411E-BCC0-255781DCAF49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95-411E-BCC0-255781DCAF49}"/>
                </c:ext>
              </c:extLst>
            </c:dLbl>
            <c:dLbl>
              <c:idx val="1"/>
              <c:layout>
                <c:manualLayout>
                  <c:x val="0.177287461981365"/>
                  <c:y val="-0.191013781584627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95-411E-BCC0-255781DCAF49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95-411E-BCC0-255781DCAF49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95-411E-BCC0-255781DCAF4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95-411E-BCC0-255781DCAF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Población_Afiliada_Regimen'!$P$135:$P$138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Población_Afiliada_Regimen'!$Q$135:$Q$138</c:f>
              <c:numCache>
                <c:formatCode>0.00%</c:formatCode>
                <c:ptCount val="4"/>
                <c:pt idx="0">
                  <c:v>0.24413587991709429</c:v>
                </c:pt>
                <c:pt idx="1">
                  <c:v>0.72586695421222758</c:v>
                </c:pt>
                <c:pt idx="2">
                  <c:v>1.4521538810987821E-2</c:v>
                </c:pt>
                <c:pt idx="3">
                  <c:v>1.5475627059690331E-2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95-411E-BCC0-255781DCAF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Caramanta.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944-41DA-8DBE-A6BE6F5954C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944-41DA-8DBE-A6BE6F5954C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944-41DA-8DBE-A6BE6F5954C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944-41DA-8DBE-A6BE6F5954C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944-41DA-8DBE-A6BE6F5954C8}"/>
              </c:ext>
            </c:extLst>
          </c:dPt>
          <c:dLbls>
            <c:dLbl>
              <c:idx val="0"/>
              <c:layout>
                <c:manualLayout>
                  <c:x val="-0.21116224441291365"/>
                  <c:y val="-0.1479773719974077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44-41DA-8DBE-A6BE6F5954C8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44-41DA-8DBE-A6BE6F5954C8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44-41DA-8DBE-A6BE6F5954C8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44-41DA-8DBE-A6BE6F5954C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44-41DA-8DBE-A6BE6F5954C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Población_Afiliada_Regimen'!$P$122:$P$125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Población_Afiliada_Regimen'!$BG$122:$BG$125</c:f>
              <c:numCache>
                <c:formatCode>0.00%</c:formatCode>
                <c:ptCount val="4"/>
                <c:pt idx="0">
                  <c:v>0.78366042902784117</c:v>
                </c:pt>
                <c:pt idx="1">
                  <c:v>0.17914194431766317</c:v>
                </c:pt>
                <c:pt idx="2">
                  <c:v>2.9666818804198997E-2</c:v>
                </c:pt>
                <c:pt idx="3">
                  <c:v>7.5308078502966686E-3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944-41DA-8DBE-A6BE6F5954C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Concordia.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BAA-4A27-8515-11E362BA3B3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BAA-4A27-8515-11E362BA3B3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BAA-4A27-8515-11E362BA3B3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BAA-4A27-8515-11E362BA3B3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BAA-4A27-8515-11E362BA3B37}"/>
              </c:ext>
            </c:extLst>
          </c:dPt>
          <c:dLbls>
            <c:dLbl>
              <c:idx val="0"/>
              <c:layout>
                <c:manualLayout>
                  <c:x val="-0.1771197064300189"/>
                  <c:y val="-0.1881260943863796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AA-4A27-8515-11E362BA3B3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AA-4A27-8515-11E362BA3B37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AA-4A27-8515-11E362BA3B37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AA-4A27-8515-11E362BA3B3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AA-4A27-8515-11E362BA3B3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Población_Afiliada_Regimen'!$P$122:$P$125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Población_Afiliada_Regimen'!$BM$122:$BM$125</c:f>
              <c:numCache>
                <c:formatCode>0.00%</c:formatCode>
                <c:ptCount val="4"/>
                <c:pt idx="0">
                  <c:v>0.79587653019387339</c:v>
                </c:pt>
                <c:pt idx="1">
                  <c:v>0.18116324020383062</c:v>
                </c:pt>
                <c:pt idx="2">
                  <c:v>1.7513032273179876E-2</c:v>
                </c:pt>
                <c:pt idx="3">
                  <c:v>5.4471973291161484E-3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AA-4A27-8515-11E362BA3B3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Fredonia.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E0E-485C-9158-AEF0E3A0B05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E0E-485C-9158-AEF0E3A0B05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E0E-485C-9158-AEF0E3A0B05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E0E-485C-9158-AEF0E3A0B05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E0E-485C-9158-AEF0E3A0B05F}"/>
              </c:ext>
            </c:extLst>
          </c:dPt>
          <c:dLbls>
            <c:dLbl>
              <c:idx val="0"/>
              <c:layout>
                <c:manualLayout>
                  <c:x val="-0.19130409725622505"/>
                  <c:y val="-1.414829736750131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0E-485C-9158-AEF0E3A0B05F}"/>
                </c:ext>
              </c:extLst>
            </c:dLbl>
            <c:dLbl>
              <c:idx val="1"/>
              <c:layout>
                <c:manualLayout>
                  <c:x val="0.16593994932040015"/>
                  <c:y val="-1.448761202916139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0E-485C-9158-AEF0E3A0B05F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0E-485C-9158-AEF0E3A0B05F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E-485C-9158-AEF0E3A0B05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0E-485C-9158-AEF0E3A0B05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Población_Afiliada_Regimen'!$P$122:$P$125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Población_Afiliada_Regimen'!$BS$122:$BS$125</c:f>
              <c:numCache>
                <c:formatCode>0.00%</c:formatCode>
                <c:ptCount val="4"/>
                <c:pt idx="0">
                  <c:v>0.53401270513499211</c:v>
                </c:pt>
                <c:pt idx="1">
                  <c:v>0.40881418740074116</c:v>
                </c:pt>
                <c:pt idx="2">
                  <c:v>3.6527263102170464E-2</c:v>
                </c:pt>
                <c:pt idx="3">
                  <c:v>2.0645844362096346E-2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E0E-485C-9158-AEF0E3A0B05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Hispania.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AF6-465E-8CB3-E8F5D2FA11D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AF6-465E-8CB3-E8F5D2FA11D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AF6-465E-8CB3-E8F5D2FA11D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AF6-465E-8CB3-E8F5D2FA11D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AF6-465E-8CB3-E8F5D2FA11D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F6-465E-8CB3-E8F5D2FA11D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F6-465E-8CB3-E8F5D2FA11DE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F6-465E-8CB3-E8F5D2FA11DE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F6-465E-8CB3-E8F5D2FA11D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F6-465E-8CB3-E8F5D2FA11D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Población_Afiliada_Regimen'!$P$122:$P$125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Población_Afiliada_Regimen'!$BY$122:$BY$125</c:f>
              <c:numCache>
                <c:formatCode>0.00%</c:formatCode>
                <c:ptCount val="4"/>
                <c:pt idx="0">
                  <c:v>0.71360381861575184</c:v>
                </c:pt>
                <c:pt idx="1">
                  <c:v>0.24555820737204986</c:v>
                </c:pt>
                <c:pt idx="2">
                  <c:v>2.1214531954388757E-2</c:v>
                </c:pt>
                <c:pt idx="3">
                  <c:v>1.9623442057809599E-2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AF6-465E-8CB3-E8F5D2FA11D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Jardín.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4BF-4B1D-B4F4-02D9832096E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4BF-4B1D-B4F4-02D9832096E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4BF-4B1D-B4F4-02D9832096E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4BF-4B1D-B4F4-02D9832096E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4BF-4B1D-B4F4-02D9832096E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BF-4B1D-B4F4-02D9832096E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BF-4B1D-B4F4-02D9832096EB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BF-4B1D-B4F4-02D9832096EB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BF-4B1D-B4F4-02D9832096E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BF-4B1D-B4F4-02D9832096E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Población_Afiliada_Regimen'!$P$122:$P$125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Población_Afiliada_Regimen'!$CE$122:$CE$125</c:f>
              <c:numCache>
                <c:formatCode>0.00%</c:formatCode>
                <c:ptCount val="4"/>
                <c:pt idx="0">
                  <c:v>0.70267679374677383</c:v>
                </c:pt>
                <c:pt idx="1">
                  <c:v>0.26782685642651721</c:v>
                </c:pt>
                <c:pt idx="2">
                  <c:v>2.1606076248064304E-2</c:v>
                </c:pt>
                <c:pt idx="3">
                  <c:v>7.8902735786446423E-3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4BF-4B1D-B4F4-02D9832096E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Jericó.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A96-4C89-9878-24A26403AB1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A96-4C89-9878-24A26403AB1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A96-4C89-9878-24A26403AB1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A96-4C89-9878-24A26403AB1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A96-4C89-9878-24A26403AB11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96-4C89-9878-24A26403AB11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96-4C89-9878-24A26403AB11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96-4C89-9878-24A26403AB11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96-4C89-9878-24A26403AB1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96-4C89-9878-24A26403AB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Población_Afiliada_Regimen'!$P$122:$P$125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Población_Afiliada_Regimen'!$CK$122:$CK$125</c:f>
              <c:numCache>
                <c:formatCode>0.00%</c:formatCode>
                <c:ptCount val="4"/>
                <c:pt idx="0">
                  <c:v>0.61821483180428138</c:v>
                </c:pt>
                <c:pt idx="1">
                  <c:v>0.34078746177370028</c:v>
                </c:pt>
                <c:pt idx="2">
                  <c:v>3.2110091743119268E-2</c:v>
                </c:pt>
                <c:pt idx="3">
                  <c:v>8.8876146788990831E-3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96-4C89-9878-24A26403AB1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Pintada.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368-4EB2-9214-C5EA59D4E57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368-4EB2-9214-C5EA59D4E57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368-4EB2-9214-C5EA59D4E57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368-4EB2-9214-C5EA59D4E57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368-4EB2-9214-C5EA59D4E57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68-4EB2-9214-C5EA59D4E57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68-4EB2-9214-C5EA59D4E57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68-4EB2-9214-C5EA59D4E57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68-4EB2-9214-C5EA59D4E57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68-4EB2-9214-C5EA59D4E57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Población_Afiliada_Regimen'!$P$122:$P$125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Población_Afiliada_Regimen'!$CQ$122:$CQ$125</c:f>
              <c:numCache>
                <c:formatCode>0.00%</c:formatCode>
                <c:ptCount val="4"/>
                <c:pt idx="0">
                  <c:v>0.57045819439298506</c:v>
                </c:pt>
                <c:pt idx="1">
                  <c:v>0.41052241570952203</c:v>
                </c:pt>
                <c:pt idx="2">
                  <c:v>1.2720760775595899E-2</c:v>
                </c:pt>
                <c:pt idx="3">
                  <c:v>6.2986291218969986E-3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68-4EB2-9214-C5EA59D4E57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Montebello.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0EC-4BE4-81EF-3CC1B1A2587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0EC-4BE4-81EF-3CC1B1A2587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0EC-4BE4-81EF-3CC1B1A2587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0EC-4BE4-81EF-3CC1B1A2587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0EC-4BE4-81EF-3CC1B1A25874}"/>
              </c:ext>
            </c:extLst>
          </c:dPt>
          <c:dLbls>
            <c:dLbl>
              <c:idx val="0"/>
              <c:layout>
                <c:manualLayout>
                  <c:x val="-0.19130409725622505"/>
                  <c:y val="-0.1925870635407098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EC-4BE4-81EF-3CC1B1A25874}"/>
                </c:ext>
              </c:extLst>
            </c:dLbl>
            <c:dLbl>
              <c:idx val="1"/>
              <c:layout>
                <c:manualLayout>
                  <c:x val="0.10920238601557558"/>
                  <c:y val="9.257564767476374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EC-4BE4-81EF-3CC1B1A25874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EC-4BE4-81EF-3CC1B1A25874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EC-4BE4-81EF-3CC1B1A2587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EC-4BE4-81EF-3CC1B1A258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Población_Afiliada_Regimen'!$P$122:$P$125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Población_Afiliada_Regimen'!$CW$122:$CW$125</c:f>
              <c:numCache>
                <c:formatCode>0.00%</c:formatCode>
                <c:ptCount val="4"/>
                <c:pt idx="0">
                  <c:v>0.809951499910185</c:v>
                </c:pt>
                <c:pt idx="1">
                  <c:v>0.16274474582360338</c:v>
                </c:pt>
                <c:pt idx="2">
                  <c:v>1.7962996227770794E-2</c:v>
                </c:pt>
                <c:pt idx="3">
                  <c:v>9.3407580384408124E-3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EC-4BE4-81EF-3CC1B1A258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Pueblorrico.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27C-4EDD-B75D-A65F572589C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27C-4EDD-B75D-A65F572589C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27C-4EDD-B75D-A65F572589C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27C-4EDD-B75D-A65F572589C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27C-4EDD-B75D-A65F572589C6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-0.214891909312360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7C-4EDD-B75D-A65F572589C6}"/>
                </c:ext>
              </c:extLst>
            </c:dLbl>
            <c:dLbl>
              <c:idx val="1"/>
              <c:layout>
                <c:manualLayout>
                  <c:x val="0.1063655078503344"/>
                  <c:y val="9.2575647674763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7C-4EDD-B75D-A65F572589C6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7C-4EDD-B75D-A65F572589C6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7C-4EDD-B75D-A65F572589C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7C-4EDD-B75D-A65F572589C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Población_Afiliada_Regimen'!$P$122:$P$125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Población_Afiliada_Regimen'!$DC$122:$DC$125</c:f>
              <c:numCache>
                <c:formatCode>0.00%</c:formatCode>
                <c:ptCount val="4"/>
                <c:pt idx="0">
                  <c:v>0.8211641747713746</c:v>
                </c:pt>
                <c:pt idx="1">
                  <c:v>0.15923936710698214</c:v>
                </c:pt>
                <c:pt idx="2">
                  <c:v>1.4951371752068515E-2</c:v>
                </c:pt>
                <c:pt idx="3">
                  <c:v>4.6450863695746839E-3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7C-4EDD-B75D-A65F572589C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Salgar.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8D9-43F6-B29C-F4E79B22EFC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8D9-43F6-B29C-F4E79B22EFC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8D9-43F6-B29C-F4E79B22EFC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8D9-43F6-B29C-F4E79B22EFC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8D9-43F6-B29C-F4E79B22EFC4}"/>
              </c:ext>
            </c:extLst>
          </c:dPt>
          <c:dLbls>
            <c:dLbl>
              <c:idx val="0"/>
              <c:layout>
                <c:manualLayout>
                  <c:x val="-0.18279346276050146"/>
                  <c:y val="-0.228274816775351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D9-43F6-B29C-F4E79B22EFC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D9-43F6-B29C-F4E79B22EFC4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D9-43F6-B29C-F4E79B22EFC4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D9-43F6-B29C-F4E79B22EFC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D9-43F6-B29C-F4E79B22EFC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Población_Afiliada_Regimen'!$P$122:$P$125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Población_Afiliada_Regimen'!$DI$122:$DI$125</c:f>
              <c:numCache>
                <c:formatCode>0.00%</c:formatCode>
                <c:ptCount val="4"/>
                <c:pt idx="0">
                  <c:v>0.83303038171903399</c:v>
                </c:pt>
                <c:pt idx="1">
                  <c:v>0.14853284861075045</c:v>
                </c:pt>
                <c:pt idx="2">
                  <c:v>1.3697740846533368E-2</c:v>
                </c:pt>
                <c:pt idx="3">
                  <c:v>4.7390288236821608E-3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8D9-43F6-B29C-F4E79B22EFC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Angostura.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625-43FE-8FEC-D81924EBB06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625-43FE-8FEC-D81924EBB06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625-43FE-8FEC-D81924EBB06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625-43FE-8FEC-D81924EBB06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625-43FE-8FEC-D81924EBB067}"/>
              </c:ext>
            </c:extLst>
          </c:dPt>
          <c:dLbls>
            <c:dLbl>
              <c:idx val="0"/>
              <c:layout>
                <c:manualLayout>
                  <c:x val="-0.11754526495995321"/>
                  <c:y val="-0.2564997078324006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25-43FE-8FEC-D81924EBB067}"/>
                </c:ext>
              </c:extLst>
            </c:dLbl>
            <c:dLbl>
              <c:idx val="1"/>
              <c:layout>
                <c:manualLayout>
                  <c:x val="9.2181117024128206E-2"/>
                  <c:y val="0.115232677303106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25-43FE-8FEC-D81924EBB067}"/>
                </c:ext>
              </c:extLst>
            </c:dLbl>
            <c:dLbl>
              <c:idx val="2"/>
              <c:layout>
                <c:manualLayout>
                  <c:x val="-2.7453162471363219E-2"/>
                  <c:y val="-4.18533194324311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25-43FE-8FEC-D81924EBB067}"/>
                </c:ext>
              </c:extLst>
            </c:dLbl>
            <c:dLbl>
              <c:idx val="3"/>
              <c:layout>
                <c:manualLayout>
                  <c:x val="7.3174033317011972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25-43FE-8FEC-D81924EBB06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25-43FE-8FEC-D81924EBB06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Población_Afiliada_Regimen'!$P$89:$P$92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Población_Afiliada_Regimen'!$W$89:$W$92</c:f>
              <c:numCache>
                <c:formatCode>0.00%</c:formatCode>
                <c:ptCount val="4"/>
                <c:pt idx="0">
                  <c:v>0.87098087098087096</c:v>
                </c:pt>
                <c:pt idx="1">
                  <c:v>0.1100936100936101</c:v>
                </c:pt>
                <c:pt idx="2">
                  <c:v>1.5059015059015059E-2</c:v>
                </c:pt>
                <c:pt idx="3">
                  <c:v>3.8665038665038664E-3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25-43FE-8FEC-D81924EBB06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 Barbara.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5C5-40F7-BC62-7010E00DCED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5C5-40F7-BC62-7010E00DCED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5C5-40F7-BC62-7010E00DCED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5C5-40F7-BC62-7010E00DCED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5C5-40F7-BC62-7010E00DCED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C5-40F7-BC62-7010E00DCED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C5-40F7-BC62-7010E00DCED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C5-40F7-BC62-7010E00DCED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C5-40F7-BC62-7010E00DCED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C5-40F7-BC62-7010E00DCED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Población_Afiliada_Regimen'!$P$122:$P$125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Población_Afiliada_Regimen'!$DO$122:$DO$125</c:f>
              <c:numCache>
                <c:formatCode>0.00%</c:formatCode>
                <c:ptCount val="4"/>
                <c:pt idx="0">
                  <c:v>0.67472274534421428</c:v>
                </c:pt>
                <c:pt idx="1">
                  <c:v>0.28750784682988073</c:v>
                </c:pt>
                <c:pt idx="2">
                  <c:v>1.4961288972588407E-2</c:v>
                </c:pt>
                <c:pt idx="3">
                  <c:v>2.2808118853316593E-2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5C5-40F7-BC62-7010E00DCED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Támesis.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91-4175-B6A5-4D3F4669BB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91-4175-B6A5-4D3F4669BB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91-4175-B6A5-4D3F4669BB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91-4175-B6A5-4D3F4669BB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91-4175-B6A5-4D3F4669BBA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91-4175-B6A5-4D3F4669BBA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91-4175-B6A5-4D3F4669BBA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91-4175-B6A5-4D3F4669BBA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91-4175-B6A5-4D3F4669BB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91-4175-B6A5-4D3F4669BB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Población_Afiliada_Regimen'!$P$122:$P$125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Población_Afiliada_Regimen'!$DU$122:$DU$125</c:f>
              <c:numCache>
                <c:formatCode>0.00%</c:formatCode>
                <c:ptCount val="4"/>
                <c:pt idx="0">
                  <c:v>0.65521402711720023</c:v>
                </c:pt>
                <c:pt idx="1">
                  <c:v>0.30907929296514519</c:v>
                </c:pt>
                <c:pt idx="2">
                  <c:v>2.200610491942926E-2</c:v>
                </c:pt>
                <c:pt idx="3">
                  <c:v>1.3700574998225313E-2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91-4175-B6A5-4D3F4669BB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Tarso.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24D-486F-AA07-9EFFD140FAF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24D-486F-AA07-9EFFD140FAF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24D-486F-AA07-9EFFD140FAF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24D-486F-AA07-9EFFD140FAF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24D-486F-AA07-9EFFD140FAF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4D-486F-AA07-9EFFD140FAF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4D-486F-AA07-9EFFD140FAF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4D-486F-AA07-9EFFD140FAF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4D-486F-AA07-9EFFD140FAF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4D-486F-AA07-9EFFD140FAF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Población_Afiliada_Regimen'!$P$122:$P$125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Población_Afiliada_Regimen'!$EA$122:$EA$125</c:f>
              <c:numCache>
                <c:formatCode>0.00%</c:formatCode>
                <c:ptCount val="4"/>
                <c:pt idx="0">
                  <c:v>0.60964230171073097</c:v>
                </c:pt>
                <c:pt idx="1">
                  <c:v>0.359447900466563</c:v>
                </c:pt>
                <c:pt idx="2">
                  <c:v>1.9245723172628303E-2</c:v>
                </c:pt>
                <c:pt idx="3">
                  <c:v>1.1664074650077761E-2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4D-486F-AA07-9EFFD140FAF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Titiribí.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EE8-4C32-B33C-EEA0DD30B2A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EE8-4C32-B33C-EEA0DD30B2A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EE8-4C32-B33C-EEA0DD30B2A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EE8-4C32-B33C-EEA0DD30B2A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EE8-4C32-B33C-EEA0DD30B2A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E8-4C32-B33C-EEA0DD30B2AD}"/>
                </c:ext>
              </c:extLst>
            </c:dLbl>
            <c:dLbl>
              <c:idx val="1"/>
              <c:layout>
                <c:manualLayout>
                  <c:x val="0.15742931482467645"/>
                  <c:y val="-6.355827272679373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E8-4C32-B33C-EEA0DD30B2A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E8-4C32-B33C-EEA0DD30B2A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E8-4C32-B33C-EEA0DD30B2A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E8-4C32-B33C-EEA0DD30B2A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Población_Afiliada_Regimen'!$P$122:$P$125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Población_Afiliada_Regimen'!$EG$122:$EG$125</c:f>
              <c:numCache>
                <c:formatCode>0.00%</c:formatCode>
                <c:ptCount val="4"/>
                <c:pt idx="0">
                  <c:v>0.4871229858146261</c:v>
                </c:pt>
                <c:pt idx="1">
                  <c:v>0.48877565073681312</c:v>
                </c:pt>
                <c:pt idx="2">
                  <c:v>1.6526649221870266E-2</c:v>
                </c:pt>
                <c:pt idx="3">
                  <c:v>7.5747142266905385E-3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EE8-4C32-B33C-EEA0DD30B2A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Urrao.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380-4A2D-80EA-07D7E67F3AF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380-4A2D-80EA-07D7E67F3AF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380-4A2D-80EA-07D7E67F3AF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380-4A2D-80EA-07D7E67F3AF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380-4A2D-80EA-07D7E67F3AF3}"/>
              </c:ext>
            </c:extLst>
          </c:dPt>
          <c:dLbls>
            <c:dLbl>
              <c:idx val="0"/>
              <c:layout>
                <c:manualLayout>
                  <c:x val="-0.19414097542146627"/>
                  <c:y val="-0.1925870635407099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80-4A2D-80EA-07D7E67F3AF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80-4A2D-80EA-07D7E67F3AF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80-4A2D-80EA-07D7E67F3AF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80-4A2D-80EA-07D7E67F3AF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80-4A2D-80EA-07D7E67F3AF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Población_Afiliada_Regimen'!$P$122:$P$125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Población_Afiliada_Regimen'!$EM$122:$EM$125</c:f>
              <c:numCache>
                <c:formatCode>0.00%</c:formatCode>
                <c:ptCount val="4"/>
                <c:pt idx="0">
                  <c:v>0.79635975688607263</c:v>
                </c:pt>
                <c:pt idx="1">
                  <c:v>0.17380059485322644</c:v>
                </c:pt>
                <c:pt idx="2">
                  <c:v>2.4085089874563557E-2</c:v>
                </c:pt>
                <c:pt idx="3">
                  <c:v>5.7545583861373338E-3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380-4A2D-80EA-07D7E67F3AF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Valparaíso.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A8B-4DB7-9E78-A85BB8A06A4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A8B-4DB7-9E78-A85BB8A06A4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A8B-4DB7-9E78-A85BB8A06A4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A8B-4DB7-9E78-A85BB8A06A4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A8B-4DB7-9E78-A85BB8A06A4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B-4DB7-9E78-A85BB8A06A4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8B-4DB7-9E78-A85BB8A06A4A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8B-4DB7-9E78-A85BB8A06A4A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8B-4DB7-9E78-A85BB8A06A4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8B-4DB7-9E78-A85BB8A06A4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Población_Afiliada_Regimen'!$P$122:$P$125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Población_Afiliada_Regimen'!$ES$122:$ES$125</c:f>
              <c:numCache>
                <c:formatCode>0.00%</c:formatCode>
                <c:ptCount val="4"/>
                <c:pt idx="0">
                  <c:v>0.62714013950538994</c:v>
                </c:pt>
                <c:pt idx="1">
                  <c:v>0.33671528218135699</c:v>
                </c:pt>
                <c:pt idx="2">
                  <c:v>2.5153244557176074E-2</c:v>
                </c:pt>
                <c:pt idx="3">
                  <c:v>1.099133375607694E-2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A8B-4DB7-9E78-A85BB8A06A4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Venecia.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7C-4031-8046-3988206FC43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7C-4031-8046-3988206FC43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7C-4031-8046-3988206FC43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7C-4031-8046-3988206FC43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7C-4031-8046-3988206FC43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7C-4031-8046-3988206FC43F}"/>
                </c:ext>
              </c:extLst>
            </c:dLbl>
            <c:dLbl>
              <c:idx val="1"/>
              <c:layout>
                <c:manualLayout>
                  <c:x val="0.151755558494194"/>
                  <c:y val="1.673917205115002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7C-4031-8046-3988206FC43F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7C-4031-8046-3988206FC43F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7C-4031-8046-3988206FC43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7C-4031-8046-3988206FC43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Población_Afiliada_Regimen'!$P$122:$P$125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Población_Afiliada_Regimen'!$EY$122:$EY$125</c:f>
              <c:numCache>
                <c:formatCode>0.00%</c:formatCode>
                <c:ptCount val="4"/>
                <c:pt idx="0">
                  <c:v>0.59527400703871292</c:v>
                </c:pt>
                <c:pt idx="1">
                  <c:v>0.37797888386123679</c:v>
                </c:pt>
                <c:pt idx="2">
                  <c:v>1.4680744092508798E-2</c:v>
                </c:pt>
                <c:pt idx="3">
                  <c:v>1.2066365007541479E-2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7C-4031-8046-3988206FC43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Medellín.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26-4C46-9780-CF339BCEEEA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26-4C46-9780-CF339BCEEEA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26-4C46-9780-CF339BCEEEA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26-4C46-9780-CF339BCEEEA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26-4C46-9780-CF339BCEEEAA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26-4C46-9780-CF339BCEEEAA}"/>
                </c:ext>
              </c:extLst>
            </c:dLbl>
            <c:dLbl>
              <c:idx val="1"/>
              <c:layout>
                <c:manualLayout>
                  <c:x val="0.18012434014660628"/>
                  <c:y val="-0.1820918432759671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26-4C46-9780-CF339BCEEEAA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26-4C46-9780-CF339BCEEEAA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26-4C46-9780-CF339BCEEEA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26-4C46-9780-CF339BCEEEA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Población_Afiliada_Regimen'!$P$135:$P$138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Población_Afiliada_Regimen'!$W$135:$W$138</c:f>
              <c:numCache>
                <c:formatCode>0.00%</c:formatCode>
                <c:ptCount val="4"/>
                <c:pt idx="0">
                  <c:v>0.25648188549181966</c:v>
                </c:pt>
                <c:pt idx="1">
                  <c:v>0.70969839031006576</c:v>
                </c:pt>
                <c:pt idx="2">
                  <c:v>1.6565025182058334E-2</c:v>
                </c:pt>
                <c:pt idx="3">
                  <c:v>1.7254699016056311E-2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26-4C46-9780-CF339BCEEEA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Barbosa.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EA4-40F0-A3BE-81A077D2338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EA4-40F0-A3BE-81A077D2338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EA4-40F0-A3BE-81A077D2338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EA4-40F0-A3BE-81A077D2338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EA4-40F0-A3BE-81A077D23385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4-40F0-A3BE-81A077D23385}"/>
                </c:ext>
              </c:extLst>
            </c:dLbl>
            <c:dLbl>
              <c:idx val="1"/>
              <c:layout>
                <c:manualLayout>
                  <c:x val="0.14891868032895272"/>
                  <c:y val="-0.141943120886995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A4-40F0-A3BE-81A077D23385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A4-40F0-A3BE-81A077D23385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A4-40F0-A3BE-81A077D2338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A4-40F0-A3BE-81A077D2338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Población_Afiliada_Regimen'!$P$135:$P$138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Población_Afiliada_Regimen'!$AC$135:$AC$138</c:f>
              <c:numCache>
                <c:formatCode>0.00%</c:formatCode>
                <c:ptCount val="4"/>
                <c:pt idx="0">
                  <c:v>0.43664416178120175</c:v>
                </c:pt>
                <c:pt idx="1">
                  <c:v>0.54348240174395224</c:v>
                </c:pt>
                <c:pt idx="2">
                  <c:v>9.7779847192533183E-3</c:v>
                </c:pt>
                <c:pt idx="3">
                  <c:v>1.0095451755592712E-2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EA4-40F0-A3BE-81A077D2338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Bello.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E36-449C-ABB2-873EA14F20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E36-449C-ABB2-873EA14F20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E36-449C-ABB2-873EA14F20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E36-449C-ABB2-873EA14F20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E36-449C-ABB2-873EA14F20A2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36-449C-ABB2-873EA14F20A2}"/>
                </c:ext>
              </c:extLst>
            </c:dLbl>
            <c:dLbl>
              <c:idx val="1"/>
              <c:layout>
                <c:manualLayout>
                  <c:x val="0.20281936546853602"/>
                  <c:y val="-0.1687089358129766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36-449C-ABB2-873EA14F20A2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36-449C-ABB2-873EA14F20A2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36-449C-ABB2-873EA14F20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36-449C-ABB2-873EA14F20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Población_Afiliada_Regimen'!$P$135:$P$138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Población_Afiliada_Regimen'!$AI$135:$AI$138</c:f>
              <c:numCache>
                <c:formatCode>0.00%</c:formatCode>
                <c:ptCount val="4"/>
                <c:pt idx="0">
                  <c:v>0.26000623920958615</c:v>
                </c:pt>
                <c:pt idx="1">
                  <c:v>0.71308823780790076</c:v>
                </c:pt>
                <c:pt idx="2">
                  <c:v>9.929317447564999E-3</c:v>
                </c:pt>
                <c:pt idx="3">
                  <c:v>1.6976205534948122E-2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E36-449C-ABB2-873EA14F20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Belmira.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84-4391-953C-EFCA58547AE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84-4391-953C-EFCA58547AE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84-4391-953C-EFCA58547AE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384-4391-953C-EFCA58547AE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384-4391-953C-EFCA58547AE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84-4391-953C-EFCA58547AE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84-4391-953C-EFCA58547AEA}"/>
                </c:ext>
              </c:extLst>
            </c:dLbl>
            <c:dLbl>
              <c:idx val="2"/>
              <c:layout>
                <c:manualLayout>
                  <c:x val="-7.0006334949981597E-2"/>
                  <c:y val="-3.283075769981511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84-4391-953C-EFCA58547AEA}"/>
                </c:ext>
              </c:extLst>
            </c:dLbl>
            <c:dLbl>
              <c:idx val="3"/>
              <c:layout>
                <c:manualLayout>
                  <c:x val="1.6436470012187409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84-4391-953C-EFCA58547AE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84-4391-953C-EFCA58547A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Población_Afiliada_Regimen'!$P$89:$P$92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Población_Afiliada_Regimen'!$AC$89:$AC$92</c:f>
              <c:numCache>
                <c:formatCode>0.00%</c:formatCode>
                <c:ptCount val="4"/>
                <c:pt idx="0">
                  <c:v>0.68213399503722083</c:v>
                </c:pt>
                <c:pt idx="1">
                  <c:v>0.28511166253101738</c:v>
                </c:pt>
                <c:pt idx="2">
                  <c:v>2.3821339950372208E-2</c:v>
                </c:pt>
                <c:pt idx="3">
                  <c:v>8.9330024813895782E-3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384-4391-953C-EFCA58547A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Caldas.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93D-4EFA-9E6E-BBFCFD50ACA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93D-4EFA-9E6E-BBFCFD50ACA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93D-4EFA-9E6E-BBFCFD50ACA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93D-4EFA-9E6E-BBFCFD50ACA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93D-4EFA-9E6E-BBFCFD50ACAF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3D-4EFA-9E6E-BBFCFD50ACAF}"/>
                </c:ext>
              </c:extLst>
            </c:dLbl>
            <c:dLbl>
              <c:idx val="1"/>
              <c:layout>
                <c:manualLayout>
                  <c:x val="0.16593994932040015"/>
                  <c:y val="-0.191013781584627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3D-4EFA-9E6E-BBFCFD50ACAF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3D-4EFA-9E6E-BBFCFD50ACAF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3D-4EFA-9E6E-BBFCFD50ACA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3D-4EFA-9E6E-BBFCFD50ACA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Población_Afiliada_Regimen'!$P$135:$P$138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Población_Afiliada_Regimen'!$AO$135:$AO$138</c:f>
              <c:numCache>
                <c:formatCode>0.00%</c:formatCode>
                <c:ptCount val="4"/>
                <c:pt idx="0">
                  <c:v>0.21027178340888675</c:v>
                </c:pt>
                <c:pt idx="1">
                  <c:v>0.77715222795546179</c:v>
                </c:pt>
                <c:pt idx="2">
                  <c:v>6.8833691950949466E-3</c:v>
                </c:pt>
                <c:pt idx="3">
                  <c:v>5.6926194405565187E-3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93D-4EFA-9E6E-BBFCFD50ACA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Copacabana.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F4D-49B1-AAD9-2DA8D9FF99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F4D-49B1-AAD9-2DA8D9FF99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F4D-49B1-AAD9-2DA8D9FF99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F4D-49B1-AAD9-2DA8D9FF99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F4D-49B1-AAD9-2DA8D9FF9979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4D-49B1-AAD9-2DA8D9FF9979}"/>
                </c:ext>
              </c:extLst>
            </c:dLbl>
            <c:dLbl>
              <c:idx val="1"/>
              <c:layout>
                <c:manualLayout>
                  <c:x val="0.19147185280757115"/>
                  <c:y val="-0.155326028349985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4D-49B1-AAD9-2DA8D9FF9979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4D-49B1-AAD9-2DA8D9FF9979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4D-49B1-AAD9-2DA8D9FF99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4D-49B1-AAD9-2DA8D9FF99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Población_Afiliada_Regimen'!$P$135:$P$138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Población_Afiliada_Regimen'!$AU$135:$AU$138</c:f>
              <c:numCache>
                <c:formatCode>0.00%</c:formatCode>
                <c:ptCount val="4"/>
                <c:pt idx="0">
                  <c:v>0.26969487897945676</c:v>
                </c:pt>
                <c:pt idx="1">
                  <c:v>0.70441137128454967</c:v>
                </c:pt>
                <c:pt idx="2">
                  <c:v>1.3855056954985146E-2</c:v>
                </c:pt>
                <c:pt idx="3">
                  <c:v>1.2038692781008433E-2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4D-49B1-AAD9-2DA8D9FF99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Envigado.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A48-4940-BDE8-51A61B2E81B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A48-4940-BDE8-51A61B2E81B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A48-4940-BDE8-51A61B2E81B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A48-4940-BDE8-51A61B2E81B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A48-4940-BDE8-51A61B2E81B0}"/>
              </c:ext>
            </c:extLst>
          </c:dPt>
          <c:dLbls>
            <c:dLbl>
              <c:idx val="0"/>
              <c:layout>
                <c:manualLayout>
                  <c:x val="-6.6481457985611003E-2"/>
                  <c:y val="8.845399318209355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48-4940-BDE8-51A61B2E81B0}"/>
                </c:ext>
              </c:extLst>
            </c:dLbl>
            <c:dLbl>
              <c:idx val="1"/>
              <c:layout>
                <c:manualLayout>
                  <c:x val="9.7854873354610614E-2"/>
                  <c:y val="-0.217779596510608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48-4940-BDE8-51A61B2E81B0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48-4940-BDE8-51A61B2E81B0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48-4940-BDE8-51A61B2E81B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48-4940-BDE8-51A61B2E81B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Población_Afiliada_Regimen'!$P$135:$P$138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Población_Afiliada_Regimen'!$BA$135:$BA$138</c:f>
              <c:numCache>
                <c:formatCode>0.00%</c:formatCode>
                <c:ptCount val="4"/>
                <c:pt idx="0">
                  <c:v>0.11937577888138683</c:v>
                </c:pt>
                <c:pt idx="1">
                  <c:v>0.85859699049532201</c:v>
                </c:pt>
                <c:pt idx="2">
                  <c:v>1.4805721406915537E-2</c:v>
                </c:pt>
                <c:pt idx="3">
                  <c:v>7.2215092163755747E-3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A48-4940-BDE8-51A61B2E81B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Girardota.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3DE-44C8-BB8B-C38102F9DD1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3DE-44C8-BB8B-C38102F9DD1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3DE-44C8-BB8B-C38102F9DD1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3DE-44C8-BB8B-C38102F9DD1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3DE-44C8-BB8B-C38102F9DD14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DE-44C8-BB8B-C38102F9DD14}"/>
                </c:ext>
              </c:extLst>
            </c:dLbl>
            <c:dLbl>
              <c:idx val="1"/>
              <c:layout>
                <c:manualLayout>
                  <c:x val="0.19714560913805365"/>
                  <c:y val="-0.1464040900413254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DE-44C8-BB8B-C38102F9DD14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DE-44C8-BB8B-C38102F9DD14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DE-44C8-BB8B-C38102F9DD1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DE-44C8-BB8B-C38102F9DD1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Población_Afiliada_Regimen'!$P$135:$P$138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Población_Afiliada_Regimen'!$BG$135:$BG$138</c:f>
              <c:numCache>
                <c:formatCode>0.00%</c:formatCode>
                <c:ptCount val="4"/>
                <c:pt idx="0">
                  <c:v>0.29332289744879891</c:v>
                </c:pt>
                <c:pt idx="1">
                  <c:v>0.69009150034475686</c:v>
                </c:pt>
                <c:pt idx="2">
                  <c:v>7.8641844169881295E-3</c:v>
                </c:pt>
                <c:pt idx="3">
                  <c:v>8.7214177894560287E-3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3DE-44C8-BB8B-C38102F9DD1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Itagüí.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C1-46E4-82B5-07F5A1C5FB5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C1-46E4-82B5-07F5A1C5FB5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C1-46E4-82B5-07F5A1C5FB5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C1-46E4-82B5-07F5A1C5FB5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C1-46E4-82B5-07F5A1C5FB56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C1-46E4-82B5-07F5A1C5FB56}"/>
                </c:ext>
              </c:extLst>
            </c:dLbl>
            <c:dLbl>
              <c:idx val="1"/>
              <c:layout>
                <c:manualLayout>
                  <c:x val="0.16026619298991768"/>
                  <c:y val="-0.2088576582019483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C1-46E4-82B5-07F5A1C5FB56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C1-46E4-82B5-07F5A1C5FB56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C1-46E4-82B5-07F5A1C5FB5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C1-46E4-82B5-07F5A1C5FB5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Población_Afiliada_Regimen'!$P$135:$P$138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Población_Afiliada_Regimen'!$BM$135:$BM$138</c:f>
              <c:numCache>
                <c:formatCode>0.00%</c:formatCode>
                <c:ptCount val="4"/>
                <c:pt idx="0">
                  <c:v>0.19391659842637365</c:v>
                </c:pt>
                <c:pt idx="1">
                  <c:v>0.78692526364624227</c:v>
                </c:pt>
                <c:pt idx="2">
                  <c:v>1.0187782756119052E-2</c:v>
                </c:pt>
                <c:pt idx="3">
                  <c:v>8.970355171264972E-3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C1-46E4-82B5-07F5A1C5FB5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Estrella.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534-4949-9B5D-34593286143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534-4949-9B5D-34593286143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534-4949-9B5D-34593286143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534-4949-9B5D-34593286143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534-4949-9B5D-345932861433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34-4949-9B5D-345932861433}"/>
                </c:ext>
              </c:extLst>
            </c:dLbl>
            <c:dLbl>
              <c:idx val="1"/>
              <c:layout>
                <c:manualLayout>
                  <c:x val="0.17445058381612388"/>
                  <c:y val="-0.1865528124302974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34-4949-9B5D-345932861433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34-4949-9B5D-345932861433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34-4949-9B5D-34593286143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34-4949-9B5D-34593286143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Población_Afiliada_Regimen'!$P$135:$P$138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Población_Afiliada_Regimen'!$BS$135:$BS$138</c:f>
              <c:numCache>
                <c:formatCode>0.00%</c:formatCode>
                <c:ptCount val="4"/>
                <c:pt idx="0">
                  <c:v>0.20391379824299918</c:v>
                </c:pt>
                <c:pt idx="1">
                  <c:v>0.77185291693699698</c:v>
                </c:pt>
                <c:pt idx="2">
                  <c:v>5.9618790439951606E-3</c:v>
                </c:pt>
                <c:pt idx="3">
                  <c:v>1.8271405776008696E-2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34-4949-9B5D-34593286143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Sabaneta.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0F1-4FF9-90E1-591CDD3D683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0F1-4FF9-90E1-591CDD3D683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0F1-4FF9-90E1-591CDD3D683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0F1-4FF9-90E1-591CDD3D683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0F1-4FF9-90E1-591CDD3D6832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F1-4FF9-90E1-591CDD3D6832}"/>
                </c:ext>
              </c:extLst>
            </c:dLbl>
            <c:dLbl>
              <c:idx val="1"/>
              <c:layout>
                <c:manualLayout>
                  <c:x val="0.12054989867654049"/>
                  <c:y val="-0.1999357198932880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F1-4FF9-90E1-591CDD3D6832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F1-4FF9-90E1-591CDD3D6832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F1-4FF9-90E1-591CDD3D683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F1-4FF9-90E1-591CDD3D683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Población_Afiliada_Regimen'!$P$135:$P$138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Población_Afiliada_Regimen'!$BY$135:$BY$138</c:f>
              <c:numCache>
                <c:formatCode>0.00%</c:formatCode>
                <c:ptCount val="4"/>
                <c:pt idx="0">
                  <c:v>0.14005514620696047</c:v>
                </c:pt>
                <c:pt idx="1">
                  <c:v>0.84354001575605908</c:v>
                </c:pt>
                <c:pt idx="2">
                  <c:v>6.256082302238287E-3</c:v>
                </c:pt>
                <c:pt idx="3">
                  <c:v>1.014875573474211E-2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0F1-4FF9-90E1-591CDD3D683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O"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AFILIADOS AL REGIMEN SUBSIDAIDO Y REGIMEN CONTRIBUTIVO, ANTIOQUIA, JUNIO DE 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AFILIADOS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'[ESTADISTICAS A  AGOSTO  2010 .xls]epss por mpio'!#¡REF!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'[ESTADISTICAS A  AGOSTO  2010 .xls]epss por mpio'!#¡REF!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E57-40A3-A269-2014E0844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66272"/>
        <c:axId val="249272800"/>
      </c:barChart>
      <c:catAx>
        <c:axId val="2492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2492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927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249266272"/>
        <c:crosses val="autoZero"/>
        <c:crossBetween val="between"/>
        <c:majorUnit val="1000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422" r="0.75000000000000422" t="1" header="0" footer="0"/>
    <c:pageSetup orientation="landscape"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Área Metropolitana del Valle de Aburrá.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633-4D3B-9558-8634A0F7C6C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633-4D3B-9558-8634A0F7C6C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633-4D3B-9558-8634A0F7C6C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633-4D3B-9558-8634A0F7C6C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633-4D3B-9558-8634A0F7C6CD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33-4D3B-9558-8634A0F7C6CD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633-4D3B-9558-8634A0F7C6C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33-4D3B-9558-8634A0F7C6C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33-4D3B-9558-8634A0F7C6C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33-4D3B-9558-8634A0F7C6C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Asociativo'!$O$6:$O$9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Asociativo'!$P$6:$P$9</c:f>
              <c:numCache>
                <c:formatCode>0.00%</c:formatCode>
                <c:ptCount val="4"/>
                <c:pt idx="0">
                  <c:v>0.24413587991709429</c:v>
                </c:pt>
                <c:pt idx="1">
                  <c:v>0.72586695421222758</c:v>
                </c:pt>
                <c:pt idx="2">
                  <c:v>1.4521538810987821E-2</c:v>
                </c:pt>
                <c:pt idx="3">
                  <c:v>1.5475627059690331E-2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633-4D3B-9558-8634A0F7C6C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Cartama.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1DD-41F4-B98D-1E9282025E3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1DD-41F4-B98D-1E9282025E3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1DD-41F4-B98D-1E9282025E3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1DD-41F4-B98D-1E9282025E3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1DD-41F4-B98D-1E9282025E3E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DD-41F4-B98D-1E9282025E3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1DD-41F4-B98D-1E9282025E3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DD-41F4-B98D-1E9282025E3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DD-41F4-B98D-1E9282025E3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DD-41F4-B98D-1E9282025E3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Asociativo'!$O$19:$O$22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Asociativo'!$P$19:$P$22</c:f>
              <c:numCache>
                <c:formatCode>0.00%</c:formatCode>
                <c:ptCount val="4"/>
                <c:pt idx="0">
                  <c:v>0.64643253949084589</c:v>
                </c:pt>
                <c:pt idx="1">
                  <c:v>0.31792667020916865</c:v>
                </c:pt>
                <c:pt idx="2">
                  <c:v>2.2066566832520167E-2</c:v>
                </c:pt>
                <c:pt idx="3">
                  <c:v>1.3574223467465341E-2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1DD-41F4-B98D-1E9282025E3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Briceño.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C46-4104-A1A2-31BD16110DF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C46-4104-A1A2-31BD16110DF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C46-4104-A1A2-31BD16110DF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C46-4104-A1A2-31BD16110DF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C46-4104-A1A2-31BD16110DFB}"/>
              </c:ext>
            </c:extLst>
          </c:dPt>
          <c:dLbls>
            <c:dLbl>
              <c:idx val="0"/>
              <c:layout>
                <c:manualLayout>
                  <c:x val="-0.14875092477760674"/>
                  <c:y val="-0.220409460901936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46-4104-A1A2-31BD16110DFB}"/>
                </c:ext>
              </c:extLst>
            </c:dLbl>
            <c:dLbl>
              <c:idx val="1"/>
              <c:layout>
                <c:manualLayout>
                  <c:x val="8.083360436316335E-2"/>
                  <c:y val="8.81649921052584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46-4104-A1A2-31BD16110DFB}"/>
                </c:ext>
              </c:extLst>
            </c:dLbl>
            <c:dLbl>
              <c:idx val="2"/>
              <c:layout>
                <c:manualLayout>
                  <c:x val="-4.7311309628051766E-2"/>
                  <c:y val="-3.283075769981511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46-4104-A1A2-31BD16110DFB}"/>
                </c:ext>
              </c:extLst>
            </c:dLbl>
            <c:dLbl>
              <c:idx val="3"/>
              <c:layout>
                <c:manualLayout>
                  <c:x val="3.629461716887600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46-4104-A1A2-31BD16110DF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46-4104-A1A2-31BD16110DF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Población_Afiliada_Regimen'!$P$89:$P$92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Población_Afiliada_Regimen'!$AI$89:$AI$92</c:f>
              <c:numCache>
                <c:formatCode>0.00%</c:formatCode>
                <c:ptCount val="4"/>
                <c:pt idx="0">
                  <c:v>0.8601028433151845</c:v>
                </c:pt>
                <c:pt idx="1">
                  <c:v>0.10722928009679371</c:v>
                </c:pt>
                <c:pt idx="2">
                  <c:v>2.7374470659407138E-2</c:v>
                </c:pt>
                <c:pt idx="3">
                  <c:v>5.2934059286146402E-3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46-4104-A1A2-31BD16110DF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Distrito de Turbo.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79D-4B76-864F-10568113300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79D-4B76-864F-10568113300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79D-4B76-864F-10568113300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79D-4B76-864F-10568113300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79D-4B76-864F-10568113300E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9D-4B76-864F-10568113300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79D-4B76-864F-10568113300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9D-4B76-864F-10568113300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9D-4B76-864F-10568113300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9D-4B76-864F-10568113300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Asociativo'!$O$32:$O$35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Asociativo'!$P$32:$P$35</c:f>
              <c:numCache>
                <c:formatCode>0.00%</c:formatCode>
                <c:ptCount val="4"/>
                <c:pt idx="0">
                  <c:v>0.69268744632072987</c:v>
                </c:pt>
                <c:pt idx="1">
                  <c:v>0.27587256287660022</c:v>
                </c:pt>
                <c:pt idx="2">
                  <c:v>2.1755743259236217E-2</c:v>
                </c:pt>
                <c:pt idx="3">
                  <c:v>9.6842475434337147E-3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79D-4B76-864F-10568113300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Penderisco y Sinfaná.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A94-4265-B200-2C3F2C98544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A94-4265-B200-2C3F2C98544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A94-4265-B200-2C3F2C98544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A94-4265-B200-2C3F2C98544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A94-4265-B200-2C3F2C985449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94-4265-B200-2C3F2C985449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A94-4265-B200-2C3F2C98544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94-4265-B200-2C3F2C98544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94-4265-B200-2C3F2C98544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94-4265-B200-2C3F2C9854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Asociativo'!$O$38:$O$41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Asociativo'!$P$38:$P$41</c:f>
              <c:numCache>
                <c:formatCode>0.00%</c:formatCode>
                <c:ptCount val="4"/>
                <c:pt idx="0">
                  <c:v>0.70858426494882309</c:v>
                </c:pt>
                <c:pt idx="1">
                  <c:v>0.26515860043528805</c:v>
                </c:pt>
                <c:pt idx="2">
                  <c:v>1.9614184446755879E-2</c:v>
                </c:pt>
                <c:pt idx="3">
                  <c:v>6.6429501691330078E-3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A94-4265-B200-2C3F2C9854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San Juan.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CF8-455B-BBC5-493AFBA15A5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CF8-455B-BBC5-493AFBA15A5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CF8-455B-BBC5-493AFBA15A5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CF8-455B-BBC5-493AFBA15A5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CF8-455B-BBC5-493AFBA15A5A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F8-455B-BBC5-493AFBA15A5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CF8-455B-BBC5-493AFBA15A5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F8-455B-BBC5-493AFBA15A5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F8-455B-BBC5-493AFBA15A5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F8-455B-BBC5-493AFBA15A5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Asociativo'!$O$50:$O$53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Asociativo'!$P$50:$P$53</c:f>
              <c:numCache>
                <c:formatCode>0.00%</c:formatCode>
                <c:ptCount val="4"/>
                <c:pt idx="0">
                  <c:v>0.73447905477980668</c:v>
                </c:pt>
                <c:pt idx="1">
                  <c:v>0.23699621725120254</c:v>
                </c:pt>
                <c:pt idx="2">
                  <c:v>1.7755569046840704E-2</c:v>
                </c:pt>
                <c:pt idx="3">
                  <c:v>1.0769158922150095E-2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CF8-455B-BBC5-493AFBA15A5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la Paz.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1D9-4DEB-A1C1-7FD2DA00CC1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1D9-4DEB-A1C1-7FD2DA00CC1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1D9-4DEB-A1C1-7FD2DA00CC1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1D9-4DEB-A1C1-7FD2DA00CC1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1D9-4DEB-A1C1-7FD2DA00CC16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D9-4DEB-A1C1-7FD2DA00CC16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1D9-4DEB-A1C1-7FD2DA00CC1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D9-4DEB-A1C1-7FD2DA00CC1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D9-4DEB-A1C1-7FD2DA00CC1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D9-4DEB-A1C1-7FD2DA00CC1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Asociativo'!$O$56:$O$59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Asociativo'!$P$56:$P$59</c:f>
              <c:numCache>
                <c:formatCode>0.00%</c:formatCode>
                <c:ptCount val="4"/>
                <c:pt idx="0">
                  <c:v>0.68740715346817505</c:v>
                </c:pt>
                <c:pt idx="1">
                  <c:v>0.28723860130270829</c:v>
                </c:pt>
                <c:pt idx="2">
                  <c:v>2.0054850874185806E-2</c:v>
                </c:pt>
                <c:pt idx="3">
                  <c:v>5.2993943549308649E-3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1D9-4DEB-A1C1-7FD2DA00CC1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del Agua, Bosques y Turismo.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D7-418E-9804-5457E4FCFB3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D7-418E-9804-5457E4FCFB3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3D7-418E-9804-5457E4FCFB3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3D7-418E-9804-5457E4FCFB3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3D7-418E-9804-5457E4FCFB36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D7-418E-9804-5457E4FCFB36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3D7-418E-9804-5457E4FCFB3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D7-418E-9804-5457E4FCFB3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D7-418E-9804-5457E4FCFB3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D7-418E-9804-5457E4FCFB3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Asociativo'!$O$64:$O$67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Asociativo'!$P$64:$P$67</c:f>
              <c:numCache>
                <c:formatCode>0.00%</c:formatCode>
                <c:ptCount val="4"/>
                <c:pt idx="0">
                  <c:v>0.60018962321759528</c:v>
                </c:pt>
                <c:pt idx="1">
                  <c:v>0.37611283117105726</c:v>
                </c:pt>
                <c:pt idx="2">
                  <c:v>1.6069764202993261E-2</c:v>
                </c:pt>
                <c:pt idx="3">
                  <c:v>7.6277814083541345E-3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D7-418E-9804-5457E4FCFB3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Minero Agroecológica.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6AB-4555-A54E-FED691D1A28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6AB-4555-A54E-FED691D1A28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6AB-4555-A54E-FED691D1A28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6AB-4555-A54E-FED691D1A28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6AB-4555-A54E-FED691D1A283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B-4555-A54E-FED691D1A283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E6AB-4555-A54E-FED691D1A28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B-4555-A54E-FED691D1A28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B-4555-A54E-FED691D1A28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AB-4555-A54E-FED691D1A28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Asociativo'!$O$70:$O$73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Asociativo'!$P$70:$P$73</c:f>
              <c:numCache>
                <c:formatCode>0.00%</c:formatCode>
                <c:ptCount val="4"/>
                <c:pt idx="0">
                  <c:v>0.74274780619762915</c:v>
                </c:pt>
                <c:pt idx="1">
                  <c:v>0.23552310365303833</c:v>
                </c:pt>
                <c:pt idx="2">
                  <c:v>1.6809987757226537E-2</c:v>
                </c:pt>
                <c:pt idx="3">
                  <c:v>4.9191023921059769E-3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AB-4555-A54E-FED691D1A28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Porcentaje de cobertura al SGSSS en Antioquia, por Regímenes y año</a:t>
            </a:r>
          </a:p>
          <a:p>
            <a:pPr>
              <a:defRPr sz="1600" b="1"/>
            </a:pPr>
            <a:r>
              <a:rPr lang="es-CO" sz="1600" b="1"/>
              <a:t>2019 - 2022</a:t>
            </a:r>
          </a:p>
        </c:rich>
      </c:tx>
      <c:layout>
        <c:manualLayout>
          <c:xMode val="edge"/>
          <c:yMode val="edge"/>
          <c:x val="0.13345166125235386"/>
          <c:y val="1.141052187681999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9.1493133984205582E-2"/>
          <c:y val="0.119396805587323"/>
          <c:w val="0.80110472011313949"/>
          <c:h val="0.66526766462145903"/>
        </c:manualLayout>
      </c:layout>
      <c:lineChart>
        <c:grouping val="standard"/>
        <c:varyColors val="0"/>
        <c:ser>
          <c:idx val="0"/>
          <c:order val="0"/>
          <c:tx>
            <c:v>R. Subsidiado</c:v>
          </c:tx>
          <c:spPr>
            <a:ln w="38100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0286764114657446E-2"/>
                  <c:y val="-2.2256222659934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F7-4131-9CB9-D67A4EF37A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'3. Gráficos_Cobertura_Dpto'!$Q$3:$X$3</c15:sqref>
                  </c15:fullRef>
                </c:ext>
              </c:extLst>
              <c:f>'3. Gráficos_Cobertura_Dpto'!$U$3:$X$3</c:f>
              <c:numCache>
                <c:formatCode>@</c:formatCode>
                <c:ptCount val="4"/>
                <c:pt idx="0">
                  <c:v>2019</c:v>
                </c:pt>
                <c:pt idx="1" formatCode="0">
                  <c:v>2020</c:v>
                </c:pt>
                <c:pt idx="2" formatCode="0">
                  <c:v>2021</c:v>
                </c:pt>
                <c:pt idx="3" formatCode="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'3. Gráficos_Cobertura_Dpto'!$Q$4:$X$4</c15:sqref>
                  </c15:fullRef>
                </c:ext>
              </c:extLst>
              <c:f>'3. Gráficos_Cobertura_Dpto'!$U$4:$X$4</c:f>
              <c:numCache>
                <c:formatCode>0.00%</c:formatCode>
                <c:ptCount val="4"/>
                <c:pt idx="0">
                  <c:v>0.34967175078157847</c:v>
                </c:pt>
                <c:pt idx="1">
                  <c:v>0.36358467369379432</c:v>
                </c:pt>
                <c:pt idx="2">
                  <c:v>0.36072653136326804</c:v>
                </c:pt>
                <c:pt idx="3">
                  <c:v>0.38875737479937728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2F3-4C97-A88C-53FFFF109C9B}"/>
            </c:ext>
          </c:extLst>
        </c:ser>
        <c:ser>
          <c:idx val="1"/>
          <c:order val="1"/>
          <c:tx>
            <c:v>R. Contributivo</c:v>
          </c:tx>
          <c:spPr>
            <a:ln w="38100" cap="rnd">
              <a:solidFill>
                <a:srgbClr val="0066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6903298628879914E-2"/>
                  <c:y val="-3.4790491424758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F7-4131-9CB9-D67A4EF37A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'3. Gráficos_Cobertura_Dpto'!$Q$3:$X$3</c15:sqref>
                  </c15:fullRef>
                </c:ext>
              </c:extLst>
              <c:f>'3. Gráficos_Cobertura_Dpto'!$U$3:$X$3</c:f>
              <c:numCache>
                <c:formatCode>@</c:formatCode>
                <c:ptCount val="4"/>
                <c:pt idx="0">
                  <c:v>2019</c:v>
                </c:pt>
                <c:pt idx="1" formatCode="0">
                  <c:v>2020</c:v>
                </c:pt>
                <c:pt idx="2" formatCode="0">
                  <c:v>2021</c:v>
                </c:pt>
                <c:pt idx="3" formatCode="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'3. Gráficos_Cobertura_Dpto'!$Q$6:$X$6</c15:sqref>
                  </c15:fullRef>
                </c:ext>
              </c:extLst>
              <c:f>'3. Gráficos_Cobertura_Dpto'!$U$6:$X$6</c:f>
              <c:numCache>
                <c:formatCode>0.00%</c:formatCode>
                <c:ptCount val="4"/>
                <c:pt idx="0">
                  <c:v>0.60176382238970805</c:v>
                </c:pt>
                <c:pt idx="1">
                  <c:v>0.60444913318947635</c:v>
                </c:pt>
                <c:pt idx="2">
                  <c:v>0.62524076369713966</c:v>
                </c:pt>
                <c:pt idx="3">
                  <c:v>0.5950680861283062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2F3-4C97-A88C-53FFFF109C9B}"/>
            </c:ext>
          </c:extLst>
        </c:ser>
        <c:ser>
          <c:idx val="2"/>
          <c:order val="2"/>
          <c:tx>
            <c:v>P. Sin Afiliación</c:v>
          </c:tx>
          <c:spPr>
            <a:ln w="38100" cap="rnd">
              <a:solidFill>
                <a:srgbClr val="008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185989999941307E-2"/>
                  <c:y val="9.682157395191067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F7-4131-9CB9-D67A4EF37A75}"/>
                </c:ext>
              </c:extLst>
            </c:dLbl>
            <c:dLbl>
              <c:idx val="1"/>
              <c:layout>
                <c:manualLayout>
                  <c:x val="-2.8117314763805253E-2"/>
                  <c:y val="9.079449252125960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3D-480C-8C85-C54D94B6929F}"/>
                </c:ext>
              </c:extLst>
            </c:dLbl>
            <c:dLbl>
              <c:idx val="2"/>
              <c:layout>
                <c:manualLayout>
                  <c:x val="-1.4775080116502273E-2"/>
                  <c:y val="-5.553908313242823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32-469A-972D-3D832CD4670C}"/>
                </c:ext>
              </c:extLst>
            </c:dLbl>
            <c:dLbl>
              <c:idx val="3"/>
              <c:layout>
                <c:manualLayout>
                  <c:x val="-3.010408190707756E-2"/>
                  <c:y val="-3.7932355131745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17-43AD-AF1E-0FFC9530CC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'3. Gráficos_Cobertura_Dpto'!$Q$3:$X$3</c15:sqref>
                  </c15:fullRef>
                </c:ext>
              </c:extLst>
              <c:f>'3. Gráficos_Cobertura_Dpto'!$U$3:$X$3</c:f>
              <c:numCache>
                <c:formatCode>@</c:formatCode>
                <c:ptCount val="4"/>
                <c:pt idx="0">
                  <c:v>2019</c:v>
                </c:pt>
                <c:pt idx="1" formatCode="0">
                  <c:v>2020</c:v>
                </c:pt>
                <c:pt idx="2" formatCode="0">
                  <c:v>2021</c:v>
                </c:pt>
                <c:pt idx="3" formatCode="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'3. Gráficos_Cobertura_Dpto'!$Q$10:$X$10</c15:sqref>
                  </c15:fullRef>
                </c:ext>
              </c:extLst>
              <c:f>'3. Gráficos_Cobertura_Dpto'!$U$10:$X$10</c:f>
              <c:numCache>
                <c:formatCode>0.00%</c:formatCode>
                <c:ptCount val="4"/>
                <c:pt idx="0">
                  <c:v>1.6956871280078827E-2</c:v>
                </c:pt>
                <c:pt idx="1">
                  <c:v>1.1693743420491079E-3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categoryFilterExceptions>
                <c15:categoryFilterException>
                  <c15:sqref>'3. Gráficos_Cobertura_Dpto'!$T$10</c15:sqref>
                  <c15:dLbl>
                    <c:idx val="-1"/>
                    <c:layout>
                      <c:manualLayout>
                        <c:x val="-3.127261245694013E-2"/>
                        <c:y val="-1.0659237067206144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C6DD-4125-BC9D-874621F40C4C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2-52F3-4C97-A88C-53FFFF109C9B}"/>
            </c:ext>
          </c:extLst>
        </c:ser>
        <c:ser>
          <c:idx val="3"/>
          <c:order val="3"/>
          <c:tx>
            <c:v>R. Excepción</c:v>
          </c:tx>
          <c:spPr>
            <a:ln w="381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825285335821183E-2"/>
                  <c:y val="-3.7924058615965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F7-4131-9CB9-D67A4EF37A75}"/>
                </c:ext>
              </c:extLst>
            </c:dLbl>
            <c:dLbl>
              <c:idx val="1"/>
              <c:layout>
                <c:manualLayout>
                  <c:x val="-1.400796928051087E-2"/>
                  <c:y val="-5.9859028954407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3D-480C-8C85-C54D94B692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'3. Gráficos_Cobertura_Dpto'!$Q$3:$X$3</c15:sqref>
                  </c15:fullRef>
                </c:ext>
              </c:extLst>
              <c:f>'3. Gráficos_Cobertura_Dpto'!$U$3:$X$3</c:f>
              <c:numCache>
                <c:formatCode>@</c:formatCode>
                <c:ptCount val="4"/>
                <c:pt idx="0">
                  <c:v>2019</c:v>
                </c:pt>
                <c:pt idx="1" formatCode="0">
                  <c:v>2020</c:v>
                </c:pt>
                <c:pt idx="2" formatCode="0">
                  <c:v>2021</c:v>
                </c:pt>
                <c:pt idx="3" formatCode="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'3. Gráficos_Cobertura_Dpto'!$Q$8:$X$8</c15:sqref>
                  </c15:fullRef>
                </c:ext>
              </c:extLst>
              <c:f>'3. Gráficos_Cobertura_Dpto'!$U$8:$X$8</c:f>
              <c:numCache>
                <c:formatCode>0.00%</c:formatCode>
                <c:ptCount val="4"/>
                <c:pt idx="0">
                  <c:v>3.1607555548634654E-2</c:v>
                </c:pt>
                <c:pt idx="1">
                  <c:v>3.0796818774680178E-2</c:v>
                </c:pt>
                <c:pt idx="2">
                  <c:v>3.0158712372747615E-2</c:v>
                </c:pt>
                <c:pt idx="3">
                  <c:v>2.9326706262216316E-2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7E6-4CB3-8333-04F402839A1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1376"/>
        <c:axId val="249265728"/>
      </c:lineChart>
      <c:catAx>
        <c:axId val="24926137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solidFill>
            <a:schemeClr val="bg1">
              <a:lumMod val="95000"/>
            </a:schemeClr>
          </a:solidFill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265728"/>
        <c:crosses val="autoZero"/>
        <c:auto val="1"/>
        <c:lblAlgn val="ctr"/>
        <c:lblOffset val="100"/>
        <c:noMultiLvlLbl val="0"/>
      </c:catAx>
      <c:valAx>
        <c:axId val="24926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Porcentaje</a:t>
                </a:r>
              </a:p>
            </c:rich>
          </c:tx>
          <c:layout>
            <c:manualLayout>
              <c:xMode val="edge"/>
              <c:yMode val="edge"/>
              <c:x val="0"/>
              <c:y val="0.364564881989119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261376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193268409718173"/>
          <c:y val="0.91532650679663552"/>
          <c:w val="0.59020181748622558"/>
          <c:h val="5.03922959139526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gradFill flip="none" rotWithShape="1"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  <a:tileRect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70443196271415"/>
          <c:y val="0.10050388564880784"/>
          <c:w val="0.88685091341597466"/>
          <c:h val="0.89672935645649809"/>
        </c:manualLayout>
      </c:layou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'[23]2. Gráficos_Cobertura_Dpto'!$A$25:$A$36</c:f>
              <c:numCache>
                <c:formatCode>General</c:formatCode>
                <c:ptCount val="12"/>
              </c:numCache>
            </c:numRef>
          </c:cat>
          <c:val>
            <c:numRef>
              <c:f>'[23]2. Gráficos_Cobertura_Dpto'!$N$19:$N$30</c:f>
              <c:numCache>
                <c:formatCode>General</c:formatCode>
                <c:ptCount val="12"/>
                <c:pt idx="0">
                  <c:v>0.95862026106892406</c:v>
                </c:pt>
                <c:pt idx="1">
                  <c:v>0.97351140248550072</c:v>
                </c:pt>
                <c:pt idx="2">
                  <c:v>0.97985543424384502</c:v>
                </c:pt>
                <c:pt idx="3">
                  <c:v>0.97689029384854287</c:v>
                </c:pt>
                <c:pt idx="4">
                  <c:v>0.975552304381747</c:v>
                </c:pt>
                <c:pt idx="5">
                  <c:v>0.97699272079821153</c:v>
                </c:pt>
                <c:pt idx="6">
                  <c:v>0.98472251131712973</c:v>
                </c:pt>
                <c:pt idx="7">
                  <c:v>0.98772224326999536</c:v>
                </c:pt>
                <c:pt idx="8">
                  <c:v>0.9934597996684601</c:v>
                </c:pt>
                <c:pt idx="9">
                  <c:v>0.99610597894856634</c:v>
                </c:pt>
                <c:pt idx="10">
                  <c:v>0.99872730022626777</c:v>
                </c:pt>
                <c:pt idx="11">
                  <c:v>0.99883062565795078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B-4E30-BF60-5596C598C965}"/>
            </c:ext>
          </c:extLst>
        </c:ser>
        <c:dLbls>
          <c:dLblPos val="l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0624"/>
        <c:axId val="249263552"/>
      </c:lineChart>
      <c:catAx>
        <c:axId val="249270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9263552"/>
        <c:crosses val="autoZero"/>
        <c:auto val="1"/>
        <c:lblAlgn val="ctr"/>
        <c:lblOffset val="100"/>
        <c:noMultiLvlLbl val="0"/>
      </c:catAx>
      <c:valAx>
        <c:axId val="249263552"/>
        <c:scaling>
          <c:orientation val="minMax"/>
          <c:max val="1"/>
          <c:min val="0.9"/>
        </c:scaling>
        <c:delete val="1"/>
        <c:axPos val="l"/>
        <c:numFmt formatCode="0%" sourceLinked="0"/>
        <c:majorTickMark val="out"/>
        <c:minorTickMark val="none"/>
        <c:tickLblPos val="nextTo"/>
        <c:crossAx val="249270624"/>
        <c:crosses val="autoZero"/>
        <c:crossBetween val="between"/>
      </c:valAx>
      <c:spPr>
        <a:noFill/>
        <a:ln w="25400">
          <a:noFill/>
        </a:ln>
        <a:effectLst/>
      </c:spPr>
    </c:plotArea>
    <c:plotVisOnly val="0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Comparativo tendencia de</a:t>
            </a:r>
            <a:r>
              <a:rPr lang="es-CO" sz="1400" baseline="0"/>
              <a:t> la</a:t>
            </a:r>
            <a:r>
              <a:rPr lang="es-CO" sz="1400"/>
              <a:t> cobertura al SGSSS por</a:t>
            </a:r>
            <a:r>
              <a:rPr lang="es-CO" sz="1400" baseline="0"/>
              <a:t> mes</a:t>
            </a:r>
            <a:r>
              <a:rPr lang="es-CO" sz="1400"/>
              <a:t>, año 2020</a:t>
            </a:r>
            <a:r>
              <a:rPr lang="es-CO" sz="1400" baseline="0"/>
              <a:t> -</a:t>
            </a:r>
            <a:r>
              <a:rPr lang="es-CO" sz="1400"/>
              <a:t> 2022,  corte Diciembre</a:t>
            </a:r>
            <a:r>
              <a:rPr lang="es-CO" sz="1400" baseline="0"/>
              <a:t> 2022</a:t>
            </a:r>
            <a:r>
              <a:rPr lang="es-CO" sz="1400"/>
              <a:t>.  </a:t>
            </a:r>
          </a:p>
          <a:p>
            <a:pPr>
              <a:defRPr sz="1400"/>
            </a:pPr>
            <a:endParaRPr lang="es-CO" sz="1400"/>
          </a:p>
        </c:rich>
      </c:tx>
      <c:layout>
        <c:manualLayout>
          <c:xMode val="edge"/>
          <c:yMode val="edge"/>
          <c:x val="0.1204942048107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6303146028153065E-2"/>
          <c:y val="0.12043278115934282"/>
          <c:w val="0.83839983450961808"/>
          <c:h val="0.745800973998892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 Gráficos_Cobertura_Dpto'!$J$18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Gráficos_Cobertura_Dpto'!$I$19:$I$30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Gráficos_Cobertura_Dpto'!$J$19:$J$30</c:f>
              <c:numCache>
                <c:formatCode>0.00%</c:formatCode>
                <c:ptCount val="12"/>
                <c:pt idx="0">
                  <c:v>0.95862026106892406</c:v>
                </c:pt>
                <c:pt idx="1">
                  <c:v>0.97351140248550072</c:v>
                </c:pt>
                <c:pt idx="2">
                  <c:v>0.97985543424384502</c:v>
                </c:pt>
                <c:pt idx="3">
                  <c:v>0.97689029384854287</c:v>
                </c:pt>
                <c:pt idx="4">
                  <c:v>0.975552304381747</c:v>
                </c:pt>
                <c:pt idx="5">
                  <c:v>0.97699272079821153</c:v>
                </c:pt>
                <c:pt idx="6">
                  <c:v>0.98472251131712973</c:v>
                </c:pt>
                <c:pt idx="7">
                  <c:v>0.98772224326999536</c:v>
                </c:pt>
                <c:pt idx="8">
                  <c:v>0.9934597996684601</c:v>
                </c:pt>
                <c:pt idx="9">
                  <c:v>0.99610597894856634</c:v>
                </c:pt>
                <c:pt idx="10">
                  <c:v>0.99872730022626777</c:v>
                </c:pt>
                <c:pt idx="11">
                  <c:v>0.99883062565795078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EB-4132-8A69-96BE842536B8}"/>
            </c:ext>
          </c:extLst>
        </c:ser>
        <c:ser>
          <c:idx val="1"/>
          <c:order val="1"/>
          <c:tx>
            <c:strRef>
              <c:f>'3. Gráficos_Cobertura_Dpto'!$K$18</c:f>
              <c:strCache>
                <c:ptCount val="1"/>
                <c:pt idx="0">
                  <c:v>2021</c:v>
                </c:pt>
              </c:strCache>
            </c:strRef>
          </c:tx>
          <c:spPr>
            <a:gradFill rotWithShape="1">
              <a:gsLst>
                <a:gs pos="26000">
                  <a:srgbClr val="92D050"/>
                </a:gs>
                <a:gs pos="64000">
                  <a:srgbClr val="669900"/>
                </a:gs>
                <a:gs pos="98000">
                  <a:srgbClr val="92D050"/>
                </a:gs>
              </a:gsLst>
              <a:lin ang="18900000" scaled="1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6"/>
              <c:layout>
                <c:manualLayout>
                  <c:x val="5.7307792465748058E-17"/>
                  <c:y val="-1.35238408275881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15-4877-8F7E-BF016DD0EBB6}"/>
                </c:ext>
              </c:extLst>
            </c:dLbl>
            <c:dLbl>
              <c:idx val="7"/>
              <c:layout>
                <c:manualLayout>
                  <c:x val="0"/>
                  <c:y val="-2.70476816551761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15-4877-8F7E-BF016DD0EBB6}"/>
                </c:ext>
              </c:extLst>
            </c:dLbl>
            <c:dLbl>
              <c:idx val="8"/>
              <c:layout>
                <c:manualLayout>
                  <c:x val="-1.1461558493149612E-1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15-4877-8F7E-BF016DD0EBB6}"/>
                </c:ext>
              </c:extLst>
            </c:dLbl>
            <c:dLbl>
              <c:idx val="9"/>
              <c:layout>
                <c:manualLayout>
                  <c:x val="1.0940704948139951E-2"/>
                  <c:y val="2.25397347126467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D1-45E3-B458-2BFB7FB1B6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Gráficos_Cobertura_Dpto'!$I$19:$I$30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Gráficos_Cobertura_Dpto'!$K$19:$K$30</c:f>
              <c:numCache>
                <c:formatCode>0.00%</c:formatCode>
                <c:ptCount val="12"/>
                <c:pt idx="0">
                  <c:v>0.98380000000000001</c:v>
                </c:pt>
                <c:pt idx="1">
                  <c:v>0.98699999999999999</c:v>
                </c:pt>
                <c:pt idx="2">
                  <c:v>0.99139999999999995</c:v>
                </c:pt>
                <c:pt idx="3">
                  <c:v>0.99450000000000005</c:v>
                </c:pt>
                <c:pt idx="4">
                  <c:v>0.99865729639323308</c:v>
                </c:pt>
                <c:pt idx="5">
                  <c:v>1.00176407693587</c:v>
                </c:pt>
                <c:pt idx="6">
                  <c:v>1.0037827765936995</c:v>
                </c:pt>
                <c:pt idx="7">
                  <c:v>1.0070223973636008</c:v>
                </c:pt>
                <c:pt idx="8">
                  <c:v>1.0099665555192534</c:v>
                </c:pt>
                <c:pt idx="9">
                  <c:v>1.0121708776478109</c:v>
                </c:pt>
                <c:pt idx="10">
                  <c:v>1.0142678660522302</c:v>
                </c:pt>
                <c:pt idx="11">
                  <c:v>1.0161260074331555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EB-4132-8A69-96BE842536B8}"/>
            </c:ext>
          </c:extLst>
        </c:ser>
        <c:ser>
          <c:idx val="2"/>
          <c:order val="2"/>
          <c:tx>
            <c:strRef>
              <c:f>'3. Gráficos_Cobertura_Dpto'!$L$18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1.5643871773389944E-3"/>
                  <c:y val="-4.24317839514853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78-4D76-B0CF-EB53086CFB4B}"/>
                </c:ext>
              </c:extLst>
            </c:dLbl>
            <c:dLbl>
              <c:idx val="1"/>
              <c:layout>
                <c:manualLayout>
                  <c:x val="7.8108653688493583E-3"/>
                  <c:y val="-1.78578219506522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C2-4761-A4EB-CE28245D5CDC}"/>
                </c:ext>
              </c:extLst>
            </c:dLbl>
            <c:dLbl>
              <c:idx val="2"/>
              <c:layout>
                <c:manualLayout>
                  <c:x val="4.6865192213095862E-3"/>
                  <c:y val="9.43022237588840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83-4233-8320-0736D30A0C0B}"/>
                </c:ext>
              </c:extLst>
            </c:dLbl>
            <c:dLbl>
              <c:idx val="3"/>
              <c:layout>
                <c:manualLayout>
                  <c:x val="-1.562173073769929E-3"/>
                  <c:y val="1.39154228917217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B7-4DAF-AD89-8C7FD1F8E976}"/>
                </c:ext>
              </c:extLst>
            </c:dLbl>
            <c:dLbl>
              <c:idx val="4"/>
              <c:layout>
                <c:manualLayout>
                  <c:x val="4.6865192213096148E-3"/>
                  <c:y val="4.598213442216167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4A-40E0-A473-DADB87ADC020}"/>
                </c:ext>
              </c:extLst>
            </c:dLbl>
            <c:dLbl>
              <c:idx val="5"/>
              <c:layout>
                <c:manualLayout>
                  <c:x val="6.248692295079487E-3"/>
                  <c:y val="2.702421602138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FA-4B3F-BBDE-FD2575AA3BA3}"/>
                </c:ext>
              </c:extLst>
            </c:dLbl>
            <c:dLbl>
              <c:idx val="6"/>
              <c:layout>
                <c:manualLayout>
                  <c:x val="-1.5629578497342786E-3"/>
                  <c:y val="-1.75696344693951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15-4877-8F7E-BF016DD0EBB6}"/>
                </c:ext>
              </c:extLst>
            </c:dLbl>
            <c:dLbl>
              <c:idx val="7"/>
              <c:layout>
                <c:manualLayout>
                  <c:x val="0"/>
                  <c:y val="-1.08077140556011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15-4877-8F7E-BF016DD0EBB6}"/>
                </c:ext>
              </c:extLst>
            </c:dLbl>
            <c:dLbl>
              <c:idx val="8"/>
              <c:layout>
                <c:manualLayout>
                  <c:x val="9.3777470984055568E-3"/>
                  <c:y val="-1.75696344693951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5A-4C72-86D6-BC6F2B9E5BEA}"/>
                </c:ext>
              </c:extLst>
            </c:dLbl>
            <c:dLbl>
              <c:idx val="11"/>
              <c:layout>
                <c:manualLayout>
                  <c:x val="4.3647700165730776E-3"/>
                  <c:y val="1.65568473956041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A0-4A7F-A10F-7C76817BA6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66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Gráficos_Cobertura_Dpto'!$I$19:$I$30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Gráficos_Cobertura_Dpto'!$L$19:$L$30</c:f>
              <c:numCache>
                <c:formatCode>0.00%</c:formatCode>
                <c:ptCount val="12"/>
                <c:pt idx="0">
                  <c:v>1.0012652262002009</c:v>
                </c:pt>
                <c:pt idx="1">
                  <c:v>1.0036375616242403</c:v>
                </c:pt>
                <c:pt idx="2">
                  <c:v>1.0079454869581805</c:v>
                </c:pt>
                <c:pt idx="3">
                  <c:v>1.0114000000000001</c:v>
                </c:pt>
                <c:pt idx="4">
                  <c:v>1.0151374136708895</c:v>
                </c:pt>
                <c:pt idx="5">
                  <c:v>1.0172000000000001</c:v>
                </c:pt>
                <c:pt idx="6">
                  <c:v>0.99890000000000001</c:v>
                </c:pt>
                <c:pt idx="7">
                  <c:v>1.0033079697635039</c:v>
                </c:pt>
                <c:pt idx="8">
                  <c:v>1.0072000000000001</c:v>
                </c:pt>
                <c:pt idx="9">
                  <c:v>1.0103269696453157</c:v>
                </c:pt>
                <c:pt idx="10">
                  <c:v>1.0117</c:v>
                </c:pt>
                <c:pt idx="11">
                  <c:v>1.0132000000000001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8-4D76-B0CF-EB53086CFB4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249266816"/>
        <c:axId val="249261920"/>
      </c:barChart>
      <c:catAx>
        <c:axId val="24926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261920"/>
        <c:crosses val="autoZero"/>
        <c:auto val="1"/>
        <c:lblAlgn val="ctr"/>
        <c:lblOffset val="100"/>
        <c:noMultiLvlLbl val="0"/>
      </c:catAx>
      <c:valAx>
        <c:axId val="249261920"/>
        <c:scaling>
          <c:orientation val="minMax"/>
          <c:max val="1.04"/>
          <c:min val="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266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429021539570126E-2"/>
          <c:y val="5.9143351740725117E-2"/>
          <c:w val="0.92155030621172351"/>
          <c:h val="0.94041983332906842"/>
        </c:manualLayout>
      </c:layout>
      <c:lineChart>
        <c:grouping val="standard"/>
        <c:varyColors val="0"/>
        <c:ser>
          <c:idx val="0"/>
          <c:order val="0"/>
          <c:spPr>
            <a:ln w="412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strRef>
              <c:f>'3. Gráficos_Cobertura_Dpto'!$I$19:$I$30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Gráficos_Cobertura_Dpto'!$J$19:$J$30</c:f>
              <c:numCache>
                <c:formatCode>0.00%</c:formatCode>
                <c:ptCount val="12"/>
                <c:pt idx="0">
                  <c:v>0.95862026106892406</c:v>
                </c:pt>
                <c:pt idx="1">
                  <c:v>0.97351140248550072</c:v>
                </c:pt>
                <c:pt idx="2">
                  <c:v>0.97985543424384502</c:v>
                </c:pt>
                <c:pt idx="3">
                  <c:v>0.97689029384854287</c:v>
                </c:pt>
                <c:pt idx="4">
                  <c:v>0.975552304381747</c:v>
                </c:pt>
                <c:pt idx="5">
                  <c:v>0.97699272079821153</c:v>
                </c:pt>
                <c:pt idx="6">
                  <c:v>0.98472251131712973</c:v>
                </c:pt>
                <c:pt idx="7">
                  <c:v>0.98772224326999536</c:v>
                </c:pt>
                <c:pt idx="8">
                  <c:v>0.9934597996684601</c:v>
                </c:pt>
                <c:pt idx="9">
                  <c:v>0.99610597894856634</c:v>
                </c:pt>
                <c:pt idx="10">
                  <c:v>0.99872730022626777</c:v>
                </c:pt>
                <c:pt idx="11">
                  <c:v>0.99883062565795078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8F-4DD7-A390-2E391B989A25}"/>
            </c:ext>
          </c:extLst>
        </c:ser>
        <c:ser>
          <c:idx val="1"/>
          <c:order val="1"/>
          <c:spPr>
            <a:ln w="412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strRef>
              <c:f>'3. Gráficos_Cobertura_Dpto'!$I$19:$I$30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Gráficos_Cobertura_Dpto'!$K$19:$K$30</c:f>
              <c:numCache>
                <c:formatCode>0.00%</c:formatCode>
                <c:ptCount val="12"/>
                <c:pt idx="0">
                  <c:v>0.98380000000000001</c:v>
                </c:pt>
                <c:pt idx="1">
                  <c:v>0.98699999999999999</c:v>
                </c:pt>
                <c:pt idx="2">
                  <c:v>0.99139999999999995</c:v>
                </c:pt>
                <c:pt idx="3">
                  <c:v>0.99450000000000005</c:v>
                </c:pt>
                <c:pt idx="4">
                  <c:v>0.99865729639323308</c:v>
                </c:pt>
                <c:pt idx="5">
                  <c:v>1.00176407693587</c:v>
                </c:pt>
                <c:pt idx="6">
                  <c:v>1.0037827765936995</c:v>
                </c:pt>
                <c:pt idx="7">
                  <c:v>1.0070223973636008</c:v>
                </c:pt>
                <c:pt idx="8">
                  <c:v>1.0099665555192534</c:v>
                </c:pt>
                <c:pt idx="9">
                  <c:v>1.0121708776478109</c:v>
                </c:pt>
                <c:pt idx="10">
                  <c:v>1.0142678660522302</c:v>
                </c:pt>
                <c:pt idx="11">
                  <c:v>1.0161260074331555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8F-4DD7-A390-2E391B989A25}"/>
            </c:ext>
          </c:extLst>
        </c:ser>
        <c:ser>
          <c:idx val="2"/>
          <c:order val="2"/>
          <c:spPr>
            <a:ln w="47625" cap="rnd">
              <a:solidFill>
                <a:srgbClr val="006600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A-3A42-4A6D-948B-EA65632E9099}"/>
              </c:ext>
            </c:extLst>
          </c:dPt>
          <c:cat>
            <c:strRef>
              <c:f>'3. Gráficos_Cobertura_Dpto'!$I$19:$I$30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Gráficos_Cobertura_Dpto'!$L$19:$L$30</c:f>
              <c:numCache>
                <c:formatCode>0.00%</c:formatCode>
                <c:ptCount val="12"/>
                <c:pt idx="0">
                  <c:v>1.0012652262002009</c:v>
                </c:pt>
                <c:pt idx="1">
                  <c:v>1.0036375616242403</c:v>
                </c:pt>
                <c:pt idx="2">
                  <c:v>1.0079454869581805</c:v>
                </c:pt>
                <c:pt idx="3">
                  <c:v>1.0114000000000001</c:v>
                </c:pt>
                <c:pt idx="4">
                  <c:v>1.0151374136708895</c:v>
                </c:pt>
                <c:pt idx="5">
                  <c:v>1.0172000000000001</c:v>
                </c:pt>
                <c:pt idx="6">
                  <c:v>0.99890000000000001</c:v>
                </c:pt>
                <c:pt idx="7">
                  <c:v>1.0033079697635039</c:v>
                </c:pt>
                <c:pt idx="8">
                  <c:v>1.0072000000000001</c:v>
                </c:pt>
                <c:pt idx="9">
                  <c:v>1.0103269696453157</c:v>
                </c:pt>
                <c:pt idx="10">
                  <c:v>1.0117</c:v>
                </c:pt>
                <c:pt idx="11">
                  <c:v>1.0132000000000001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42-4A6D-948B-EA65632E9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9267360"/>
        <c:axId val="249264640"/>
      </c:lineChart>
      <c:catAx>
        <c:axId val="2492673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9264640"/>
        <c:crosses val="autoZero"/>
        <c:auto val="1"/>
        <c:lblAlgn val="ctr"/>
        <c:lblOffset val="100"/>
        <c:noMultiLvlLbl val="0"/>
      </c:catAx>
      <c:valAx>
        <c:axId val="249264640"/>
        <c:scaling>
          <c:orientation val="minMax"/>
          <c:max val="1.04"/>
          <c:min val="0.9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crossAx val="249267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Campamento.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85F-406F-8E42-725766974E4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85F-406F-8E42-725766974E4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85F-406F-8E42-725766974E4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85F-406F-8E42-725766974E4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85F-406F-8E42-725766974E4C}"/>
              </c:ext>
            </c:extLst>
          </c:dPt>
          <c:dLbls>
            <c:dLbl>
              <c:idx val="0"/>
              <c:layout>
                <c:manualLayout>
                  <c:x val="-8.6339605142299602E-2"/>
                  <c:y val="-0.215898180035628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5F-406F-8E42-725766974E4C}"/>
                </c:ext>
              </c:extLst>
            </c:dLbl>
            <c:dLbl>
              <c:idx val="1"/>
              <c:layout>
                <c:manualLayout>
                  <c:x val="5.2464822710751008E-2"/>
                  <c:y val="8.365388884843338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021240399289485E-2"/>
                      <c:h val="8.1135563990032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585F-406F-8E42-725766974E4C}"/>
                </c:ext>
              </c:extLst>
            </c:dLbl>
            <c:dLbl>
              <c:idx val="2"/>
              <c:layout>
                <c:manualLayout>
                  <c:x val="-1.8942527975639535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5F-406F-8E42-725766974E4C}"/>
                </c:ext>
              </c:extLst>
            </c:dLbl>
            <c:dLbl>
              <c:idx val="3"/>
              <c:layout>
                <c:manualLayout>
                  <c:x val="4.7642129829840819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5F-406F-8E42-725766974E4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5F-406F-8E42-725766974E4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Población_Afiliada_Regimen'!$P$89:$P$92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Población_Afiliada_Regimen'!$AO$89:$AO$92</c:f>
              <c:numCache>
                <c:formatCode>_-* #,##0_-;\-* #,##0_-;_-* "-"??_-;_-@_-</c:formatCode>
                <c:ptCount val="4"/>
                <c:pt idx="0" formatCode="0.00%">
                  <c:v>0.91277658815132046</c:v>
                </c:pt>
                <c:pt idx="1">
                  <c:v>6.5810135617416138E-2</c:v>
                </c:pt>
                <c:pt idx="2" formatCode="0.00%">
                  <c:v>1.9271948608137045E-2</c:v>
                </c:pt>
                <c:pt idx="3" formatCode="0.00%">
                  <c:v>2.1413276231263384E-3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85F-406F-8E42-725766974E4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Magdalena Medio</a:t>
            </a:r>
          </a:p>
        </c:rich>
      </c:tx>
      <c:layout>
        <c:manualLayout>
          <c:xMode val="edge"/>
          <c:yMode val="edge"/>
          <c:x val="0.76983480571332763"/>
          <c:y val="2.3127978001383036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Gráficos_%Tendencia_Subreg'!$E$4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Gráficos_%Tendencia_Subreg'!$A$5:$A$9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Gráficos_%Tendencia_Subreg'!$F$5:$F$9</c:f>
              <c:numCache>
                <c:formatCode>#,##0.00</c:formatCode>
                <c:ptCount val="5"/>
                <c:pt idx="0">
                  <c:v>25.427639199938216</c:v>
                </c:pt>
                <c:pt idx="1">
                  <c:v>25.076641261947017</c:v>
                </c:pt>
                <c:pt idx="2">
                  <c:v>25.711829403904197</c:v>
                </c:pt>
                <c:pt idx="3">
                  <c:v>27.733458470201782</c:v>
                </c:pt>
                <c:pt idx="4">
                  <c:v>25.033980318599468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77-42D8-8FAC-9271BA98E717}"/>
            </c:ext>
          </c:extLst>
        </c:ser>
        <c:ser>
          <c:idx val="0"/>
          <c:order val="1"/>
          <c:tx>
            <c:strRef>
              <c:f>'4. Gráficos_%Tendencia_Subreg'!$C$4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Gráficos_%Tendencia_Subreg'!$A$5:$A$9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Gráficos_%Tendencia_Subreg'!$D$5:$D$9</c:f>
              <c:numCache>
                <c:formatCode>#,##0.00</c:formatCode>
                <c:ptCount val="5"/>
                <c:pt idx="0">
                  <c:v>61.108965943316086</c:v>
                </c:pt>
                <c:pt idx="1">
                  <c:v>57.685481345089741</c:v>
                </c:pt>
                <c:pt idx="2">
                  <c:v>57.850915309354932</c:v>
                </c:pt>
                <c:pt idx="3">
                  <c:v>55.160515637507935</c:v>
                </c:pt>
                <c:pt idx="4">
                  <c:v>56.443574548288296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7-42D8-8FAC-9271BA98E717}"/>
            </c:ext>
          </c:extLst>
        </c:ser>
        <c:ser>
          <c:idx val="4"/>
          <c:order val="2"/>
          <c:tx>
            <c:strRef>
              <c:f>'4. Gráficos_%Tendencia_Subreg'!$G$4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7C-43F0-893E-26A55445664B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38-48D8-90BA-10C2C2BA3932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38-48D8-90BA-10C2C2BA3932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38-48D8-90BA-10C2C2BA39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Gráficos_%Tendencia_Subreg'!$A$5:$A$9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Gráficos_%Tendencia_Subreg'!$H$5:$H$9</c:f>
              <c:numCache>
                <c:formatCode>#,##0.00</c:formatCode>
                <c:ptCount val="5"/>
                <c:pt idx="0">
                  <c:v>3.802417175071434</c:v>
                </c:pt>
                <c:pt idx="1">
                  <c:v>4.4684465789049073</c:v>
                </c:pt>
                <c:pt idx="2">
                  <c:v>4.2041621111453749</c:v>
                </c:pt>
                <c:pt idx="3">
                  <c:v>4.4083142407596547</c:v>
                </c:pt>
                <c:pt idx="4">
                  <c:v>4.0214574385182766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38-48D8-90BA-10C2C2BA3932}"/>
            </c:ext>
          </c:extLst>
        </c:ser>
        <c:ser>
          <c:idx val="2"/>
          <c:order val="3"/>
          <c:tx>
            <c:strRef>
              <c:f>'4. Gráficos_%Tendencia_Subreg'!$K$4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7C-43F0-893E-26A55445664B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38-48D8-90BA-10C2C2BA3932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38-48D8-90BA-10C2C2BA3932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38-48D8-90BA-10C2C2BA3932}"/>
                </c:ext>
              </c:extLst>
            </c:dLbl>
            <c:dLbl>
              <c:idx val="4"/>
              <c:layout>
                <c:manualLayout>
                  <c:x val="-4.5828885426163146E-2"/>
                  <c:y val="-2.6613334224063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AF-4319-8BD0-061F2ED8C7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Gráficos_%Tendencia_Subreg'!$A$5:$A$9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Gráficos_%Tendencia_Subreg'!$K$5:$K$9</c:f>
              <c:numCache>
                <c:formatCode>#,##0.00</c:formatCode>
                <c:ptCount val="5"/>
                <c:pt idx="0">
                  <c:v>9.6609776816742681</c:v>
                </c:pt>
                <c:pt idx="1">
                  <c:v>12.769430814058339</c:v>
                </c:pt>
                <c:pt idx="2">
                  <c:v>12.233093175595485</c:v>
                </c:pt>
                <c:pt idx="3">
                  <c:v>12.697711651530625</c:v>
                </c:pt>
                <c:pt idx="4">
                  <c:v>14.50098769459396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77-42D8-8FAC-9271BA98E71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7904"/>
        <c:axId val="249273888"/>
      </c:lineChart>
      <c:catAx>
        <c:axId val="249267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273888"/>
        <c:crosses val="autoZero"/>
        <c:auto val="1"/>
        <c:lblAlgn val="ctr"/>
        <c:lblOffset val="100"/>
        <c:noMultiLvlLbl val="0"/>
      </c:catAx>
      <c:valAx>
        <c:axId val="249273888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267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4665401930752799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Bajo</a:t>
            </a:r>
            <a:r>
              <a:rPr lang="es-CO" sz="1600" b="1" baseline="0"/>
              <a:t> Cauca</a:t>
            </a:r>
            <a:endParaRPr lang="es-CO" sz="1600" b="1"/>
          </a:p>
        </c:rich>
      </c:tx>
      <c:layout>
        <c:manualLayout>
          <c:xMode val="edge"/>
          <c:yMode val="edge"/>
          <c:x val="0.83904928473834428"/>
          <c:y val="2.0261634582286501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Gráficos_%Tendencia_Subreg'!$E$11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Gráficos_%Tendencia_Subreg'!$A$12:$A$16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Gráficos_%Tendencia_Subreg'!$F$12:$F$16</c:f>
              <c:numCache>
                <c:formatCode>#,##0.00</c:formatCode>
                <c:ptCount val="5"/>
                <c:pt idx="0">
                  <c:v>17.118755936186997</c:v>
                </c:pt>
                <c:pt idx="1">
                  <c:v>15.872878963711068</c:v>
                </c:pt>
                <c:pt idx="2">
                  <c:v>15.428819131428833</c:v>
                </c:pt>
                <c:pt idx="3">
                  <c:v>15.208868409125245</c:v>
                </c:pt>
                <c:pt idx="4">
                  <c:v>13.775441885377612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92-4323-86CE-5B842C985343}"/>
            </c:ext>
          </c:extLst>
        </c:ser>
        <c:ser>
          <c:idx val="0"/>
          <c:order val="1"/>
          <c:tx>
            <c:strRef>
              <c:f>'4. Gráficos_%Tendencia_Subreg'!$C$11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Gráficos_%Tendencia_Subreg'!$A$12:$A$16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Gráficos_%Tendencia_Subreg'!$D$12:$D$16</c:f>
              <c:numCache>
                <c:formatCode>#,##0.00</c:formatCode>
                <c:ptCount val="5"/>
                <c:pt idx="0">
                  <c:v>88.289412257119409</c:v>
                </c:pt>
                <c:pt idx="1">
                  <c:v>84.776369852272367</c:v>
                </c:pt>
                <c:pt idx="2">
                  <c:v>84.049854036159132</c:v>
                </c:pt>
                <c:pt idx="3">
                  <c:v>83.210454751473023</c:v>
                </c:pt>
                <c:pt idx="4">
                  <c:v>83.982027018984709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92-4323-86CE-5B842C985343}"/>
            </c:ext>
          </c:extLst>
        </c:ser>
        <c:ser>
          <c:idx val="4"/>
          <c:order val="2"/>
          <c:tx>
            <c:strRef>
              <c:f>'4. Gráficos_%Tendencia_Subreg'!$G$11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2.3019298972654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32-4911-8C8E-A550620DE45B}"/>
                </c:ext>
              </c:extLst>
            </c:dLbl>
            <c:dLbl>
              <c:idx val="1"/>
              <c:layout>
                <c:manualLayout>
                  <c:x val="-1.5470824378762137E-2"/>
                  <c:y val="-2.1660540474544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92-4323-86CE-5B842C985343}"/>
                </c:ext>
              </c:extLst>
            </c:dLbl>
            <c:dLbl>
              <c:idx val="2"/>
              <c:layout>
                <c:manualLayout>
                  <c:x val="-2.137851554141431E-2"/>
                  <c:y val="-4.226966906822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92-4323-86CE-5B842C985343}"/>
                </c:ext>
              </c:extLst>
            </c:dLbl>
            <c:dLbl>
              <c:idx val="3"/>
              <c:layout>
                <c:manualLayout>
                  <c:x val="-3.3193897866718655E-2"/>
                  <c:y val="-4.5795115560215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2-4323-86CE-5B842C9853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Gráficos_%Tendencia_Subreg'!$A$12:$A$16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Gráficos_%Tendencia_Subreg'!$H$12:$H$16</c:f>
              <c:numCache>
                <c:formatCode>#,##0.00</c:formatCode>
                <c:ptCount val="5"/>
                <c:pt idx="0">
                  <c:v>3.4128044559635535</c:v>
                </c:pt>
                <c:pt idx="1">
                  <c:v>2.4633033277922403</c:v>
                </c:pt>
                <c:pt idx="2">
                  <c:v>2.5068954008922786</c:v>
                </c:pt>
                <c:pt idx="3">
                  <c:v>2.545701767638616</c:v>
                </c:pt>
                <c:pt idx="4">
                  <c:v>2.4612420401118849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92-4323-86CE-5B842C985343}"/>
            </c:ext>
          </c:extLst>
        </c:ser>
        <c:ser>
          <c:idx val="2"/>
          <c:order val="3"/>
          <c:tx>
            <c:strRef>
              <c:f>'4. Gráficos_%Tendencia_Subreg'!$K$11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32-4911-8C8E-A550620DE45B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92-4323-86CE-5B842C985343}"/>
                </c:ext>
              </c:extLst>
            </c:dLbl>
            <c:dLbl>
              <c:idx val="2"/>
              <c:layout>
                <c:manualLayout>
                  <c:x val="-2.6222822294789137E-2"/>
                  <c:y val="-1.2770968071405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92-4323-86CE-5B842C985343}"/>
                </c:ext>
              </c:extLst>
            </c:dLbl>
            <c:dLbl>
              <c:idx val="3"/>
              <c:layout>
                <c:manualLayout>
                  <c:x val="-2.7699745085452195E-2"/>
                  <c:y val="-2.551399554124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92-4323-86CE-5B842C9853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Gráficos_%Tendencia_Subreg'!$A$12:$A$16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Gráficos_%Tendencia_Subreg'!$K$12:$K$16</c:f>
              <c:numCache>
                <c:formatCode>#,##0.00</c:formatCode>
                <c:ptCount val="5"/>
                <c:pt idx="0">
                  <c:v>-8.8209726492699616</c:v>
                </c:pt>
                <c:pt idx="1">
                  <c:v>-3.1125521437756873</c:v>
                </c:pt>
                <c:pt idx="2">
                  <c:v>-1.9855685684802467</c:v>
                </c:pt>
                <c:pt idx="3">
                  <c:v>-0.96502492823688613</c:v>
                </c:pt>
                <c:pt idx="4">
                  <c:v>-0.21871094447421058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92-4323-86CE-5B842C98534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8448"/>
        <c:axId val="249264096"/>
      </c:lineChart>
      <c:catAx>
        <c:axId val="249268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264096"/>
        <c:crosses val="autoZero"/>
        <c:auto val="1"/>
        <c:lblAlgn val="ctr"/>
        <c:lblOffset val="100"/>
        <c:noMultiLvlLbl val="0"/>
      </c:catAx>
      <c:valAx>
        <c:axId val="249264096"/>
        <c:scaling>
          <c:orientation val="minMax"/>
          <c:max val="93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268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4223324514991178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Urabá</a:t>
            </a:r>
          </a:p>
        </c:rich>
      </c:tx>
      <c:layout>
        <c:manualLayout>
          <c:xMode val="edge"/>
          <c:yMode val="edge"/>
          <c:x val="0.9041925908466284"/>
          <c:y val="2.58538849298468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Gráficos_%Tendencia_Subreg'!$E$18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Gráficos_%Tendencia_Subreg'!$A$19:$A$23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Gráficos_%Tendencia_Subreg'!$F$19:$F$23</c:f>
              <c:numCache>
                <c:formatCode>#,##0.00</c:formatCode>
                <c:ptCount val="5"/>
                <c:pt idx="0">
                  <c:v>38.15035356899282</c:v>
                </c:pt>
                <c:pt idx="1">
                  <c:v>38.420716025527632</c:v>
                </c:pt>
                <c:pt idx="2">
                  <c:v>38.951843784776052</c:v>
                </c:pt>
                <c:pt idx="3">
                  <c:v>39.754947314796432</c:v>
                </c:pt>
                <c:pt idx="4">
                  <c:v>36.730846909923251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71-45C0-94D2-D0E07F62B0A7}"/>
            </c:ext>
          </c:extLst>
        </c:ser>
        <c:ser>
          <c:idx val="0"/>
          <c:order val="1"/>
          <c:tx>
            <c:strRef>
              <c:f>'4. Gráficos_%Tendencia_Subreg'!$C$18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Gráficos_%Tendencia_Subreg'!$A$19:$A$23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Gráficos_%Tendencia_Subreg'!$D$19:$D$23</c:f>
              <c:numCache>
                <c:formatCode>#,##0.00</c:formatCode>
                <c:ptCount val="5"/>
                <c:pt idx="0">
                  <c:v>72.298178511460577</c:v>
                </c:pt>
                <c:pt idx="1">
                  <c:v>70.051300194586943</c:v>
                </c:pt>
                <c:pt idx="2">
                  <c:v>70.667605124742011</c:v>
                </c:pt>
                <c:pt idx="3">
                  <c:v>71.128396069867364</c:v>
                </c:pt>
                <c:pt idx="4">
                  <c:v>73.812874535893656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71-45C0-94D2-D0E07F62B0A7}"/>
            </c:ext>
          </c:extLst>
        </c:ser>
        <c:ser>
          <c:idx val="4"/>
          <c:order val="2"/>
          <c:tx>
            <c:strRef>
              <c:f>'4. Gráficos_%Tendencia_Subreg'!$G$18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2.3019298972654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04-431D-ADF0-3CE87CE96292}"/>
                </c:ext>
              </c:extLst>
            </c:dLbl>
            <c:dLbl>
              <c:idx val="1"/>
              <c:layout>
                <c:manualLayout>
                  <c:x val="-1.5470824378762137E-2"/>
                  <c:y val="-2.1660540474544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71-45C0-94D2-D0E07F62B0A7}"/>
                </c:ext>
              </c:extLst>
            </c:dLbl>
            <c:dLbl>
              <c:idx val="2"/>
              <c:layout>
                <c:manualLayout>
                  <c:x val="-2.137851554141431E-2"/>
                  <c:y val="-4.226966906822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71-45C0-94D2-D0E07F62B0A7}"/>
                </c:ext>
              </c:extLst>
            </c:dLbl>
            <c:dLbl>
              <c:idx val="3"/>
              <c:layout>
                <c:manualLayout>
                  <c:x val="-3.3193897866718655E-2"/>
                  <c:y val="-4.5795115560215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71-45C0-94D2-D0E07F62B0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Gráficos_%Tendencia_Subreg'!$A$19:$A$23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Gráficos_%Tendencia_Subreg'!$H$19:$H$23</c:f>
              <c:numCache>
                <c:formatCode>#,##0.00</c:formatCode>
                <c:ptCount val="5"/>
                <c:pt idx="0">
                  <c:v>3.3956981442114795</c:v>
                </c:pt>
                <c:pt idx="1">
                  <c:v>4.0548342511901678</c:v>
                </c:pt>
                <c:pt idx="2">
                  <c:v>4.086477643455682</c:v>
                </c:pt>
                <c:pt idx="3">
                  <c:v>3.6956432164756912</c:v>
                </c:pt>
                <c:pt idx="4">
                  <c:v>3.6648953927819821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71-45C0-94D2-D0E07F62B0A7}"/>
            </c:ext>
          </c:extLst>
        </c:ser>
        <c:ser>
          <c:idx val="2"/>
          <c:order val="3"/>
          <c:tx>
            <c:strRef>
              <c:f>'4. Gráficos_%Tendencia_Subreg'!$K$18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04-431D-ADF0-3CE87CE96292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71-45C0-94D2-D0E07F62B0A7}"/>
                </c:ext>
              </c:extLst>
            </c:dLbl>
            <c:dLbl>
              <c:idx val="2"/>
              <c:layout>
                <c:manualLayout>
                  <c:x val="-2.6222822294789137E-2"/>
                  <c:y val="-1.2770968071405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71-45C0-94D2-D0E07F62B0A7}"/>
                </c:ext>
              </c:extLst>
            </c:dLbl>
            <c:dLbl>
              <c:idx val="3"/>
              <c:layout>
                <c:manualLayout>
                  <c:x val="-2.7699745085452195E-2"/>
                  <c:y val="-2.551399554124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71-45C0-94D2-D0E07F62B0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Gráficos_%Tendencia_Subreg'!$A$19:$A$23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Gráficos_%Tendencia_Subreg'!$K$19:$K$23</c:f>
              <c:numCache>
                <c:formatCode>#,##0.00</c:formatCode>
                <c:ptCount val="5"/>
                <c:pt idx="0">
                  <c:v>-13.843831387673532</c:v>
                </c:pt>
                <c:pt idx="1">
                  <c:v>-12.526850471304755</c:v>
                </c:pt>
                <c:pt idx="2">
                  <c:v>-13.705926552973736</c:v>
                </c:pt>
                <c:pt idx="3">
                  <c:v>-14.578986601139476</c:v>
                </c:pt>
                <c:pt idx="4">
                  <c:v>-14.208616838598886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71-45C0-94D2-D0E07F62B0A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4432"/>
        <c:axId val="249272256"/>
      </c:lineChart>
      <c:catAx>
        <c:axId val="249274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272256"/>
        <c:crosses val="autoZero"/>
        <c:auto val="1"/>
        <c:lblAlgn val="ctr"/>
        <c:lblOffset val="100"/>
        <c:noMultiLvlLbl val="0"/>
      </c:catAx>
      <c:valAx>
        <c:axId val="249272256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27443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0981423466072584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Nordeste</a:t>
            </a:r>
          </a:p>
        </c:rich>
      </c:tx>
      <c:layout>
        <c:manualLayout>
          <c:xMode val="edge"/>
          <c:yMode val="edge"/>
          <c:x val="0.85243530633764897"/>
          <c:y val="2.0261803241487214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Gráficos_%Tendencia_Subreg'!$E$25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Gráficos_%Tendencia_Subreg'!$A$26:$A$30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Gráficos_%Tendencia_Subreg'!$F$26:$F$30</c:f>
              <c:numCache>
                <c:formatCode>#,##0.00</c:formatCode>
                <c:ptCount val="5"/>
                <c:pt idx="0">
                  <c:v>19.573281968182144</c:v>
                </c:pt>
                <c:pt idx="1">
                  <c:v>19.467730202924724</c:v>
                </c:pt>
                <c:pt idx="2">
                  <c:v>20.215958588160841</c:v>
                </c:pt>
                <c:pt idx="3">
                  <c:v>20.773840529264863</c:v>
                </c:pt>
                <c:pt idx="4">
                  <c:v>19.447240999089122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19-45E6-BF07-8CA6AFBF7BB1}"/>
            </c:ext>
          </c:extLst>
        </c:ser>
        <c:ser>
          <c:idx val="0"/>
          <c:order val="1"/>
          <c:tx>
            <c:strRef>
              <c:f>'4. Gráficos_%Tendencia_Subreg'!$C$25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Gráficos_%Tendencia_Subreg'!$A$26:$A$30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Gráficos_%Tendencia_Subreg'!$D$26:$D$30</c:f>
              <c:numCache>
                <c:formatCode>#,##0.00</c:formatCode>
                <c:ptCount val="5"/>
                <c:pt idx="0">
                  <c:v>66.297734429938544</c:v>
                </c:pt>
                <c:pt idx="1">
                  <c:v>64.950460280432438</c:v>
                </c:pt>
                <c:pt idx="2">
                  <c:v>65.481729053055219</c:v>
                </c:pt>
                <c:pt idx="3">
                  <c:v>65.842164962004119</c:v>
                </c:pt>
                <c:pt idx="4">
                  <c:v>67.612541349057963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19-45E6-BF07-8CA6AFBF7BB1}"/>
            </c:ext>
          </c:extLst>
        </c:ser>
        <c:ser>
          <c:idx val="4"/>
          <c:order val="2"/>
          <c:tx>
            <c:strRef>
              <c:f>'4. Gráficos_%Tendencia_Subreg'!$G$25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6D-4B2F-8CFE-0F853BB1FF49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19-45E6-BF07-8CA6AFBF7BB1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19-45E6-BF07-8CA6AFBF7BB1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19-45E6-BF07-8CA6AFBF7B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Gráficos_%Tendencia_Subreg'!$A$26:$A$30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Gráficos_%Tendencia_Subreg'!$H$26:$H$30</c:f>
              <c:numCache>
                <c:formatCode>#,##0.00</c:formatCode>
                <c:ptCount val="5"/>
                <c:pt idx="0">
                  <c:v>2.184547650350078</c:v>
                </c:pt>
                <c:pt idx="1">
                  <c:v>2.1546642586600449</c:v>
                </c:pt>
                <c:pt idx="2">
                  <c:v>2.2025996113931998</c:v>
                </c:pt>
                <c:pt idx="3">
                  <c:v>2.1225117687435802</c:v>
                </c:pt>
                <c:pt idx="4">
                  <c:v>2.0878277961551372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19-45E6-BF07-8CA6AFBF7BB1}"/>
            </c:ext>
          </c:extLst>
        </c:ser>
        <c:ser>
          <c:idx val="2"/>
          <c:order val="3"/>
          <c:tx>
            <c:strRef>
              <c:f>'4. Gráficos_%Tendencia_Subreg'!$K$25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6D-4B2F-8CFE-0F853BB1FF49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19-45E6-BF07-8CA6AFBF7BB1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19-45E6-BF07-8CA6AFBF7BB1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19-45E6-BF07-8CA6AFBF7B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Gráficos_%Tendencia_Subreg'!$A$26:$A$30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Gráficos_%Tendencia_Subreg'!$K$26:$K$30</c:f>
              <c:numCache>
                <c:formatCode>#,##0.00</c:formatCode>
                <c:ptCount val="5"/>
                <c:pt idx="0">
                  <c:v>11.944435951529229</c:v>
                </c:pt>
                <c:pt idx="1">
                  <c:v>13.427145257982801</c:v>
                </c:pt>
                <c:pt idx="2">
                  <c:v>12.09971274739074</c:v>
                </c:pt>
                <c:pt idx="3">
                  <c:v>11.261482739987443</c:v>
                </c:pt>
                <c:pt idx="4">
                  <c:v>10.85238985569778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19-45E6-BF07-8CA6AFBF7BB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1168"/>
        <c:axId val="249268992"/>
      </c:lineChart>
      <c:catAx>
        <c:axId val="249271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268992"/>
        <c:crosses val="autoZero"/>
        <c:auto val="1"/>
        <c:lblAlgn val="ctr"/>
        <c:lblOffset val="100"/>
        <c:noMultiLvlLbl val="0"/>
      </c:catAx>
      <c:valAx>
        <c:axId val="249268992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27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4075923505626988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Occidente</a:t>
            </a:r>
          </a:p>
        </c:rich>
      </c:tx>
      <c:layout>
        <c:manualLayout>
          <c:xMode val="edge"/>
          <c:yMode val="edge"/>
          <c:x val="0.87601259342732063"/>
          <c:y val="2.0261840324763195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Gráficos_%Tendencia_Subreg'!$E$33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Gráficos_%Tendencia_Subreg'!$A$34:$A$38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Gráficos_%Tendencia_Subreg'!$F$34:$F$38</c:f>
              <c:numCache>
                <c:formatCode>#,##0.00</c:formatCode>
                <c:ptCount val="5"/>
                <c:pt idx="0">
                  <c:v>16.441946488807112</c:v>
                </c:pt>
                <c:pt idx="1">
                  <c:v>17.076022835847144</c:v>
                </c:pt>
                <c:pt idx="2">
                  <c:v>17.637423156943409</c:v>
                </c:pt>
                <c:pt idx="3">
                  <c:v>18.25635938890537</c:v>
                </c:pt>
                <c:pt idx="4">
                  <c:v>16.172691294682593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E-46BD-B045-EB70FC4F0FEC}"/>
            </c:ext>
          </c:extLst>
        </c:ser>
        <c:ser>
          <c:idx val="0"/>
          <c:order val="1"/>
          <c:tx>
            <c:strRef>
              <c:f>'4. Gráficos_%Tendencia_Subreg'!$C$33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Gráficos_%Tendencia_Subreg'!$A$34:$A$38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Gráficos_%Tendencia_Subreg'!$D$34:$D$38</c:f>
              <c:numCache>
                <c:formatCode>#,##0.00</c:formatCode>
                <c:ptCount val="5"/>
                <c:pt idx="0">
                  <c:v>69.632110548911371</c:v>
                </c:pt>
                <c:pt idx="1">
                  <c:v>67.910500972092152</c:v>
                </c:pt>
                <c:pt idx="2">
                  <c:v>68.281351496380267</c:v>
                </c:pt>
                <c:pt idx="3">
                  <c:v>67.359463067339064</c:v>
                </c:pt>
                <c:pt idx="4">
                  <c:v>68.962400660966892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3E-46BD-B045-EB70FC4F0FEC}"/>
            </c:ext>
          </c:extLst>
        </c:ser>
        <c:ser>
          <c:idx val="4"/>
          <c:order val="2"/>
          <c:tx>
            <c:strRef>
              <c:f>'4. Gráficos_%Tendencia_Subreg'!$G$33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DB-4179-89BC-E999AD4A8C59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3E-46BD-B045-EB70FC4F0FEC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3E-46BD-B045-EB70FC4F0FEC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3E-46BD-B045-EB70FC4F0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Gráficos_%Tendencia_Subreg'!$A$34:$A$38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Gráficos_%Tendencia_Subreg'!$H$34:$H$38</c:f>
              <c:numCache>
                <c:formatCode>#,##0.00</c:formatCode>
                <c:ptCount val="5"/>
                <c:pt idx="0">
                  <c:v>2.6808302667893287</c:v>
                </c:pt>
                <c:pt idx="1">
                  <c:v>2.7884071473729741</c:v>
                </c:pt>
                <c:pt idx="2">
                  <c:v>2.7395196897093852</c:v>
                </c:pt>
                <c:pt idx="3">
                  <c:v>2.7235983387718781</c:v>
                </c:pt>
                <c:pt idx="4">
                  <c:v>2.6676039493684756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3E-46BD-B045-EB70FC4F0FEC}"/>
            </c:ext>
          </c:extLst>
        </c:ser>
        <c:ser>
          <c:idx val="2"/>
          <c:order val="3"/>
          <c:tx>
            <c:strRef>
              <c:f>'4. Gráficos_%Tendencia_Subreg'!$K$33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DB-4179-89BC-E999AD4A8C59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3E-46BD-B045-EB70FC4F0FEC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3E-46BD-B045-EB70FC4F0FEC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3E-46BD-B045-EB70FC4F0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Gráficos_%Tendencia_Subreg'!$A$34:$A$38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Gráficos_%Tendencia_Subreg'!$K$34:$K$38</c:f>
              <c:numCache>
                <c:formatCode>#,##0.00</c:formatCode>
                <c:ptCount val="5"/>
                <c:pt idx="0">
                  <c:v>11.245112695492182</c:v>
                </c:pt>
                <c:pt idx="1">
                  <c:v>12.225069044687714</c:v>
                </c:pt>
                <c:pt idx="2">
                  <c:v>11.341705656966951</c:v>
                </c:pt>
                <c:pt idx="3">
                  <c:v>11.660579204983691</c:v>
                </c:pt>
                <c:pt idx="4">
                  <c:v>12.197304094982044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3E-46BD-B045-EB70FC4F0FE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9536"/>
        <c:axId val="249270080"/>
      </c:lineChart>
      <c:catAx>
        <c:axId val="2492695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270080"/>
        <c:crosses val="autoZero"/>
        <c:auto val="1"/>
        <c:lblAlgn val="ctr"/>
        <c:lblOffset val="100"/>
        <c:noMultiLvlLbl val="0"/>
      </c:catAx>
      <c:valAx>
        <c:axId val="249270080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26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1865552840970275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CO" sz="1600" b="1" i="0" u="none" strike="noStrike" kern="1200" cap="none" spc="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j-lt"/>
                <a:ea typeface="+mj-ea"/>
                <a:cs typeface="+mj-cs"/>
              </a:defRPr>
            </a:pPr>
            <a:r>
              <a:rPr lang="es-CO" sz="1600" b="1" i="0" u="none" strike="noStrike" kern="1200" cap="none" spc="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j-lt"/>
                <a:ea typeface="+mj-ea"/>
                <a:cs typeface="+mj-cs"/>
              </a:rPr>
              <a:t>Norte</a:t>
            </a:r>
          </a:p>
        </c:rich>
      </c:tx>
      <c:layout>
        <c:manualLayout>
          <c:xMode val="edge"/>
          <c:yMode val="edge"/>
          <c:x val="0.90147942717842933"/>
          <c:y val="2.5872350022553003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CO" sz="1600" b="1" i="0" u="none" strike="noStrike" kern="1200" cap="none" spc="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Gráficos_%Tendencia_Subreg'!$E$40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Gráficos_%Tendencia_Subreg'!$A$41:$A$45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Gráficos_%Tendencia_Subreg'!$F$41:$F$45</c:f>
              <c:numCache>
                <c:formatCode>#,##0.00</c:formatCode>
                <c:ptCount val="5"/>
                <c:pt idx="0">
                  <c:v>33.942003187547861</c:v>
                </c:pt>
                <c:pt idx="1">
                  <c:v>34.788056899120392</c:v>
                </c:pt>
                <c:pt idx="2">
                  <c:v>35.518190820458734</c:v>
                </c:pt>
                <c:pt idx="3">
                  <c:v>36.609708630113644</c:v>
                </c:pt>
                <c:pt idx="4">
                  <c:v>33.573781754024388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A-426B-9190-AB6FD8229213}"/>
            </c:ext>
          </c:extLst>
        </c:ser>
        <c:ser>
          <c:idx val="0"/>
          <c:order val="1"/>
          <c:tx>
            <c:strRef>
              <c:f>'4. Gráficos_%Tendencia_Subreg'!$C$40</c:f>
              <c:strCache>
                <c:ptCount val="1"/>
                <c:pt idx="0">
                  <c:v>subsidiado</c:v>
                </c:pt>
              </c:strCache>
            </c:strRef>
          </c:tx>
          <c:spPr>
            <a:ln w="476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Gráficos_%Tendencia_Subreg'!$A$41:$A$45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Gráficos_%Tendencia_Subreg'!$D$41:$D$45</c:f>
              <c:numCache>
                <c:formatCode>#,##0.00</c:formatCode>
                <c:ptCount val="5"/>
                <c:pt idx="0">
                  <c:v>57.170947778030758</c:v>
                </c:pt>
                <c:pt idx="1">
                  <c:v>54.60233882324129</c:v>
                </c:pt>
                <c:pt idx="2">
                  <c:v>54.896506750609852</c:v>
                </c:pt>
                <c:pt idx="3">
                  <c:v>53.413716700159739</c:v>
                </c:pt>
                <c:pt idx="4">
                  <c:v>54.908504691866909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3A-426B-9190-AB6FD8229213}"/>
            </c:ext>
          </c:extLst>
        </c:ser>
        <c:ser>
          <c:idx val="4"/>
          <c:order val="2"/>
          <c:tx>
            <c:strRef>
              <c:f>'4. Gráficos_%Tendencia_Subreg'!$G$40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5A-47C8-BECD-74311BD178B2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3A-426B-9190-AB6FD8229213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3A-426B-9190-AB6FD8229213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3A-426B-9190-AB6FD82292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Gráficos_%Tendencia_Subreg'!$A$41:$A$45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Gráficos_%Tendencia_Subreg'!$H$41:$H$45</c:f>
              <c:numCache>
                <c:formatCode>#,##0.00</c:formatCode>
                <c:ptCount val="5"/>
                <c:pt idx="0">
                  <c:v>2.4539978887669989</c:v>
                </c:pt>
                <c:pt idx="1">
                  <c:v>2.3865793179452641</c:v>
                </c:pt>
                <c:pt idx="2">
                  <c:v>2.3186352255436313</c:v>
                </c:pt>
                <c:pt idx="3">
                  <c:v>2.426166609193352</c:v>
                </c:pt>
                <c:pt idx="4">
                  <c:v>2.374818492669446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33A-426B-9190-AB6FD8229213}"/>
            </c:ext>
          </c:extLst>
        </c:ser>
        <c:ser>
          <c:idx val="2"/>
          <c:order val="3"/>
          <c:tx>
            <c:strRef>
              <c:f>'4. Gráficos_%Tendencia_Subreg'!$K$40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5A-47C8-BECD-74311BD178B2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3A-426B-9190-AB6FD8229213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3A-426B-9190-AB6FD8229213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3A-426B-9190-AB6FD82292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Gráficos_%Tendencia_Subreg'!$A$41:$A$45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Gráficos_%Tendencia_Subreg'!$K$41:$K$45</c:f>
              <c:numCache>
                <c:formatCode>#,##0.00</c:formatCode>
                <c:ptCount val="5"/>
                <c:pt idx="0">
                  <c:v>6.4330511456543746</c:v>
                </c:pt>
                <c:pt idx="1">
                  <c:v>8.2230249596930634</c:v>
                </c:pt>
                <c:pt idx="2">
                  <c:v>7.266667203387783</c:v>
                </c:pt>
                <c:pt idx="3">
                  <c:v>7.5504080605332717</c:v>
                </c:pt>
                <c:pt idx="4">
                  <c:v>9.1428950614392619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3A-426B-9190-AB6FD822921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15888"/>
        <c:axId val="431619152"/>
      </c:lineChart>
      <c:catAx>
        <c:axId val="431615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s-CO" sz="900" b="0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 COBERTURA</a:t>
                </a:r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s-CO" sz="900" b="0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CO" sz="900" b="0" i="0" u="none" strike="noStrike" kern="1200" cap="none" spc="0" normalizeH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1619152"/>
        <c:crosses val="autoZero"/>
        <c:auto val="1"/>
        <c:lblAlgn val="ctr"/>
        <c:lblOffset val="100"/>
        <c:noMultiLvlLbl val="0"/>
      </c:catAx>
      <c:valAx>
        <c:axId val="431619152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s-CO" sz="1000" b="0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s-CO" sz="1000" b="0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CO" sz="12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1615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3781247099229557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CO" sz="11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es-CO" sz="900" b="0" i="0" u="none" strike="noStrike" kern="1200" baseline="0">
          <a:solidFill>
            <a:schemeClr val="dk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Oriente</a:t>
            </a:r>
          </a:p>
        </c:rich>
      </c:tx>
      <c:layout>
        <c:manualLayout>
          <c:xMode val="edge"/>
          <c:yMode val="edge"/>
          <c:x val="0.88666857883990025"/>
          <c:y val="2.333369084647194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Gráficos_%Tendencia_Subreg'!$E$47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Gráficos_%Tendencia_Subreg'!$A$48:$A$52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Gráficos_%Tendencia_Subreg'!$F$48:$F$52</c:f>
              <c:numCache>
                <c:formatCode>#,##0.00</c:formatCode>
                <c:ptCount val="5"/>
                <c:pt idx="0">
                  <c:v>51.002032505192943</c:v>
                </c:pt>
                <c:pt idx="1">
                  <c:v>53.339776129877428</c:v>
                </c:pt>
                <c:pt idx="2">
                  <c:v>54.740970333354419</c:v>
                </c:pt>
                <c:pt idx="3">
                  <c:v>58.438703595446142</c:v>
                </c:pt>
                <c:pt idx="4">
                  <c:v>57.512155275277955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7E-4F61-A3B8-FA403BA0FC57}"/>
            </c:ext>
          </c:extLst>
        </c:ser>
        <c:ser>
          <c:idx val="0"/>
          <c:order val="1"/>
          <c:tx>
            <c:strRef>
              <c:f>'4. Gráficos_%Tendencia_Subreg'!$C$47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Gráficos_%Tendencia_Subreg'!$A$48:$A$52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Gráficos_%Tendencia_Subreg'!$D$48:$D$52</c:f>
              <c:numCache>
                <c:formatCode>#,##0.00</c:formatCode>
                <c:ptCount val="5"/>
                <c:pt idx="0">
                  <c:v>35.520447895649845</c:v>
                </c:pt>
                <c:pt idx="1">
                  <c:v>34.521790493122481</c:v>
                </c:pt>
                <c:pt idx="2">
                  <c:v>35.513717732706915</c:v>
                </c:pt>
                <c:pt idx="3">
                  <c:v>35.180621591361074</c:v>
                </c:pt>
                <c:pt idx="4">
                  <c:v>38.363833037815169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7E-4F61-A3B8-FA403BA0FC57}"/>
            </c:ext>
          </c:extLst>
        </c:ser>
        <c:ser>
          <c:idx val="4"/>
          <c:order val="2"/>
          <c:tx>
            <c:strRef>
              <c:f>'4. Gráficos_%Tendencia_Subreg'!$G$47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E9-4F99-B974-4E6BF73833AA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7E-4F61-A3B8-FA403BA0FC57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7E-4F61-A3B8-FA403BA0FC57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7E-4F61-A3B8-FA403BA0F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Gráficos_%Tendencia_Subreg'!$A$48:$A$52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Gráficos_%Tendencia_Subreg'!$H$48:$H$52</c:f>
              <c:numCache>
                <c:formatCode>#,##0.00</c:formatCode>
                <c:ptCount val="5"/>
                <c:pt idx="0">
                  <c:v>2.0557338237155385</c:v>
                </c:pt>
                <c:pt idx="1">
                  <c:v>2.1882602694862916</c:v>
                </c:pt>
                <c:pt idx="2">
                  <c:v>2.1761194716473353</c:v>
                </c:pt>
                <c:pt idx="3">
                  <c:v>2.0006313015144159</c:v>
                </c:pt>
                <c:pt idx="4">
                  <c:v>1.9755110233849655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7E-4F61-A3B8-FA403BA0FC57}"/>
            </c:ext>
          </c:extLst>
        </c:ser>
        <c:ser>
          <c:idx val="2"/>
          <c:order val="3"/>
          <c:tx>
            <c:strRef>
              <c:f>'4. Gráficos_%Tendencia_Subreg'!$K$47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E9-4F99-B974-4E6BF73833AA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7E-4F61-A3B8-FA403BA0FC57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7E-4F61-A3B8-FA403BA0FC57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7E-4F61-A3B8-FA403BA0F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Gráficos_%Tendencia_Subreg'!$A$48:$A$52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Gráficos_%Tendencia_Subreg'!$K$48:$K$52</c:f>
              <c:numCache>
                <c:formatCode>#,##0.00</c:formatCode>
                <c:ptCount val="5"/>
                <c:pt idx="0">
                  <c:v>11.421785775441691</c:v>
                </c:pt>
                <c:pt idx="1">
                  <c:v>9.9501731075138053</c:v>
                </c:pt>
                <c:pt idx="2">
                  <c:v>7.5691924622913263</c:v>
                </c:pt>
                <c:pt idx="3">
                  <c:v>4.380043511678366</c:v>
                </c:pt>
                <c:pt idx="4">
                  <c:v>2.148500663521915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7E-4F61-A3B8-FA403BA0FC5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18608"/>
        <c:axId val="431620784"/>
      </c:lineChart>
      <c:catAx>
        <c:axId val="431618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1620784"/>
        <c:crosses val="autoZero"/>
        <c:auto val="1"/>
        <c:lblAlgn val="ctr"/>
        <c:lblOffset val="100"/>
        <c:noMultiLvlLbl val="0"/>
      </c:catAx>
      <c:valAx>
        <c:axId val="431620784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1618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2012910418164904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Suroeste</a:t>
            </a:r>
          </a:p>
        </c:rich>
      </c:tx>
      <c:layout>
        <c:manualLayout>
          <c:xMode val="edge"/>
          <c:yMode val="edge"/>
          <c:x val="0.87193274810917598"/>
          <c:y val="1.424644119614025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Gráficos_%Tendencia_Subreg'!$E$54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Gráficos_%Tendencia_Subreg'!$A$55:$A$59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Gráficos_%Tendencia_Subreg'!$F$55:$F$59</c:f>
              <c:numCache>
                <c:formatCode>#,##0.00</c:formatCode>
                <c:ptCount val="5"/>
                <c:pt idx="0">
                  <c:v>23.116287470376715</c:v>
                </c:pt>
                <c:pt idx="1">
                  <c:v>23.18112918983201</c:v>
                </c:pt>
                <c:pt idx="2">
                  <c:v>23.407551345370145</c:v>
                </c:pt>
                <c:pt idx="3">
                  <c:v>23.907994046986285</c:v>
                </c:pt>
                <c:pt idx="4">
                  <c:v>22.701112573837896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50-4BC8-8878-9506BE13E30C}"/>
            </c:ext>
          </c:extLst>
        </c:ser>
        <c:ser>
          <c:idx val="0"/>
          <c:order val="1"/>
          <c:tx>
            <c:strRef>
              <c:f>'4. Gráficos_%Tendencia_Subreg'!$C$54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Gráficos_%Tendencia_Subreg'!$A$55:$A$59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Gráficos_%Tendencia_Subreg'!$D$55:$D$59</c:f>
              <c:numCache>
                <c:formatCode>#,##0.00</c:formatCode>
                <c:ptCount val="5"/>
                <c:pt idx="0">
                  <c:v>58.769586943314856</c:v>
                </c:pt>
                <c:pt idx="1">
                  <c:v>57.332223029550953</c:v>
                </c:pt>
                <c:pt idx="2">
                  <c:v>57.527595606293694</c:v>
                </c:pt>
                <c:pt idx="3">
                  <c:v>55.90012756457957</c:v>
                </c:pt>
                <c:pt idx="4">
                  <c:v>55.991698225796739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50-4BC8-8878-9506BE13E30C}"/>
            </c:ext>
          </c:extLst>
        </c:ser>
        <c:ser>
          <c:idx val="4"/>
          <c:order val="2"/>
          <c:tx>
            <c:strRef>
              <c:f>'4. Gráficos_%Tendencia_Subreg'!$G$54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89-46B3-8683-E31C674A8AAB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50-4BC8-8878-9506BE13E30C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50-4BC8-8878-9506BE13E30C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50-4BC8-8878-9506BE13E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Gráficos_%Tendencia_Subreg'!$A$55:$A$59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Gráficos_%Tendencia_Subreg'!$H$55:$H$59</c:f>
              <c:numCache>
                <c:formatCode>#,##0.00</c:formatCode>
                <c:ptCount val="5"/>
                <c:pt idx="0">
                  <c:v>2.4297934990230474</c:v>
                </c:pt>
                <c:pt idx="1">
                  <c:v>2.5781906946746238</c:v>
                </c:pt>
                <c:pt idx="2">
                  <c:v>2.5852157720022673</c:v>
                </c:pt>
                <c:pt idx="3">
                  <c:v>2.5294993090251938</c:v>
                </c:pt>
                <c:pt idx="4">
                  <c:v>2.4766610745720214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350-4BC8-8878-9506BE13E30C}"/>
            </c:ext>
          </c:extLst>
        </c:ser>
        <c:ser>
          <c:idx val="2"/>
          <c:order val="3"/>
          <c:tx>
            <c:strRef>
              <c:f>'4. Gráficos_%Tendencia_Subreg'!$K$54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89-46B3-8683-E31C674A8AAB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50-4BC8-8878-9506BE13E30C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50-4BC8-8878-9506BE13E30C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50-4BC8-8878-9506BE13E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Gráficos_%Tendencia_Subreg'!$A$55:$A$59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Gráficos_%Tendencia_Subreg'!$K$55:$K$59</c:f>
              <c:numCache>
                <c:formatCode>#,##0.00</c:formatCode>
                <c:ptCount val="5"/>
                <c:pt idx="0">
                  <c:v>15.684332087285384</c:v>
                </c:pt>
                <c:pt idx="1">
                  <c:v>16.908457085942402</c:v>
                </c:pt>
                <c:pt idx="2">
                  <c:v>16.479637276333904</c:v>
                </c:pt>
                <c:pt idx="3">
                  <c:v>17.66237907940895</c:v>
                </c:pt>
                <c:pt idx="4">
                  <c:v>18.83052812579335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50-4BC8-8878-9506BE13E30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23504"/>
        <c:axId val="431616976"/>
      </c:lineChart>
      <c:catAx>
        <c:axId val="431623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1616976"/>
        <c:crosses val="autoZero"/>
        <c:auto val="1"/>
        <c:lblAlgn val="ctr"/>
        <c:lblOffset val="100"/>
        <c:noMultiLvlLbl val="0"/>
      </c:catAx>
      <c:valAx>
        <c:axId val="431616976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1623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2602343062522516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Valle</a:t>
            </a:r>
            <a:r>
              <a:rPr lang="es-CO" sz="1600" b="1" baseline="0"/>
              <a:t> de Aburrá</a:t>
            </a:r>
            <a:endParaRPr lang="es-CO" sz="1600" b="1"/>
          </a:p>
        </c:rich>
      </c:tx>
      <c:layout>
        <c:manualLayout>
          <c:xMode val="edge"/>
          <c:yMode val="edge"/>
          <c:x val="0.79383297515048323"/>
          <c:y val="1.727973590261643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Gráficos_%Tendencia_Subreg'!$E$61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Gráficos_%Tendencia_Subreg'!$A$62:$A$66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Gráficos_%Tendencia_Subreg'!$F$62:$F$66</c:f>
              <c:numCache>
                <c:formatCode>#,##0.00</c:formatCode>
                <c:ptCount val="5"/>
                <c:pt idx="0">
                  <c:v>76.227410545268313</c:v>
                </c:pt>
                <c:pt idx="1">
                  <c:v>77.273505991854321</c:v>
                </c:pt>
                <c:pt idx="2">
                  <c:v>77.179766902342024</c:v>
                </c:pt>
                <c:pt idx="3">
                  <c:v>79.651168436672123</c:v>
                </c:pt>
                <c:pt idx="4">
                  <c:v>75.868519322996391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08-4A80-9017-4F8BFD8AD4FF}"/>
            </c:ext>
          </c:extLst>
        </c:ser>
        <c:ser>
          <c:idx val="0"/>
          <c:order val="1"/>
          <c:tx>
            <c:strRef>
              <c:f>'4. Gráficos_%Tendencia_Subreg'!$C$61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Gráficos_%Tendencia_Subreg'!$A$62:$A$66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Gráficos_%Tendencia_Subreg'!$D$62:$D$66</c:f>
              <c:numCache>
                <c:formatCode>#,##0.00</c:formatCode>
                <c:ptCount val="5"/>
                <c:pt idx="0">
                  <c:v>21.35050689162798</c:v>
                </c:pt>
                <c:pt idx="1">
                  <c:v>20.158837172624761</c:v>
                </c:pt>
                <c:pt idx="2">
                  <c:v>22.228340422006188</c:v>
                </c:pt>
                <c:pt idx="3">
                  <c:v>22.151231558666552</c:v>
                </c:pt>
                <c:pt idx="4">
                  <c:v>25.517386644262778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08-4A80-9017-4F8BFD8AD4FF}"/>
            </c:ext>
          </c:extLst>
        </c:ser>
        <c:ser>
          <c:idx val="4"/>
          <c:order val="2"/>
          <c:tx>
            <c:strRef>
              <c:f>'4. Gráficos_%Tendencia_Subreg'!$G$61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5A-4B3E-BA7D-BB24448ECD5F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08-4A80-9017-4F8BFD8AD4FF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08-4A80-9017-4F8BFD8AD4FF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08-4A80-9017-4F8BFD8AD4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Gráficos_%Tendencia_Subreg'!$A$62:$A$66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Gráficos_%Tendencia_Subreg'!$H$62:$H$66</c:f>
              <c:numCache>
                <c:formatCode>#,##0.00</c:formatCode>
                <c:ptCount val="5"/>
                <c:pt idx="0">
                  <c:v>3.0650961820210445</c:v>
                </c:pt>
                <c:pt idx="1">
                  <c:v>3.3945443212800894</c:v>
                </c:pt>
                <c:pt idx="2">
                  <c:v>3.2646692128022221</c:v>
                </c:pt>
                <c:pt idx="3">
                  <c:v>3.2357791002105363</c:v>
                </c:pt>
                <c:pt idx="4">
                  <c:v>3.1353411879241824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308-4A80-9017-4F8BFD8AD4FF}"/>
            </c:ext>
          </c:extLst>
        </c:ser>
        <c:ser>
          <c:idx val="2"/>
          <c:order val="3"/>
          <c:tx>
            <c:strRef>
              <c:f>'4. Gráficos_%Tendencia_Subreg'!$K$61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5A-4B3E-BA7D-BB24448ECD5F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08-4A80-9017-4F8BFD8AD4FF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08-4A80-9017-4F8BFD8AD4FF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08-4A80-9017-4F8BFD8AD4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Gráficos_%Tendencia_Subreg'!$A$62:$A$66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 Gráficos_%Tendencia_Subreg'!$K$62:$K$66</c:f>
              <c:numCache>
                <c:formatCode>#,##0.00</c:formatCode>
                <c:ptCount val="5"/>
                <c:pt idx="0">
                  <c:v>-0.64301361891733677</c:v>
                </c:pt>
                <c:pt idx="1">
                  <c:v>-0.82688748575915838</c:v>
                </c:pt>
                <c:pt idx="2">
                  <c:v>-2.6727765371504404</c:v>
                </c:pt>
                <c:pt idx="3">
                  <c:v>-5.0381790955492249</c:v>
                </c:pt>
                <c:pt idx="4">
                  <c:v>-4.5212471551833602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308-4A80-9017-4F8BFD8AD4F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22416"/>
        <c:axId val="431624048"/>
      </c:lineChart>
      <c:catAx>
        <c:axId val="431622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1624048"/>
        <c:crosses val="autoZero"/>
        <c:auto val="1"/>
        <c:lblAlgn val="ctr"/>
        <c:lblOffset val="100"/>
        <c:noMultiLvlLbl val="0"/>
      </c:catAx>
      <c:valAx>
        <c:axId val="431624048"/>
        <c:scaling>
          <c:orientation val="minMax"/>
          <c:max val="9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.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162241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1718219159008627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Magdalena Medio, 2022.</a:t>
            </a:r>
            <a:endParaRPr lang="es-CO" sz="1100"/>
          </a:p>
        </c:rich>
      </c:tx>
      <c:layout>
        <c:manualLayout>
          <c:xMode val="edge"/>
          <c:yMode val="edge"/>
          <c:x val="0.11862599547576462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446-45CF-A1D5-CE000A478859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C65D-48A1-9B4B-15EBA3C6D3F4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446-45CF-A1D5-CE000A47885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446-45CF-A1D5-CE000A478859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446-45CF-A1D5-CE000A478859}"/>
              </c:ext>
            </c:extLst>
          </c:dPt>
          <c:dLbls>
            <c:dLbl>
              <c:idx val="0"/>
              <c:layout>
                <c:manualLayout>
                  <c:x val="1.523809828533399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46-45CF-A1D5-CE000A4788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Gráficos_Afiliados_Reg_Subre'!$B$4:$B$8</c:f>
              <c:numCache>
                <c:formatCode>_(* #,##0_);_(* \(#,##0\);_(* "-"_);_(@_)</c:formatCode>
                <c:ptCount val="5"/>
                <c:pt idx="0">
                  <c:v>62290</c:v>
                </c:pt>
                <c:pt idx="1">
                  <c:v>27627</c:v>
                </c:pt>
                <c:pt idx="2">
                  <c:v>1780</c:v>
                </c:pt>
                <c:pt idx="3">
                  <c:v>2658</c:v>
                </c:pt>
                <c:pt idx="4">
                  <c:v>94355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446-45CF-A1D5-CE000A478859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Gráficos_Afiliados_Reg_Subre'!$C$4:$C$8</c:f>
              <c:numCache>
                <c:formatCode>0.00</c:formatCode>
                <c:ptCount val="5"/>
                <c:pt idx="0">
                  <c:v>0.564435745482883</c:v>
                </c:pt>
                <c:pt idx="1">
                  <c:v>0.25033980318599469</c:v>
                </c:pt>
                <c:pt idx="2">
                  <c:v>1.6129324561880425E-2</c:v>
                </c:pt>
                <c:pt idx="3">
                  <c:v>2.4085249823302343E-2</c:v>
                </c:pt>
                <c:pt idx="4">
                  <c:v>85.49901230540604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446-45CF-A1D5-CE000A4788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3712"/>
        <c:axId val="431612624"/>
        <c:axId val="0"/>
      </c:bar3DChart>
      <c:catAx>
        <c:axId val="43161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31612624"/>
        <c:crosses val="autoZero"/>
        <c:auto val="1"/>
        <c:lblAlgn val="ctr"/>
        <c:lblOffset val="100"/>
        <c:noMultiLvlLbl val="0"/>
      </c:catAx>
      <c:valAx>
        <c:axId val="43161262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43161371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s-CO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Carolina del Príncipe.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BE0-422F-8680-4219D4E445A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BE0-422F-8680-4219D4E445A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BE0-422F-8680-4219D4E445A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BE0-422F-8680-4219D4E445A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BE0-422F-8680-4219D4E445AE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6.251463058115598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E0-422F-8680-4219D4E445AE}"/>
                </c:ext>
              </c:extLst>
            </c:dLbl>
            <c:dLbl>
              <c:idx val="1"/>
              <c:layout>
                <c:manualLayout>
                  <c:x val="0.1716137056508826"/>
                  <c:y val="-4.266215301767400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E0-422F-8680-4219D4E445AE}"/>
                </c:ext>
              </c:extLst>
            </c:dLbl>
            <c:dLbl>
              <c:idx val="2"/>
              <c:layout>
                <c:manualLayout>
                  <c:x val="-2.7453162471363219E-2"/>
                  <c:y val="7.7707700969569752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E0-422F-8680-4219D4E445A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E0-422F-8680-4219D4E445A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E0-422F-8680-4219D4E445A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Población_Afiliada_Regimen'!$P$89:$P$92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Población_Afiliada_Regimen'!$AU$89:$AU$92</c:f>
              <c:numCache>
                <c:formatCode>0.00%</c:formatCode>
                <c:ptCount val="4"/>
                <c:pt idx="0">
                  <c:v>0.56586206896551727</c:v>
                </c:pt>
                <c:pt idx="1">
                  <c:v>0.37931034482758619</c:v>
                </c:pt>
                <c:pt idx="2">
                  <c:v>4.4482758620689657E-2</c:v>
                </c:pt>
                <c:pt idx="3">
                  <c:v>1.0344827586206896E-2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E0-422F-8680-4219D4E445A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Bajo Cauca, 2022.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B91-4E1F-AA3D-665F01624C62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1886-4441-9A0A-359E08979F0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B91-4E1F-AA3D-665F01624C62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B91-4E1F-AA3D-665F01624C62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B91-4E1F-AA3D-665F01624C62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91-4E1F-AA3D-665F01624C62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B91-4E1F-AA3D-665F01624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Gráficos_Afiliados_Reg_Subre'!$D$4:$D$8</c:f>
              <c:numCache>
                <c:formatCode>_(* #,##0_);_(* \(#,##0\);_(* "-"_);_(@_)</c:formatCode>
                <c:ptCount val="5"/>
                <c:pt idx="0">
                  <c:v>225784</c:v>
                </c:pt>
                <c:pt idx="1">
                  <c:v>37035</c:v>
                </c:pt>
                <c:pt idx="2">
                  <c:v>4199</c:v>
                </c:pt>
                <c:pt idx="3">
                  <c:v>2418</c:v>
                </c:pt>
                <c:pt idx="4">
                  <c:v>269436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91-4E1F-AA3D-665F01624C62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Gráficos_Afiliados_Reg_Subre'!$E$4:$E$8</c:f>
              <c:numCache>
                <c:formatCode>0.00</c:formatCode>
                <c:ptCount val="5"/>
                <c:pt idx="0">
                  <c:v>0.83982027018984706</c:v>
                </c:pt>
                <c:pt idx="1">
                  <c:v>0.13775441885377612</c:v>
                </c:pt>
                <c:pt idx="2">
                  <c:v>1.5618490745700172E-2</c:v>
                </c:pt>
                <c:pt idx="3">
                  <c:v>8.9939296554186754E-3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B91-4E1F-AA3D-665F01624C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1328"/>
        <c:axId val="431627312"/>
        <c:axId val="0"/>
      </c:bar3DChart>
      <c:catAx>
        <c:axId val="43162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31627312"/>
        <c:crosses val="autoZero"/>
        <c:auto val="1"/>
        <c:lblAlgn val="ctr"/>
        <c:lblOffset val="100"/>
        <c:noMultiLvlLbl val="0"/>
      </c:catAx>
      <c:valAx>
        <c:axId val="4316273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431621328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s-CO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Urabá, 2022.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3C3-4090-B45E-C4DBAC8E875D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BF96-4A5D-876E-4AB1BB5AA715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3C3-4090-B45E-C4DBAC8E875D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3C3-4090-B45E-C4DBAC8E875D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3C3-4090-B45E-C4DBAC8E875D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C3-4090-B45E-C4DBAC8E875D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3C3-4090-B45E-C4DBAC8E87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Gráficos_Afiliados_Reg_Subre'!$F$4:$F$8</c:f>
              <c:numCache>
                <c:formatCode>_(* #,##0_);_(* \(#,##0\);_(* "-"_);_(@_)</c:formatCode>
                <c:ptCount val="5"/>
                <c:pt idx="0">
                  <c:v>400192</c:v>
                </c:pt>
                <c:pt idx="1">
                  <c:v>199144</c:v>
                </c:pt>
                <c:pt idx="2">
                  <c:v>9791</c:v>
                </c:pt>
                <c:pt idx="3">
                  <c:v>10079</c:v>
                </c:pt>
                <c:pt idx="4">
                  <c:v>619206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3C3-4090-B45E-C4DBAC8E875D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Gráficos_Afiliados_Reg_Subre'!$G$4:$G$8</c:f>
              <c:numCache>
                <c:formatCode>0.00</c:formatCode>
                <c:ptCount val="5"/>
                <c:pt idx="0">
                  <c:v>0.73812874535893658</c:v>
                </c:pt>
                <c:pt idx="1">
                  <c:v>0.36730846909923254</c:v>
                </c:pt>
                <c:pt idx="2">
                  <c:v>1.8058878103033915E-2</c:v>
                </c:pt>
                <c:pt idx="3">
                  <c:v>1.8590075824785907E-2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3C3-4090-B45E-C4DBAC8E87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8064"/>
        <c:axId val="431614256"/>
        <c:axId val="0"/>
      </c:bar3DChart>
      <c:catAx>
        <c:axId val="4316180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4256"/>
        <c:crosses val="autoZero"/>
        <c:auto val="1"/>
        <c:lblAlgn val="ctr"/>
        <c:lblOffset val="100"/>
        <c:noMultiLvlLbl val="0"/>
      </c:catAx>
      <c:valAx>
        <c:axId val="4316142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43161806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s-CO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Nordeste, 2022.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CB30-4268-8C9A-7DBDE456BC79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133E-4737-8EED-F696AFE86AEF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CB30-4268-8C9A-7DBDE456BC7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CB30-4268-8C9A-7DBDE456BC79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CB30-4268-8C9A-7DBDE456BC79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30-4268-8C9A-7DBDE456BC79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30-4268-8C9A-7DBDE456BC79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Gráficos_Afiliados_Reg_Subre'!$H$4:$H$8</c:f>
              <c:numCache>
                <c:formatCode>_(* #,##0_);_(* \(#,##0\);_(* "-"_);_(@_)</c:formatCode>
                <c:ptCount val="5"/>
                <c:pt idx="0">
                  <c:v>141033</c:v>
                </c:pt>
                <c:pt idx="1">
                  <c:v>40565</c:v>
                </c:pt>
                <c:pt idx="2">
                  <c:v>3231</c:v>
                </c:pt>
                <c:pt idx="3">
                  <c:v>1124</c:v>
                </c:pt>
                <c:pt idx="4">
                  <c:v>185953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30-4268-8C9A-7DBDE456BC79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Gráficos_Afiliados_Reg_Subre'!$I$4:$I$8</c:f>
              <c:numCache>
                <c:formatCode>0.00</c:formatCode>
                <c:ptCount val="5"/>
                <c:pt idx="0">
                  <c:v>0.67612541349057964</c:v>
                </c:pt>
                <c:pt idx="1">
                  <c:v>0.19447240999089122</c:v>
                </c:pt>
                <c:pt idx="2">
                  <c:v>1.5489716669063713E-2</c:v>
                </c:pt>
                <c:pt idx="3">
                  <c:v>5.3885612924876548E-3</c:v>
                </c:pt>
                <c:pt idx="4">
                  <c:v>89.14761014430222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B30-4268-8C9A-7DBDE456BC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2960"/>
        <c:axId val="431621872"/>
        <c:axId val="0"/>
      </c:bar3DChart>
      <c:catAx>
        <c:axId val="431622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21872"/>
        <c:crosses val="autoZero"/>
        <c:auto val="1"/>
        <c:lblAlgn val="ctr"/>
        <c:lblOffset val="100"/>
        <c:noMultiLvlLbl val="0"/>
      </c:catAx>
      <c:valAx>
        <c:axId val="43162187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431622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s-CO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 Occidente  , 2022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EA7-4CB3-BD92-806D0AA51285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63DA-4DD0-B0EE-44A348A07312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EA7-4CB3-BD92-806D0AA51285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EA7-4CB3-BD92-806D0AA51285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EA7-4CB3-BD92-806D0AA51285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7-4CB3-BD92-806D0AA51285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A7-4CB3-BD92-806D0AA51285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Gráficos_Afiliados_Reg_Subre'!$J$4:$J$8</c:f>
              <c:numCache>
                <c:formatCode>_(* #,##0_);_(* \(#,##0\);_(* "-"_);_(@_)</c:formatCode>
                <c:ptCount val="5"/>
                <c:pt idx="0">
                  <c:v>151078</c:v>
                </c:pt>
                <c:pt idx="1">
                  <c:v>35430</c:v>
                </c:pt>
                <c:pt idx="2">
                  <c:v>4324</c:v>
                </c:pt>
                <c:pt idx="3">
                  <c:v>1520</c:v>
                </c:pt>
                <c:pt idx="4">
                  <c:v>192352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EA7-4CB3-BD92-806D0AA51285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Gráficos_Afiliados_Reg_Subre'!$K$4:$K$8</c:f>
              <c:numCache>
                <c:formatCode>0.00</c:formatCode>
                <c:ptCount val="5"/>
                <c:pt idx="0">
                  <c:v>0.68962400660966894</c:v>
                </c:pt>
                <c:pt idx="1">
                  <c:v>0.16172691294682595</c:v>
                </c:pt>
                <c:pt idx="2">
                  <c:v>1.9737712999776329E-2</c:v>
                </c:pt>
                <c:pt idx="3">
                  <c:v>6.9383264939084236E-3</c:v>
                </c:pt>
                <c:pt idx="4">
                  <c:v>87.802695905017956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EA7-4CB3-BD92-806D0AA512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9696"/>
        <c:axId val="431625136"/>
        <c:axId val="0"/>
      </c:bar3DChart>
      <c:catAx>
        <c:axId val="4316196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25136"/>
        <c:crosses val="autoZero"/>
        <c:auto val="1"/>
        <c:lblAlgn val="ctr"/>
        <c:lblOffset val="100"/>
        <c:noMultiLvlLbl val="0"/>
      </c:catAx>
      <c:valAx>
        <c:axId val="4316251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43161969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s-CO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Norte  , 2022.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E5CF-4288-BBD3-29FD360AB852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26AE-4DBA-B2E7-84CFEE8D2FE5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E5CF-4288-BBD3-29FD360AB852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E5CF-4288-BBD3-29FD360AB852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E5CF-4288-BBD3-29FD360AB852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CF-4288-BBD3-29FD360AB852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CF-4288-BBD3-29FD360AB852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Gráficos_Afiliados_Reg_Subre'!$L$4:$L$8</c:f>
              <c:numCache>
                <c:formatCode>_(* #,##0_);_(* \(#,##0\);_(* "-"_);_(@_)</c:formatCode>
                <c:ptCount val="5"/>
                <c:pt idx="0">
                  <c:v>140669</c:v>
                </c:pt>
                <c:pt idx="1">
                  <c:v>86012</c:v>
                </c:pt>
                <c:pt idx="2">
                  <c:v>4293</c:v>
                </c:pt>
                <c:pt idx="3">
                  <c:v>1791</c:v>
                </c:pt>
                <c:pt idx="4">
                  <c:v>232765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5CF-4288-BBD3-29FD360AB852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Gráficos_Afiliados_Reg_Subre'!$M$4:$M$8</c:f>
              <c:numCache>
                <c:formatCode>0.00</c:formatCode>
                <c:ptCount val="5"/>
                <c:pt idx="0">
                  <c:v>0.54908504691866911</c:v>
                </c:pt>
                <c:pt idx="1">
                  <c:v>0.3357378175402439</c:v>
                </c:pt>
                <c:pt idx="2">
                  <c:v>1.6757225162771089E-2</c:v>
                </c:pt>
                <c:pt idx="3">
                  <c:v>6.9909597639233687E-3</c:v>
                </c:pt>
                <c:pt idx="4">
                  <c:v>90.857104938560738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5CF-4288-BBD3-29FD360AB8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0240"/>
        <c:axId val="431614800"/>
        <c:axId val="0"/>
      </c:bar3DChart>
      <c:catAx>
        <c:axId val="4316202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4800"/>
        <c:crosses val="autoZero"/>
        <c:auto val="1"/>
        <c:lblAlgn val="ctr"/>
        <c:lblOffset val="100"/>
        <c:noMultiLvlLbl val="0"/>
      </c:catAx>
      <c:valAx>
        <c:axId val="4316148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43162024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s-CO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Oriente , 2022.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9F3E-4EDC-B325-E882007E7E9F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7FDF-420E-885A-0801A53770BC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9F3E-4EDC-B325-E882007E7E9F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9F3E-4EDC-B325-E882007E7E9F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9F3E-4EDC-B325-E882007E7E9F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3E-4EDC-B325-E882007E7E9F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3E-4EDC-B325-E882007E7E9F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Gráficos_Afiliados_Reg_Subre'!$N$4:$N$8</c:f>
              <c:numCache>
                <c:formatCode>_(* #,##0_);_(* \(#,##0\);_(* "-"_);_(@_)</c:formatCode>
                <c:ptCount val="5"/>
                <c:pt idx="0">
                  <c:v>275216</c:v>
                </c:pt>
                <c:pt idx="1">
                  <c:v>412583</c:v>
                </c:pt>
                <c:pt idx="2">
                  <c:v>9168</c:v>
                </c:pt>
                <c:pt idx="3">
                  <c:v>5004</c:v>
                </c:pt>
                <c:pt idx="4">
                  <c:v>701971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F3E-4EDC-B325-E882007E7E9F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Gráficos_Afiliados_Reg_Subre'!$O$4:$O$8</c:f>
              <c:numCache>
                <c:formatCode>0.00</c:formatCode>
                <c:ptCount val="5"/>
                <c:pt idx="0">
                  <c:v>0.3836383303781517</c:v>
                </c:pt>
                <c:pt idx="1">
                  <c:v>0.57512155275277954</c:v>
                </c:pt>
                <c:pt idx="2">
                  <c:v>1.2779766484895119E-2</c:v>
                </c:pt>
                <c:pt idx="3">
                  <c:v>6.9753437489545348E-3</c:v>
                </c:pt>
                <c:pt idx="4">
                  <c:v>97.851499336478099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F3E-4EDC-B325-E882007E7E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5680"/>
        <c:axId val="431615344"/>
        <c:axId val="0"/>
      </c:bar3DChart>
      <c:catAx>
        <c:axId val="4316256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5344"/>
        <c:crosses val="autoZero"/>
        <c:auto val="1"/>
        <c:lblAlgn val="ctr"/>
        <c:lblOffset val="100"/>
        <c:noMultiLvlLbl val="0"/>
      </c:catAx>
      <c:valAx>
        <c:axId val="4316153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43162568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s-CO"/>
          </a:p>
        </c:txPr>
      </c:dTable>
    </c:plotArea>
    <c:plotVisOnly val="0"/>
    <c:dispBlanksAs val="gap"/>
    <c:showDLblsOverMax val="0"/>
  </c:chart>
  <c:spPr>
    <a:ln w="9525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Suroeste , 2022.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9577010563651784"/>
          <c:y val="0.13119829688936199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7D90-45EB-9B43-1A57E7204D17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3D62-4E0E-B2A4-9416EE738AC4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7D90-45EB-9B43-1A57E7204D17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7D90-45EB-9B43-1A57E7204D17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7D90-45EB-9B43-1A57E7204D17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90-45EB-9B43-1A57E7204D17}"/>
                </c:ext>
              </c:extLst>
            </c:dLbl>
            <c:dLbl>
              <c:idx val="2"/>
              <c:layout>
                <c:manualLayout>
                  <c:x val="2.1540118470651588E-2"/>
                  <c:y val="-1.759015438892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90-45EB-9B43-1A57E7204D17}"/>
                </c:ext>
              </c:extLst>
            </c:dLbl>
            <c:dLbl>
              <c:idx val="4"/>
              <c:layout>
                <c:manualLayout>
                  <c:x val="6.462035541195477E-3"/>
                  <c:y val="3.5180308777847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90-45EB-9B43-1A57E7204D1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Gráficos_Afiliados_Reg_Subre'!$P$4:$P$8</c:f>
              <c:numCache>
                <c:formatCode>_(* #,##0_);_(* \(#,##0\);_(* "-"_);_(@_)</c:formatCode>
                <c:ptCount val="5"/>
                <c:pt idx="0">
                  <c:v>213937</c:v>
                </c:pt>
                <c:pt idx="1">
                  <c:v>86738</c:v>
                </c:pt>
                <c:pt idx="2">
                  <c:v>6195</c:v>
                </c:pt>
                <c:pt idx="3">
                  <c:v>3268</c:v>
                </c:pt>
                <c:pt idx="4">
                  <c:v>310138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D90-45EB-9B43-1A57E7204D17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Gráficos_Afiliados_Reg_Subre'!$Q$4:$Q$8</c:f>
              <c:numCache>
                <c:formatCode>0.00</c:formatCode>
                <c:ptCount val="5"/>
                <c:pt idx="0">
                  <c:v>0.55991698225796738</c:v>
                </c:pt>
                <c:pt idx="1">
                  <c:v>0.22701112573837895</c:v>
                </c:pt>
                <c:pt idx="2">
                  <c:v>1.6213584864180147E-2</c:v>
                </c:pt>
                <c:pt idx="3">
                  <c:v>8.5530258815400689E-3</c:v>
                </c:pt>
                <c:pt idx="4">
                  <c:v>81.169471874206664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D90-45EB-9B43-1A57E7204D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8416800"/>
        <c:axId val="438417344"/>
        <c:axId val="0"/>
      </c:bar3DChart>
      <c:catAx>
        <c:axId val="438416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8417344"/>
        <c:crosses val="autoZero"/>
        <c:auto val="1"/>
        <c:lblAlgn val="ctr"/>
        <c:lblOffset val="100"/>
        <c:noMultiLvlLbl val="0"/>
      </c:catAx>
      <c:valAx>
        <c:axId val="4384173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43841680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s-CO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Valle de Aburrá , 2022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7798-4DF5-B9DD-E55E8D38316B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B599-4CA0-95AF-50912F6CC1E9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7798-4DF5-B9DD-E55E8D38316B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7798-4DF5-B9DD-E55E8D38316B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7798-4DF5-B9DD-E55E8D38316B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98-4DF5-B9DD-E55E8D38316B}"/>
                </c:ext>
              </c:extLst>
            </c:dLbl>
            <c:dLbl>
              <c:idx val="1"/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B599-4CA0-95AF-50912F6CC1E9}"/>
                </c:ext>
              </c:extLst>
            </c:dLbl>
            <c:dLbl>
              <c:idx val="2"/>
              <c:layout>
                <c:manualLayout>
                  <c:x val="2.1540118470651588E-2"/>
                  <c:y val="-1.759015438892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98-4DF5-B9DD-E55E8D38316B}"/>
                </c:ext>
              </c:extLst>
            </c:dLbl>
            <c:dLbl>
              <c:idx val="4"/>
              <c:layout>
                <c:manualLayout>
                  <c:x val="6.462035541195477E-3"/>
                  <c:y val="3.5180308777847153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98-4DF5-B9DD-E55E8D38316B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Gráficos_Afiliados_Reg_Subre'!$R$4:$R$8</c:f>
              <c:numCache>
                <c:formatCode>_(* #,##0_);_(* \(#,##0\);_(* "-"_);_(@_)</c:formatCode>
                <c:ptCount val="5"/>
                <c:pt idx="0">
                  <c:v>1067292</c:v>
                </c:pt>
                <c:pt idx="1">
                  <c:v>3173282</c:v>
                </c:pt>
                <c:pt idx="2">
                  <c:v>63484</c:v>
                </c:pt>
                <c:pt idx="3">
                  <c:v>67655</c:v>
                </c:pt>
                <c:pt idx="4">
                  <c:v>4371713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798-4DF5-B9DD-E55E8D38316B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Gráficos_Afiliados_Reg_Subre'!$S$4:$S$8</c:f>
              <c:numCache>
                <c:formatCode>0.00</c:formatCode>
                <c:ptCount val="5"/>
                <c:pt idx="0">
                  <c:v>0.25517386644262779</c:v>
                </c:pt>
                <c:pt idx="1">
                  <c:v>0.75868519322996397</c:v>
                </c:pt>
                <c:pt idx="2">
                  <c:v>1.5178093471368455E-2</c:v>
                </c:pt>
                <c:pt idx="3">
                  <c:v>1.6175318407873368E-2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98-4DF5-B9DD-E55E8D3831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8414624"/>
        <c:axId val="438419520"/>
        <c:axId val="0"/>
      </c:bar3DChart>
      <c:catAx>
        <c:axId val="438414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8419520"/>
        <c:crosses val="autoZero"/>
        <c:auto val="1"/>
        <c:lblAlgn val="ctr"/>
        <c:lblOffset val="100"/>
        <c:noMultiLvlLbl val="0"/>
      </c:catAx>
      <c:valAx>
        <c:axId val="4384195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43841462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s-CO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Total</a:t>
            </a:r>
            <a:r>
              <a:rPr lang="es-CO" b="1" baseline="0"/>
              <a:t> afiliados por EPS en Antioquia, Subsidiado y Contributivo 2022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v>%</c:v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'6.Gráfico_Afiliados_EPS_Régimen'!$S$3:$S$11</c:f>
              <c:strCache>
                <c:ptCount val="9"/>
                <c:pt idx="0">
                  <c:v>1. SURA.</c:v>
                </c:pt>
                <c:pt idx="1">
                  <c:v>2. Savia Salud</c:v>
                </c:pt>
                <c:pt idx="2">
                  <c:v>3. La Nueva EPS</c:v>
                </c:pt>
                <c:pt idx="3">
                  <c:v>4. Salud Total </c:v>
                </c:pt>
                <c:pt idx="4">
                  <c:v>5. Coosalud</c:v>
                </c:pt>
                <c:pt idx="5">
                  <c:v>6. Sanitas S.A.</c:v>
                </c:pt>
                <c:pt idx="6">
                  <c:v>7. Ecoopsos</c:v>
                </c:pt>
                <c:pt idx="7">
                  <c:v>8. AIC</c:v>
                </c:pt>
                <c:pt idx="8">
                  <c:v>9. Compensar EPS</c:v>
                </c:pt>
              </c:strCache>
            </c:strRef>
          </c:cat>
          <c:val>
            <c:numRef>
              <c:f>'6.Gráfico_Afiliados_EPS_Régimen'!$U$3:$U$11</c:f>
              <c:numCache>
                <c:formatCode>0.00%</c:formatCode>
                <c:ptCount val="9"/>
                <c:pt idx="0">
                  <c:v>0.43454330173067607</c:v>
                </c:pt>
                <c:pt idx="1">
                  <c:v>0.24832867393250824</c:v>
                </c:pt>
                <c:pt idx="2">
                  <c:v>0.13904027903570695</c:v>
                </c:pt>
                <c:pt idx="3">
                  <c:v>7.6464597285647515E-2</c:v>
                </c:pt>
                <c:pt idx="4">
                  <c:v>6.4334708253817527E-2</c:v>
                </c:pt>
                <c:pt idx="5">
                  <c:v>2.1644630010417793E-2</c:v>
                </c:pt>
                <c:pt idx="6">
                  <c:v>6.5765365433734556E-3</c:v>
                </c:pt>
                <c:pt idx="7">
                  <c:v>6.3858609629677621E-3</c:v>
                </c:pt>
                <c:pt idx="8">
                  <c:v>1.0656875898680427E-3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C7-4E16-8234-CD26DD8A5CFA}"/>
            </c:ext>
          </c:extLst>
        </c:ser>
        <c:ser>
          <c:idx val="0"/>
          <c:order val="1"/>
          <c:tx>
            <c:v>N° Afiliados</c:v>
          </c:tx>
          <c:spPr>
            <a:gradFill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'6.Gráfico_Afiliados_EPS_Régimen'!$S$3:$S$11</c:f>
              <c:strCache>
                <c:ptCount val="9"/>
                <c:pt idx="0">
                  <c:v>1. SURA.</c:v>
                </c:pt>
                <c:pt idx="1">
                  <c:v>2. Savia Salud</c:v>
                </c:pt>
                <c:pt idx="2">
                  <c:v>3. La Nueva EPS</c:v>
                </c:pt>
                <c:pt idx="3">
                  <c:v>4. Salud Total </c:v>
                </c:pt>
                <c:pt idx="4">
                  <c:v>5. Coosalud</c:v>
                </c:pt>
                <c:pt idx="5">
                  <c:v>6. Sanitas S.A.</c:v>
                </c:pt>
                <c:pt idx="6">
                  <c:v>7. Ecoopsos</c:v>
                </c:pt>
                <c:pt idx="7">
                  <c:v>8. AIC</c:v>
                </c:pt>
                <c:pt idx="8">
                  <c:v>9. Compensar EPS</c:v>
                </c:pt>
              </c:strCache>
            </c:strRef>
          </c:cat>
          <c:val>
            <c:numRef>
              <c:f>'6.Gráfico_Afiliados_EPS_Régimen'!$T$3:$T$11</c:f>
              <c:numCache>
                <c:formatCode>#,##0</c:formatCode>
                <c:ptCount val="9"/>
                <c:pt idx="0">
                  <c:v>2944425</c:v>
                </c:pt>
                <c:pt idx="1">
                  <c:v>1682652</c:v>
                </c:pt>
                <c:pt idx="2">
                  <c:v>942124</c:v>
                </c:pt>
                <c:pt idx="3">
                  <c:v>518117</c:v>
                </c:pt>
                <c:pt idx="4">
                  <c:v>435926</c:v>
                </c:pt>
                <c:pt idx="5">
                  <c:v>146662</c:v>
                </c:pt>
                <c:pt idx="6">
                  <c:v>44562</c:v>
                </c:pt>
                <c:pt idx="7">
                  <c:v>43270</c:v>
                </c:pt>
                <c:pt idx="8">
                  <c:v>7221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C7-4E16-8234-CD26DD8A5CF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38420064"/>
        <c:axId val="438425504"/>
      </c:barChart>
      <c:catAx>
        <c:axId val="4384200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66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25504"/>
        <c:crossesAt val="0"/>
        <c:auto val="1"/>
        <c:lblAlgn val="ctr"/>
        <c:lblOffset val="100"/>
        <c:noMultiLvlLbl val="0"/>
      </c:catAx>
      <c:valAx>
        <c:axId val="438425504"/>
        <c:scaling>
          <c:orientation val="minMax"/>
        </c:scaling>
        <c:delete val="1"/>
        <c:axPos val="b"/>
        <c:numFmt formatCode="#.##0.00" sourceLinked="0"/>
        <c:majorTickMark val="none"/>
        <c:minorTickMark val="none"/>
        <c:tickLblPos val="nextTo"/>
        <c:crossAx val="4384200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/>
              <a:t>N°</a:t>
            </a:r>
            <a:r>
              <a:rPr lang="es-CO" sz="1200" baseline="0"/>
              <a:t> de afiliados por EPS Subsidiadas en Antioquia, 2022</a:t>
            </a:r>
            <a:endParaRPr lang="es-CO" sz="1200"/>
          </a:p>
        </c:rich>
      </c:tx>
      <c:layout>
        <c:manualLayout>
          <c:xMode val="edge"/>
          <c:yMode val="edge"/>
          <c:x val="0.38166949321643479"/>
          <c:y val="1.297823386675237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68653934374839"/>
          <c:y val="3.4705956967801571E-2"/>
          <c:w val="0.83441228409713952"/>
          <c:h val="0.76708955252771638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spPr>
            <a:gradFill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  <a:lin ang="27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CFF-4DC3-B42F-E897D816B31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CFF-4DC3-B42F-E897D816B31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CFF-4DC3-B42F-E897D816B31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CFF-4DC3-B42F-E897D816B31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CFF-4DC3-B42F-E897D816B31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6E8-4874-B412-CD8C7885201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CFF-4DC3-B42F-E897D816B3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'6.Gráfico_Afiliados_EPS_Régimen'!$B$3:$B$12</c:f>
              <c:strCache>
                <c:ptCount val="10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AIC</c:v>
                </c:pt>
                <c:pt idx="6">
                  <c:v>Ecoopsos</c:v>
                </c:pt>
                <c:pt idx="7">
                  <c:v>Sanitas S.A.</c:v>
                </c:pt>
                <c:pt idx="8">
                  <c:v>Compensar EPS</c:v>
                </c:pt>
                <c:pt idx="9">
                  <c:v>Servicio Occidental </c:v>
                </c:pt>
              </c:strCache>
            </c:strRef>
          </c:cat>
          <c:val>
            <c:numRef>
              <c:f>'6.Gráfico_Afiliados_EPS_Régimen'!$C$3:$C$12</c:f>
              <c:numCache>
                <c:formatCode>#,##0</c:formatCode>
                <c:ptCount val="10"/>
                <c:pt idx="0">
                  <c:v>1554945</c:v>
                </c:pt>
                <c:pt idx="1">
                  <c:v>379202</c:v>
                </c:pt>
                <c:pt idx="2">
                  <c:v>307397</c:v>
                </c:pt>
                <c:pt idx="3">
                  <c:v>234417</c:v>
                </c:pt>
                <c:pt idx="4">
                  <c:v>101250</c:v>
                </c:pt>
                <c:pt idx="5">
                  <c:v>42425</c:v>
                </c:pt>
                <c:pt idx="6">
                  <c:v>41650</c:v>
                </c:pt>
                <c:pt idx="7">
                  <c:v>13018</c:v>
                </c:pt>
                <c:pt idx="8">
                  <c:v>2385</c:v>
                </c:pt>
                <c:pt idx="9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87-44EF-986C-66EE8ED81FED}"/>
            </c:ext>
          </c:extLst>
        </c:ser>
        <c:ser>
          <c:idx val="1"/>
          <c:order val="1"/>
          <c:tx>
            <c:v>%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'6.Gráfico_Afiliados_EPS_Régimen'!$B$3:$B$12</c:f>
              <c:strCache>
                <c:ptCount val="10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AIC</c:v>
                </c:pt>
                <c:pt idx="6">
                  <c:v>Ecoopsos</c:v>
                </c:pt>
                <c:pt idx="7">
                  <c:v>Sanitas S.A.</c:v>
                </c:pt>
                <c:pt idx="8">
                  <c:v>Compensar EPS</c:v>
                </c:pt>
                <c:pt idx="9">
                  <c:v>Servicio Occidental </c:v>
                </c:pt>
              </c:strCache>
            </c:strRef>
          </c:cat>
          <c:val>
            <c:numRef>
              <c:f>'6.Gráfico_Afiliados_EPS_Régimen'!$D$3:$D$12</c:f>
              <c:numCache>
                <c:formatCode>0.00</c:formatCode>
                <c:ptCount val="10"/>
                <c:pt idx="0">
                  <c:v>58.074705013014047</c:v>
                </c:pt>
                <c:pt idx="1">
                  <c:v>14.162587287875104</c:v>
                </c:pt>
                <c:pt idx="2">
                  <c:v>11.480785556328668</c:v>
                </c:pt>
                <c:pt idx="3">
                  <c:v>8.7550994569169429</c:v>
                </c:pt>
                <c:pt idx="4">
                  <c:v>3.7815253160514826</c:v>
                </c:pt>
                <c:pt idx="5">
                  <c:v>1.5845057929233002</c:v>
                </c:pt>
                <c:pt idx="6">
                  <c:v>1.5555607843313013</c:v>
                </c:pt>
                <c:pt idx="7">
                  <c:v>0.48620144754921679</c:v>
                </c:pt>
                <c:pt idx="8">
                  <c:v>8.9075929666990475E-2</c:v>
                </c:pt>
                <c:pt idx="9">
                  <c:v>8.2166476003093939E-4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87-44EF-986C-66EE8ED81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12448"/>
        <c:axId val="438422784"/>
        <c:axId val="0"/>
      </c:bar3DChart>
      <c:catAx>
        <c:axId val="43841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22784"/>
        <c:crosses val="autoZero"/>
        <c:auto val="1"/>
        <c:lblAlgn val="ctr"/>
        <c:lblOffset val="100"/>
        <c:noMultiLvlLbl val="0"/>
      </c:catAx>
      <c:valAx>
        <c:axId val="43842278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124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Donmatías.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92C-4AAD-9DBE-E3764C6B363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92C-4AAD-9DBE-E3764C6B363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92C-4AAD-9DBE-E3764C6B363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92C-4AAD-9DBE-E3764C6B363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92C-4AAD-9DBE-E3764C6B3635}"/>
              </c:ext>
            </c:extLst>
          </c:dPt>
          <c:dLbls>
            <c:dLbl>
              <c:idx val="0"/>
              <c:layout>
                <c:manualLayout>
                  <c:x val="-0.16009843743857152"/>
                  <c:y val="4.575611021023634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2C-4AAD-9DBE-E3764C6B3635}"/>
                </c:ext>
              </c:extLst>
            </c:dLbl>
            <c:dLbl>
              <c:idx val="1"/>
              <c:layout>
                <c:manualLayout>
                  <c:x val="0.1659399493204001"/>
                  <c:y val="-0.1780005790069143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2C-4AAD-9DBE-E3764C6B363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2C-4AAD-9DBE-E3764C6B363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2C-4AAD-9DBE-E3764C6B363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2C-4AAD-9DBE-E3764C6B363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Población_Afiliada_Regimen'!$P$89:$P$92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Población_Afiliada_Regimen'!$BA$89:$BA$92</c:f>
              <c:numCache>
                <c:formatCode>0.00%</c:formatCode>
                <c:ptCount val="4"/>
                <c:pt idx="0">
                  <c:v>0.36975508734017648</c:v>
                </c:pt>
                <c:pt idx="1">
                  <c:v>0.61597334773996038</c:v>
                </c:pt>
                <c:pt idx="2">
                  <c:v>9.8595353862776878E-3</c:v>
                </c:pt>
                <c:pt idx="3">
                  <c:v>4.4120295335854497E-3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2C-4AAD-9DBE-E3764C6B363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200" b="1" i="0" baseline="0">
                <a:effectLst/>
              </a:rPr>
              <a:t>N° de afiliados por EPS Contributivas  en Antioquia, 2022</a:t>
            </a:r>
            <a:endParaRPr lang="es-CO" sz="12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 sz="1200"/>
          </a:p>
        </c:rich>
      </c:tx>
      <c:layout>
        <c:manualLayout>
          <c:xMode val="edge"/>
          <c:yMode val="edge"/>
          <c:x val="0.33596388799846327"/>
          <c:y val="1.6976124484450471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943786827971006"/>
          <c:y val="3.5457074023621762E-2"/>
          <c:w val="0.81526411847525682"/>
          <c:h val="0.72663596357041571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  <a:lin ang="54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Pt>
            <c:idx val="5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A819-4B11-9B40-DB8FE78A60D7}"/>
              </c:ext>
            </c:extLst>
          </c:dPt>
          <c:dPt>
            <c:idx val="7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19-4B11-9B40-DB8FE78A60D7}"/>
              </c:ext>
            </c:extLst>
          </c:dPt>
          <c:dPt>
            <c:idx val="10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A819-4B11-9B40-DB8FE78A60D7}"/>
              </c:ext>
            </c:extLst>
          </c:dPt>
          <c:dLbls>
            <c:dLbl>
              <c:idx val="5"/>
              <c:layout>
                <c:manualLayout>
                  <c:x val="0"/>
                  <c:y val="-8.5790870230162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19-4B11-9B40-DB8FE78A60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'6.Gráfico_Afiliados_EPS_Régimen'!$B$24:$B$35</c:f>
              <c:strCache>
                <c:ptCount val="12"/>
                <c:pt idx="0">
                  <c:v>NOMBRE EPS-S</c:v>
                </c:pt>
                <c:pt idx="1">
                  <c:v>SURA.</c:v>
                </c:pt>
                <c:pt idx="2">
                  <c:v>La Nueva EPS</c:v>
                </c:pt>
                <c:pt idx="3">
                  <c:v>Salud Total </c:v>
                </c:pt>
                <c:pt idx="4">
                  <c:v>Sanitas S.A.</c:v>
                </c:pt>
                <c:pt idx="5">
                  <c:v>Savia Salud</c:v>
                </c:pt>
                <c:pt idx="6">
                  <c:v>Coosalud</c:v>
                </c:pt>
                <c:pt idx="7">
                  <c:v>EPM</c:v>
                </c:pt>
                <c:pt idx="8">
                  <c:v>Compensar EPS</c:v>
                </c:pt>
                <c:pt idx="9">
                  <c:v>Ecoopsos</c:v>
                </c:pt>
                <c:pt idx="10">
                  <c:v>Ferrocarriles Nal</c:v>
                </c:pt>
                <c:pt idx="11">
                  <c:v>AIC</c:v>
                </c:pt>
              </c:strCache>
            </c:strRef>
          </c:cat>
          <c:val>
            <c:numRef>
              <c:f>'6.Gráfico_Afiliados_EPS_Régimen'!$C$24:$C$35</c:f>
              <c:numCache>
                <c:formatCode>#,##0</c:formatCode>
                <c:ptCount val="12"/>
                <c:pt idx="0" formatCode="General">
                  <c:v>0</c:v>
                </c:pt>
                <c:pt idx="1">
                  <c:v>2637028</c:v>
                </c:pt>
                <c:pt idx="2">
                  <c:v>707707</c:v>
                </c:pt>
                <c:pt idx="3">
                  <c:v>416867</c:v>
                </c:pt>
                <c:pt idx="4">
                  <c:v>133644</c:v>
                </c:pt>
                <c:pt idx="5">
                  <c:v>127707</c:v>
                </c:pt>
                <c:pt idx="6">
                  <c:v>56724</c:v>
                </c:pt>
                <c:pt idx="7">
                  <c:v>7753</c:v>
                </c:pt>
                <c:pt idx="8">
                  <c:v>4836</c:v>
                </c:pt>
                <c:pt idx="9">
                  <c:v>2912</c:v>
                </c:pt>
                <c:pt idx="10">
                  <c:v>2186</c:v>
                </c:pt>
                <c:pt idx="11">
                  <c:v>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F-4282-9639-6124EA7ECA0C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'6.Gráfico_Afiliados_EPS_Régimen'!$B$24:$B$35</c:f>
              <c:strCache>
                <c:ptCount val="12"/>
                <c:pt idx="0">
                  <c:v>NOMBRE EPS-S</c:v>
                </c:pt>
                <c:pt idx="1">
                  <c:v>SURA.</c:v>
                </c:pt>
                <c:pt idx="2">
                  <c:v>La Nueva EPS</c:v>
                </c:pt>
                <c:pt idx="3">
                  <c:v>Salud Total </c:v>
                </c:pt>
                <c:pt idx="4">
                  <c:v>Sanitas S.A.</c:v>
                </c:pt>
                <c:pt idx="5">
                  <c:v>Savia Salud</c:v>
                </c:pt>
                <c:pt idx="6">
                  <c:v>Coosalud</c:v>
                </c:pt>
                <c:pt idx="7">
                  <c:v>EPM</c:v>
                </c:pt>
                <c:pt idx="8">
                  <c:v>Compensar EPS</c:v>
                </c:pt>
                <c:pt idx="9">
                  <c:v>Ecoopsos</c:v>
                </c:pt>
                <c:pt idx="10">
                  <c:v>Ferrocarriles Nal</c:v>
                </c:pt>
                <c:pt idx="11">
                  <c:v>AIC</c:v>
                </c:pt>
              </c:strCache>
            </c:strRef>
          </c:cat>
          <c:val>
            <c:numRef>
              <c:f>'6.Gráfico_Afiliados_EPS_Régimen'!$D$24:$D$35</c:f>
              <c:numCache>
                <c:formatCode>0.00</c:formatCode>
                <c:ptCount val="12"/>
                <c:pt idx="0" formatCode="General">
                  <c:v>0</c:v>
                </c:pt>
                <c:pt idx="1">
                  <c:v>64.342614317336256</c:v>
                </c:pt>
                <c:pt idx="2">
                  <c:v>17.267817615390921</c:v>
                </c:pt>
                <c:pt idx="3">
                  <c:v>10.171417445178822</c:v>
                </c:pt>
                <c:pt idx="4">
                  <c:v>3.2608695652173911</c:v>
                </c:pt>
                <c:pt idx="5">
                  <c:v>3.1160087214182259</c:v>
                </c:pt>
                <c:pt idx="6">
                  <c:v>1.3840469098305297</c:v>
                </c:pt>
                <c:pt idx="7">
                  <c:v>0.18917064543960399</c:v>
                </c:pt>
                <c:pt idx="8">
                  <c:v>0.11799680657112407</c:v>
                </c:pt>
                <c:pt idx="9">
                  <c:v>7.1051840515945666E-2</c:v>
                </c:pt>
                <c:pt idx="10">
                  <c:v>5.3337679727972959E-2</c:v>
                </c:pt>
                <c:pt idx="11">
                  <c:v>2.0617721578287809E-2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F-4282-9639-6124EA7EC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23328"/>
        <c:axId val="438412992"/>
        <c:axId val="0"/>
      </c:bar3DChart>
      <c:catAx>
        <c:axId val="4384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12992"/>
        <c:crosses val="autoZero"/>
        <c:auto val="1"/>
        <c:lblAlgn val="ctr"/>
        <c:lblOffset val="100"/>
        <c:noMultiLvlLbl val="0"/>
      </c:catAx>
      <c:valAx>
        <c:axId val="43841299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2.4849489840260031E-2"/>
              <c:y val="0.28842235796521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233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 b="1" i="0" baseline="0">
                <a:effectLst/>
              </a:rPr>
              <a:t>N° de afiliados por EPS del Excepción en Antioquia, 2022</a:t>
            </a:r>
            <a:endParaRPr lang="es-CO" sz="1200">
              <a:effectLst/>
            </a:endParaRPr>
          </a:p>
        </c:rich>
      </c:tx>
      <c:layout>
        <c:manualLayout>
          <c:xMode val="edge"/>
          <c:yMode val="edge"/>
          <c:x val="0.35891835797985278"/>
          <c:y val="2.4999991797902955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943786827971006"/>
          <c:y val="3.5457074023621762E-2"/>
          <c:w val="0.81526411847525682"/>
          <c:h val="0.72663596357041571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0CC00"/>
                </a:gs>
                <a:gs pos="73000">
                  <a:srgbClr val="009900"/>
                </a:gs>
                <a:gs pos="91000">
                  <a:srgbClr val="006600"/>
                </a:gs>
              </a:gsLst>
              <a:lin ang="54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'6.Gráfico_Afiliados_EPS_Régimen'!$B$47:$B$52</c:f>
              <c:strCache>
                <c:ptCount val="6"/>
                <c:pt idx="0">
                  <c:v>Magisterio</c:v>
                </c:pt>
                <c:pt idx="1">
                  <c:v>Policia Nacional- no cubo</c:v>
                </c:pt>
                <c:pt idx="2">
                  <c:v>Ejercito Nacional- no cubo</c:v>
                </c:pt>
                <c:pt idx="3">
                  <c:v>Universidad de Antioquia</c:v>
                </c:pt>
                <c:pt idx="4">
                  <c:v>Universidad Nacional</c:v>
                </c:pt>
                <c:pt idx="5">
                  <c:v>Ecopetrol</c:v>
                </c:pt>
              </c:strCache>
            </c:strRef>
          </c:cat>
          <c:val>
            <c:numRef>
              <c:f>'6.Gráfico_Afiliados_EPS_Régimen'!$C$47:$C$52</c:f>
              <c:numCache>
                <c:formatCode>#,##0</c:formatCode>
                <c:ptCount val="6"/>
                <c:pt idx="0">
                  <c:v>94156</c:v>
                </c:pt>
                <c:pt idx="1">
                  <c:v>53695</c:v>
                </c:pt>
                <c:pt idx="2">
                  <c:v>41822</c:v>
                </c:pt>
                <c:pt idx="3">
                  <c:v>7155</c:v>
                </c:pt>
                <c:pt idx="4">
                  <c:v>3355</c:v>
                </c:pt>
                <c:pt idx="5">
                  <c:v>1783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4-4B6E-B995-FF560A363509}"/>
            </c:ext>
          </c:extLst>
        </c:ser>
        <c:ser>
          <c:idx val="1"/>
          <c:order val="1"/>
          <c:tx>
            <c:v>% Afiliados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'6.Gráfico_Afiliados_EPS_Régimen'!$B$47:$B$52</c:f>
              <c:strCache>
                <c:ptCount val="6"/>
                <c:pt idx="0">
                  <c:v>Magisterio</c:v>
                </c:pt>
                <c:pt idx="1">
                  <c:v>Policia Nacional- no cubo</c:v>
                </c:pt>
                <c:pt idx="2">
                  <c:v>Ejercito Nacional- no cubo</c:v>
                </c:pt>
                <c:pt idx="3">
                  <c:v>Universidad de Antioquia</c:v>
                </c:pt>
                <c:pt idx="4">
                  <c:v>Universidad Nacional</c:v>
                </c:pt>
                <c:pt idx="5">
                  <c:v>Ecopetrol</c:v>
                </c:pt>
              </c:strCache>
            </c:strRef>
          </c:cat>
          <c:val>
            <c:numRef>
              <c:f>'6.Gráfico_Afiliados_EPS_Régimen'!$D$46:$D$51</c:f>
              <c:numCache>
                <c:formatCode>0.00</c:formatCode>
                <c:ptCount val="6"/>
                <c:pt idx="0" formatCode="General">
                  <c:v>0</c:v>
                </c:pt>
                <c:pt idx="1">
                  <c:v>46.61603509223594</c:v>
                </c:pt>
                <c:pt idx="2">
                  <c:v>26.584052044241567</c:v>
                </c:pt>
                <c:pt idx="3">
                  <c:v>20.705805467813963</c:v>
                </c:pt>
                <c:pt idx="4">
                  <c:v>3.542394866869325</c:v>
                </c:pt>
                <c:pt idx="5">
                  <c:v>1.6610391024942817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4-4B6E-B995-FF560A363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18976"/>
        <c:axId val="438426048"/>
        <c:axId val="0"/>
      </c:bar3DChart>
      <c:catAx>
        <c:axId val="43841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26048"/>
        <c:crosses val="autoZero"/>
        <c:auto val="1"/>
        <c:lblAlgn val="ctr"/>
        <c:lblOffset val="100"/>
        <c:noMultiLvlLbl val="0"/>
      </c:catAx>
      <c:valAx>
        <c:axId val="43842604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2.4849489840260031E-2"/>
              <c:y val="0.28842235796521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189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Total afiliados por EPS en Antioquia, Subsidiado y Contributivo, Diciembre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%</c:v>
          </c:tx>
          <c:spPr>
            <a:gradFill rotWithShape="1">
              <a:gsLst>
                <a:gs pos="0">
                  <a:schemeClr val="accent1">
                    <a:tint val="77000"/>
                    <a:shade val="51000"/>
                    <a:satMod val="130000"/>
                  </a:schemeClr>
                </a:gs>
                <a:gs pos="80000">
                  <a:schemeClr val="accent1">
                    <a:tint val="77000"/>
                    <a:shade val="93000"/>
                    <a:satMod val="130000"/>
                  </a:schemeClr>
                </a:gs>
                <a:gs pos="100000">
                  <a:schemeClr val="accent1">
                    <a:tint val="77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'6.Gráfico_Afiliados_EPS_Régimen'!$S$3:$S$12</c:f>
              <c:strCache>
                <c:ptCount val="10"/>
                <c:pt idx="0">
                  <c:v>1. SURA.</c:v>
                </c:pt>
                <c:pt idx="1">
                  <c:v>2. Savia Salud</c:v>
                </c:pt>
                <c:pt idx="2">
                  <c:v>3. La Nueva EPS</c:v>
                </c:pt>
                <c:pt idx="3">
                  <c:v>4. Salud Total </c:v>
                </c:pt>
                <c:pt idx="4">
                  <c:v>5. Coosalud</c:v>
                </c:pt>
                <c:pt idx="5">
                  <c:v>6. Sanitas S.A.</c:v>
                </c:pt>
                <c:pt idx="6">
                  <c:v>7. Ecoopsos</c:v>
                </c:pt>
                <c:pt idx="7">
                  <c:v>8. AIC</c:v>
                </c:pt>
                <c:pt idx="8">
                  <c:v>9. Compensar EPS</c:v>
                </c:pt>
                <c:pt idx="9">
                  <c:v>10. SOS</c:v>
                </c:pt>
              </c:strCache>
            </c:strRef>
          </c:cat>
          <c:val>
            <c:numRef>
              <c:f>'6.Gráfico_Afiliados_EPS_Régimen'!$U$3:$U$12</c:f>
              <c:numCache>
                <c:formatCode>0.00%</c:formatCode>
                <c:ptCount val="10"/>
                <c:pt idx="0">
                  <c:v>0.43454330173067607</c:v>
                </c:pt>
                <c:pt idx="1">
                  <c:v>0.24832867393250824</c:v>
                </c:pt>
                <c:pt idx="2">
                  <c:v>0.13904027903570695</c:v>
                </c:pt>
                <c:pt idx="3">
                  <c:v>7.6464597285647515E-2</c:v>
                </c:pt>
                <c:pt idx="4">
                  <c:v>6.4334708253817527E-2</c:v>
                </c:pt>
                <c:pt idx="5">
                  <c:v>2.1644630010417793E-2</c:v>
                </c:pt>
                <c:pt idx="6">
                  <c:v>6.5765365433734556E-3</c:v>
                </c:pt>
                <c:pt idx="7">
                  <c:v>6.3858609629677621E-3</c:v>
                </c:pt>
                <c:pt idx="8">
                  <c:v>1.0656875898680427E-3</c:v>
                </c:pt>
                <c:pt idx="9">
                  <c:v>3.1287324339014692E-5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4C-4E46-8E3C-6B06AA2E5E86}"/>
            </c:ext>
          </c:extLst>
        </c:ser>
        <c:ser>
          <c:idx val="0"/>
          <c:order val="1"/>
          <c:tx>
            <c:v>Total Afiliados</c:v>
          </c:tx>
          <c:spPr>
            <a:gradFill rotWithShape="1"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  <a:lin ang="16200000" scaled="0"/>
            </a:gradFill>
            <a:ln>
              <a:solidFill>
                <a:schemeClr val="tx1"/>
              </a:solidFill>
            </a:ln>
            <a:effectLst>
              <a:innerShdw blurRad="63500" dist="50800" dir="18900000">
                <a:prstClr val="black">
                  <a:alpha val="50000"/>
                </a:prstClr>
              </a:inn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0-4F41-4F3F-924C-44777CA10570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8-4F41-4F3F-924C-44777CA10570}"/>
              </c:ext>
            </c:extLst>
          </c:dPt>
          <c:dPt>
            <c:idx val="3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E-4F41-4F3F-924C-44777CA10570}"/>
              </c:ext>
            </c:extLst>
          </c:dPt>
          <c:dPt>
            <c:idx val="4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1A-4F41-4F3F-924C-44777CA10570}"/>
              </c:ext>
            </c:extLst>
          </c:dPt>
          <c:dPt>
            <c:idx val="5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29-4F41-4F3F-924C-44777CA10570}"/>
              </c:ext>
            </c:extLst>
          </c:dPt>
          <c:dPt>
            <c:idx val="6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31-4F41-4F3F-924C-44777CA10570}"/>
              </c:ext>
            </c:extLst>
          </c:dPt>
          <c:dPt>
            <c:idx val="7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3B-4F41-4F3F-924C-44777CA10570}"/>
              </c:ext>
            </c:extLst>
          </c:dPt>
          <c:dPt>
            <c:idx val="8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4C-4F41-4F3F-924C-44777CA105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'6.Gráfico_Afiliados_EPS_Régimen'!$S$3:$S$12</c:f>
              <c:strCache>
                <c:ptCount val="10"/>
                <c:pt idx="0">
                  <c:v>1. SURA.</c:v>
                </c:pt>
                <c:pt idx="1">
                  <c:v>2. Savia Salud</c:v>
                </c:pt>
                <c:pt idx="2">
                  <c:v>3. La Nueva EPS</c:v>
                </c:pt>
                <c:pt idx="3">
                  <c:v>4. Salud Total </c:v>
                </c:pt>
                <c:pt idx="4">
                  <c:v>5. Coosalud</c:v>
                </c:pt>
                <c:pt idx="5">
                  <c:v>6. Sanitas S.A.</c:v>
                </c:pt>
                <c:pt idx="6">
                  <c:v>7. Ecoopsos</c:v>
                </c:pt>
                <c:pt idx="7">
                  <c:v>8. AIC</c:v>
                </c:pt>
                <c:pt idx="8">
                  <c:v>9. Compensar EPS</c:v>
                </c:pt>
                <c:pt idx="9">
                  <c:v>10. SOS</c:v>
                </c:pt>
              </c:strCache>
            </c:strRef>
          </c:cat>
          <c:val>
            <c:numRef>
              <c:f>'6.Gráfico_Afiliados_EPS_Régimen'!$T$3:$T$12</c:f>
              <c:numCache>
                <c:formatCode>#,##0</c:formatCode>
                <c:ptCount val="10"/>
                <c:pt idx="0">
                  <c:v>2944425</c:v>
                </c:pt>
                <c:pt idx="1">
                  <c:v>1682652</c:v>
                </c:pt>
                <c:pt idx="2">
                  <c:v>942124</c:v>
                </c:pt>
                <c:pt idx="3">
                  <c:v>518117</c:v>
                </c:pt>
                <c:pt idx="4">
                  <c:v>435926</c:v>
                </c:pt>
                <c:pt idx="5">
                  <c:v>146662</c:v>
                </c:pt>
                <c:pt idx="6">
                  <c:v>44562</c:v>
                </c:pt>
                <c:pt idx="7">
                  <c:v>43270</c:v>
                </c:pt>
                <c:pt idx="8">
                  <c:v>7221</c:v>
                </c:pt>
                <c:pt idx="9">
                  <c:v>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4C-4E46-8E3C-6B06AA2E5E8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38423872"/>
        <c:axId val="438416256"/>
      </c:barChart>
      <c:catAx>
        <c:axId val="43842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16256"/>
        <c:crossesAt val="0"/>
        <c:auto val="1"/>
        <c:lblAlgn val="ctr"/>
        <c:lblOffset val="100"/>
        <c:noMultiLvlLbl val="0"/>
      </c:catAx>
      <c:valAx>
        <c:axId val="43841625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.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238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Sura</a:t>
            </a:r>
            <a:r>
              <a:rPr lang="es-CO" b="1" baseline="0"/>
              <a:t> EPS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53858384766979"/>
          <c:y val="2.3152673837160836E-2"/>
          <c:w val="0.86099466932488433"/>
          <c:h val="0.8407316518051301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Gráficos_Tendencia_EPS'!$R$3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Gráficos_Tendencia_EPS'!$J$24:$P$24</c:f>
              <c:numCache>
                <c:formatCode>_(* #,##0_);_(* \(#,##0\);_(* "-"_);_(@_)</c:formatCode>
                <c:ptCount val="7"/>
                <c:pt idx="0">
                  <c:v>1538148</c:v>
                </c:pt>
                <c:pt idx="1">
                  <c:v>1661527</c:v>
                </c:pt>
                <c:pt idx="2">
                  <c:v>1859924</c:v>
                </c:pt>
                <c:pt idx="3">
                  <c:v>2136885</c:v>
                </c:pt>
                <c:pt idx="4">
                  <c:v>2344807</c:v>
                </c:pt>
                <c:pt idx="5">
                  <c:v>2539089</c:v>
                </c:pt>
                <c:pt idx="6">
                  <c:v>2637028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5-4F91-B2C6-E4B0D5DE2266}"/>
            </c:ext>
          </c:extLst>
        </c:ser>
        <c:ser>
          <c:idx val="0"/>
          <c:order val="1"/>
          <c:tx>
            <c:strRef>
              <c:f>'7. Gráficos_Tendencia_EPS'!$R$2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dLbls>
            <c:dLbl>
              <c:idx val="5"/>
              <c:layout>
                <c:manualLayout>
                  <c:x val="4.7730657777321156E-3"/>
                  <c:y val="8.887713191395826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38-4CFB-8C77-0D49C8F28F19}"/>
                </c:ext>
              </c:extLst>
            </c:dLbl>
            <c:dLbl>
              <c:idx val="6"/>
              <c:layout>
                <c:manualLayout>
                  <c:x val="7.9551096295537201E-3"/>
                  <c:y val="5.925142127597236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AC-4DE1-9469-A24851C32B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Gráficos_Tendencia_EPS'!$J$7:$P$7</c:f>
              <c:numCache>
                <c:formatCode>_(* #,##0_);_(* \(#,##0\);_(* "-"_);_(@_)</c:formatCode>
                <c:ptCount val="7"/>
                <c:pt idx="0">
                  <c:v>35489</c:v>
                </c:pt>
                <c:pt idx="1">
                  <c:v>61290</c:v>
                </c:pt>
                <c:pt idx="2">
                  <c:v>76591</c:v>
                </c:pt>
                <c:pt idx="3">
                  <c:v>102327</c:v>
                </c:pt>
                <c:pt idx="4">
                  <c:v>143190</c:v>
                </c:pt>
                <c:pt idx="5">
                  <c:v>215518</c:v>
                </c:pt>
                <c:pt idx="6">
                  <c:v>307397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F5-4F91-B2C6-E4B0D5DE2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110"/>
        <c:shape val="box"/>
        <c:axId val="438421696"/>
        <c:axId val="438424416"/>
        <c:axId val="0"/>
      </c:bar3DChart>
      <c:catAx>
        <c:axId val="43842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24416"/>
        <c:crosses val="autoZero"/>
        <c:auto val="1"/>
        <c:lblAlgn val="ctr"/>
        <c:lblOffset val="100"/>
        <c:noMultiLvlLbl val="0"/>
      </c:catAx>
      <c:valAx>
        <c:axId val="438424416"/>
        <c:scaling>
          <c:orientation val="minMax"/>
          <c:max val="2900000"/>
          <c:min val="1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21696"/>
        <c:crosses val="autoZero"/>
        <c:crossBetween val="between"/>
        <c:majorUnit val="100000"/>
        <c:minorUnit val="2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984024636536055"/>
          <c:y val="3.683875472174343E-2"/>
          <c:w val="0.11283828164119798"/>
          <c:h val="9.52603620546269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Savia</a:t>
            </a:r>
            <a:r>
              <a:rPr lang="es-CO" b="1" baseline="0"/>
              <a:t> Salud EPS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solidFill>
            <a:schemeClr val="bg1">
              <a:lumMod val="95000"/>
            </a:schemeClr>
          </a:solidFill>
        </a:ln>
        <a:effectLst/>
        <a:sp3d>
          <a:contourClr>
            <a:schemeClr val="bg1">
              <a:lumMod val="95000"/>
            </a:schemeClr>
          </a:contourClr>
        </a:sp3d>
      </c:spPr>
    </c:backWall>
    <c:plotArea>
      <c:layout>
        <c:manualLayout>
          <c:layoutTarget val="inner"/>
          <c:xMode val="edge"/>
          <c:yMode val="edge"/>
          <c:x val="0.15503982503268798"/>
          <c:y val="5.5450856608515731E-2"/>
          <c:w val="0.78144357302934708"/>
          <c:h val="0.79974409232236221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Gráficos_Tendencia_EPS'!$R$2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6666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3.1820438518214882E-3"/>
                  <c:y val="-8.04260979756353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F2-4A30-91DB-AE9080F9C3F1}"/>
                </c:ext>
              </c:extLst>
            </c:dLbl>
            <c:dLbl>
              <c:idx val="1"/>
              <c:layout>
                <c:manualLayout>
                  <c:x val="-3.1820438518215467E-3"/>
                  <c:y val="8.0783351160967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F2-4A30-91DB-AE9080F9C3F1}"/>
                </c:ext>
              </c:extLst>
            </c:dLbl>
            <c:dLbl>
              <c:idx val="2"/>
              <c:layout>
                <c:manualLayout>
                  <c:x val="1.5910219259106858E-3"/>
                  <c:y val="1.7862659266622254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F2-4A30-91DB-AE9080F9C3F1}"/>
                </c:ext>
              </c:extLst>
            </c:dLbl>
            <c:dLbl>
              <c:idx val="3"/>
              <c:layout>
                <c:manualLayout>
                  <c:x val="1.5910219259107441E-3"/>
                  <c:y val="-1.3416118002828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F2-4A30-91DB-AE9080F9C3F1}"/>
                </c:ext>
              </c:extLst>
            </c:dLbl>
            <c:dLbl>
              <c:idx val="4"/>
              <c:layout>
                <c:manualLayout>
                  <c:x val="1.5910219259107441E-3"/>
                  <c:y val="-5.35564554599844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F2-4A30-91DB-AE9080F9C3F1}"/>
                </c:ext>
              </c:extLst>
            </c:dLbl>
            <c:dLbl>
              <c:idx val="5"/>
              <c:layout>
                <c:manualLayout>
                  <c:x val="0"/>
                  <c:y val="-2.14049296736598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F2-4A30-91DB-AE9080F9C3F1}"/>
                </c:ext>
              </c:extLst>
            </c:dLbl>
            <c:dLbl>
              <c:idx val="6"/>
              <c:layout>
                <c:manualLayout>
                  <c:x val="1.5910219259107441E-3"/>
                  <c:y val="-1.8682240103561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92-411C-AE67-EA87064C7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t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Gráficos_Tendencia_EPS'!$J$2:$P$2</c:f>
              <c:numCache>
                <c:formatCode>_(* #,##0_);_(* \(#,##0\);_(* "-"_);_(@_)</c:formatCode>
                <c:ptCount val="7"/>
                <c:pt idx="0">
                  <c:v>1595688</c:v>
                </c:pt>
                <c:pt idx="1">
                  <c:v>1621346</c:v>
                </c:pt>
                <c:pt idx="2">
                  <c:v>1587741</c:v>
                </c:pt>
                <c:pt idx="3">
                  <c:v>1540314</c:v>
                </c:pt>
                <c:pt idx="4">
                  <c:v>1564553</c:v>
                </c:pt>
                <c:pt idx="5">
                  <c:v>1516514</c:v>
                </c:pt>
                <c:pt idx="6">
                  <c:v>1554945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86-4A72-834E-9A61E5EB6852}"/>
            </c:ext>
          </c:extLst>
        </c:ser>
        <c:ser>
          <c:idx val="1"/>
          <c:order val="1"/>
          <c:tx>
            <c:strRef>
              <c:f>'7. Gráficos_Tendencia_EPS'!$R$3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CC6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Gráficos_Tendencia_EPS'!$J$33:$P$33</c:f>
              <c:numCache>
                <c:formatCode>_(* #,##0_);_(* \(#,##0\);_(* "-"_);_(@_)</c:formatCode>
                <c:ptCount val="7"/>
                <c:pt idx="0">
                  <c:v>69569</c:v>
                </c:pt>
                <c:pt idx="1">
                  <c:v>94903</c:v>
                </c:pt>
                <c:pt idx="2">
                  <c:v>110203</c:v>
                </c:pt>
                <c:pt idx="3">
                  <c:v>125908</c:v>
                </c:pt>
                <c:pt idx="4">
                  <c:v>116443</c:v>
                </c:pt>
                <c:pt idx="5">
                  <c:v>128263</c:v>
                </c:pt>
                <c:pt idx="6">
                  <c:v>127707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86-4A72-834E-9A61E5EB6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110"/>
        <c:shape val="box"/>
        <c:axId val="438414080"/>
        <c:axId val="438422240"/>
        <c:axId val="0"/>
      </c:bar3DChart>
      <c:catAx>
        <c:axId val="43841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22240"/>
        <c:crosses val="autoZero"/>
        <c:auto val="1"/>
        <c:lblAlgn val="ctr"/>
        <c:lblOffset val="100"/>
        <c:noMultiLvlLbl val="0"/>
      </c:catAx>
      <c:valAx>
        <c:axId val="438422240"/>
        <c:scaling>
          <c:orientation val="minMax"/>
          <c:max val="1850000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1.7582295609117733E-2"/>
              <c:y val="0.377734930745419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14080"/>
        <c:crosses val="autoZero"/>
        <c:crossBetween val="between"/>
        <c:majorUnit val="100000"/>
        <c:minorUnit val="5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397470976690778"/>
          <c:y val="4.1403962988570027E-2"/>
          <c:w val="0.112838281641198"/>
          <c:h val="9.0075716660397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Coosalud EPS</a:t>
            </a:r>
          </a:p>
        </c:rich>
      </c:tx>
      <c:layout>
        <c:manualLayout>
          <c:xMode val="edge"/>
          <c:yMode val="edge"/>
          <c:x val="0.34916622885580378"/>
          <c:y val="3.8270978329327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62654990373174"/>
          <c:y val="1.6647875573257497E-2"/>
          <c:w val="0.85294556766800933"/>
          <c:h val="0.85333605405980162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Gráficos_Tendencia_EPS'!$R$2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99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Gráficos_Tendencia_EPS'!$J$3:$P$3</c:f>
              <c:numCache>
                <c:formatCode>_(* #,##0_);_(* \(#,##0\);_(* "-"_);_(@_)</c:formatCode>
                <c:ptCount val="7"/>
                <c:pt idx="0">
                  <c:v>327391</c:v>
                </c:pt>
                <c:pt idx="1">
                  <c:v>330430</c:v>
                </c:pt>
                <c:pt idx="2">
                  <c:v>330981</c:v>
                </c:pt>
                <c:pt idx="3">
                  <c:v>350165</c:v>
                </c:pt>
                <c:pt idx="4">
                  <c:v>365234</c:v>
                </c:pt>
                <c:pt idx="5">
                  <c:v>369150</c:v>
                </c:pt>
                <c:pt idx="6">
                  <c:v>377860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8B-4AD1-8A8F-92892A03903F}"/>
            </c:ext>
          </c:extLst>
        </c:ser>
        <c:ser>
          <c:idx val="1"/>
          <c:order val="1"/>
          <c:tx>
            <c:strRef>
              <c:f>'7. Gráficos_Tendencia_EPS'!$R$3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4.7761185049019148E-3"/>
                  <c:y val="-2.73364130923768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B-4AD1-8A8F-92892A039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Gráficos_Tendencia_EPS'!$J$34:$P$34</c:f>
              <c:numCache>
                <c:formatCode>_(* #,##0_);_(* \(#,##0\);_(* "-"_);_(@_)</c:formatCode>
                <c:ptCount val="7"/>
                <c:pt idx="0">
                  <c:v>8243</c:v>
                </c:pt>
                <c:pt idx="1">
                  <c:v>12669</c:v>
                </c:pt>
                <c:pt idx="2">
                  <c:v>16789</c:v>
                </c:pt>
                <c:pt idx="3">
                  <c:v>21206</c:v>
                </c:pt>
                <c:pt idx="4">
                  <c:v>53726</c:v>
                </c:pt>
                <c:pt idx="5">
                  <c:v>48207</c:v>
                </c:pt>
                <c:pt idx="6">
                  <c:v>49315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8B-4AD1-8A8F-92892A039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26592"/>
        <c:axId val="438411360"/>
        <c:axId val="0"/>
      </c:bar3DChart>
      <c:catAx>
        <c:axId val="43842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11360"/>
        <c:crosses val="autoZero"/>
        <c:auto val="1"/>
        <c:lblAlgn val="ctr"/>
        <c:lblOffset val="100"/>
        <c:noMultiLvlLbl val="0"/>
      </c:catAx>
      <c:valAx>
        <c:axId val="438411360"/>
        <c:scaling>
          <c:orientation val="minMax"/>
          <c:max val="600000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3.4599280523502703E-2"/>
              <c:y val="0.379971354439423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265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694033574984869"/>
          <c:y val="2.4990782158345919E-2"/>
          <c:w val="0.1543034770769503"/>
          <c:h val="9.72180000391704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La Nueva</a:t>
            </a:r>
            <a:r>
              <a:rPr lang="es-CO" b="1" baseline="0"/>
              <a:t>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921858940536572"/>
          <c:y val="2.7697340246621318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Gráficos_Tendencia_EPS'!$R$3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Gráficos_Tendencia_EPS'!$J$25:$P$25</c:f>
              <c:numCache>
                <c:formatCode>_(* #,##0_);_(* \(#,##0\);_(* "-"_);_(@_)</c:formatCode>
                <c:ptCount val="7"/>
                <c:pt idx="0">
                  <c:v>440327</c:v>
                </c:pt>
                <c:pt idx="1">
                  <c:v>484830</c:v>
                </c:pt>
                <c:pt idx="2">
                  <c:v>522335</c:v>
                </c:pt>
                <c:pt idx="3">
                  <c:v>602400</c:v>
                </c:pt>
                <c:pt idx="4">
                  <c:v>705540</c:v>
                </c:pt>
                <c:pt idx="5">
                  <c:v>727052</c:v>
                </c:pt>
                <c:pt idx="6">
                  <c:v>707707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5-495B-BBAA-B313F423416D}"/>
            </c:ext>
          </c:extLst>
        </c:ser>
        <c:ser>
          <c:idx val="0"/>
          <c:order val="1"/>
          <c:tx>
            <c:strRef>
              <c:f>'7. Gráficos_Tendencia_EPS'!$R$2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1.59203950163396E-2"/>
                  <c:y val="-8.78776503725555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E5-495B-BBAA-B313F42341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Gráficos_Tendencia_EPS'!$J$8:$P$8</c:f>
              <c:numCache>
                <c:formatCode>_(* #,##0_);_(* \(#,##0\);_(* "-"_);_(@_)</c:formatCode>
                <c:ptCount val="7"/>
                <c:pt idx="0">
                  <c:v>25130</c:v>
                </c:pt>
                <c:pt idx="1">
                  <c:v>29503</c:v>
                </c:pt>
                <c:pt idx="2">
                  <c:v>30479</c:v>
                </c:pt>
                <c:pt idx="3">
                  <c:v>82477</c:v>
                </c:pt>
                <c:pt idx="4">
                  <c:v>141039</c:v>
                </c:pt>
                <c:pt idx="5">
                  <c:v>162945</c:v>
                </c:pt>
                <c:pt idx="6">
                  <c:v>234417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E5-495B-BBAA-B313F4234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8016"/>
        <c:axId val="438895088"/>
        <c:axId val="0"/>
      </c:bar3DChart>
      <c:catAx>
        <c:axId val="438888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95088"/>
        <c:crosses val="autoZero"/>
        <c:auto val="1"/>
        <c:lblAlgn val="ctr"/>
        <c:lblOffset val="100"/>
        <c:noMultiLvlLbl val="0"/>
      </c:catAx>
      <c:valAx>
        <c:axId val="438895088"/>
        <c:scaling>
          <c:orientation val="minMax"/>
          <c:max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880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380599481847554"/>
          <c:y val="7.200921829258993E-3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Salud Total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62654990373174"/>
          <c:y val="2.9807561288881443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Gráficos_Tendencia_EPS'!$R$3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006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Gráficos_Tendencia_EPS'!$J$26:$P$26</c:f>
              <c:numCache>
                <c:formatCode>_(* #,##0_);_(* \(#,##0\);_(* "-"_);_(@_)</c:formatCode>
                <c:ptCount val="7"/>
                <c:pt idx="0">
                  <c:v>267472</c:v>
                </c:pt>
                <c:pt idx="1">
                  <c:v>297318</c:v>
                </c:pt>
                <c:pt idx="2">
                  <c:v>319907</c:v>
                </c:pt>
                <c:pt idx="3">
                  <c:v>372480</c:v>
                </c:pt>
                <c:pt idx="4">
                  <c:v>410217</c:v>
                </c:pt>
                <c:pt idx="5">
                  <c:v>468987</c:v>
                </c:pt>
                <c:pt idx="6">
                  <c:v>416867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EE-4AB3-AE45-16863D8E1BCD}"/>
            </c:ext>
          </c:extLst>
        </c:ser>
        <c:ser>
          <c:idx val="0"/>
          <c:order val="1"/>
          <c:tx>
            <c:strRef>
              <c:f>'7. Gráficos_Tendencia_EPS'!$R$2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EE-4AB3-AE45-16863D8E1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Gráficos_Tendencia_EPS'!$J$11:$P$11</c:f>
              <c:numCache>
                <c:formatCode>_(* #,##0_);_(* \(#,##0\);_(* "-"_);_(@_)</c:formatCode>
                <c:ptCount val="7"/>
                <c:pt idx="0">
                  <c:v>13490</c:v>
                </c:pt>
                <c:pt idx="1">
                  <c:v>21214</c:v>
                </c:pt>
                <c:pt idx="2">
                  <c:v>21274</c:v>
                </c:pt>
                <c:pt idx="3">
                  <c:v>23574</c:v>
                </c:pt>
                <c:pt idx="4">
                  <c:v>50687</c:v>
                </c:pt>
                <c:pt idx="5">
                  <c:v>37408</c:v>
                </c:pt>
                <c:pt idx="6">
                  <c:v>101250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EE-4AB3-AE45-16863D8E1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5296"/>
        <c:axId val="438888560"/>
        <c:axId val="0"/>
      </c:bar3DChart>
      <c:catAx>
        <c:axId val="438885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88560"/>
        <c:crosses val="autoZero"/>
        <c:auto val="1"/>
        <c:lblAlgn val="ctr"/>
        <c:lblOffset val="100"/>
        <c:noMultiLvlLbl val="0"/>
      </c:catAx>
      <c:valAx>
        <c:axId val="438888560"/>
        <c:scaling>
          <c:orientation val="minMax"/>
          <c:max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852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017415282501143"/>
          <c:y val="1.3912406321756337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ECOOPSOS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96663523955619"/>
          <c:y val="1.5623166229324026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Gráficos_Tendencia_EPS'!$R$2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F5-4190-B1A5-8EEEB0B49F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Gráficos_Tendencia_EPS'!$J$4:$P$4</c:f>
              <c:numCache>
                <c:formatCode>_(* #,##0_);_(* \(#,##0\);_(* "-"_);_(@_)</c:formatCode>
                <c:ptCount val="7"/>
                <c:pt idx="0">
                  <c:v>47641</c:v>
                </c:pt>
                <c:pt idx="1">
                  <c:v>46284</c:v>
                </c:pt>
                <c:pt idx="2">
                  <c:v>48093</c:v>
                </c:pt>
                <c:pt idx="3">
                  <c:v>48099</c:v>
                </c:pt>
                <c:pt idx="4">
                  <c:v>47422</c:v>
                </c:pt>
                <c:pt idx="5">
                  <c:v>44622</c:v>
                </c:pt>
                <c:pt idx="6">
                  <c:v>41650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F5-4190-B1A5-8EEEB0B49FD6}"/>
            </c:ext>
          </c:extLst>
        </c:ser>
        <c:ser>
          <c:idx val="1"/>
          <c:order val="1"/>
          <c:tx>
            <c:strRef>
              <c:f>'7. Gráficos_Tendencia_EPS'!$R$3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Gráficos_Tendencia_EPS'!$J$35:$P$35</c:f>
              <c:numCache>
                <c:formatCode>_(* #,##0_);_(* \(#,##0\);_(* "-"_);_(@_)</c:formatCode>
                <c:ptCount val="7"/>
                <c:pt idx="0">
                  <c:v>239</c:v>
                </c:pt>
                <c:pt idx="1">
                  <c:v>702</c:v>
                </c:pt>
                <c:pt idx="2">
                  <c:v>1104</c:v>
                </c:pt>
                <c:pt idx="3">
                  <c:v>2212</c:v>
                </c:pt>
                <c:pt idx="4">
                  <c:v>2776</c:v>
                </c:pt>
                <c:pt idx="5">
                  <c:v>2969</c:v>
                </c:pt>
                <c:pt idx="6">
                  <c:v>2912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F5-4190-B1A5-8EEEB0B49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0192"/>
        <c:axId val="438897264"/>
        <c:axId val="0"/>
      </c:bar3DChart>
      <c:catAx>
        <c:axId val="43889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97264"/>
        <c:crosses val="autoZero"/>
        <c:auto val="1"/>
        <c:lblAlgn val="ctr"/>
        <c:lblOffset val="100"/>
        <c:noMultiLvlLbl val="0"/>
      </c:catAx>
      <c:valAx>
        <c:axId val="438897264"/>
        <c:scaling>
          <c:orientation val="minMax"/>
          <c:max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901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ASOCIACIÓN INDÍGENA DEL CAUCA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354694492007148"/>
          <c:y val="4.8032027873402633E-2"/>
          <c:w val="0.80518438261899017"/>
          <c:h val="0.8145306103006035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Gráficos_Tendencia_EPS'!$R$2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9900"/>
            </a:solidFill>
            <a:ln w="50800">
              <a:solidFill>
                <a:schemeClr val="bg1"/>
              </a:solidFill>
            </a:ln>
            <a:effectLst/>
            <a:sp3d contourW="50800">
              <a:contourClr>
                <a:schemeClr val="bg1"/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009900"/>
              </a:solidFill>
              <a:ln w="50800">
                <a:solidFill>
                  <a:schemeClr val="bg1"/>
                </a:solidFill>
              </a:ln>
              <a:effectLst/>
              <a:sp3d contourW="50800"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67C-4DEA-B6D0-BD13315C095A}"/>
              </c:ext>
            </c:extLst>
          </c:dPt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7C-4DEA-B6D0-BD13315C09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Gráficos_Tendencia_EPS'!$J$5:$P$5</c:f>
              <c:numCache>
                <c:formatCode>_(* #,##0_);_(* \(#,##0\);_(* "-"_);_(@_)</c:formatCode>
                <c:ptCount val="7"/>
                <c:pt idx="0">
                  <c:v>41068</c:v>
                </c:pt>
                <c:pt idx="1">
                  <c:v>42175</c:v>
                </c:pt>
                <c:pt idx="2">
                  <c:v>42202</c:v>
                </c:pt>
                <c:pt idx="3">
                  <c:v>42432</c:v>
                </c:pt>
                <c:pt idx="4">
                  <c:v>42523</c:v>
                </c:pt>
                <c:pt idx="5">
                  <c:v>43016</c:v>
                </c:pt>
                <c:pt idx="6">
                  <c:v>42425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7C-4DEA-B6D0-BD13315C095A}"/>
            </c:ext>
          </c:extLst>
        </c:ser>
        <c:ser>
          <c:idx val="1"/>
          <c:order val="1"/>
          <c:tx>
            <c:strRef>
              <c:f>'7. Gráficos_Tendencia_EPS'!$R$3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FF3300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Gráficos_Tendencia_EPS'!$J$36:$P$36</c:f>
              <c:numCache>
                <c:formatCode>_(* #,##0_);_(* \(#,##0\);_(* "-"_);_(@_)</c:formatCode>
                <c:ptCount val="7"/>
                <c:pt idx="0">
                  <c:v>57</c:v>
                </c:pt>
                <c:pt idx="1">
                  <c:v>149</c:v>
                </c:pt>
                <c:pt idx="2">
                  <c:v>218</c:v>
                </c:pt>
                <c:pt idx="3">
                  <c:v>474</c:v>
                </c:pt>
                <c:pt idx="4">
                  <c:v>724</c:v>
                </c:pt>
                <c:pt idx="5">
                  <c:v>1002</c:v>
                </c:pt>
                <c:pt idx="6">
                  <c:v>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7C-4DEA-B6D0-BD13315C0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8352"/>
        <c:axId val="438884208"/>
        <c:axId val="0"/>
      </c:bar3DChart>
      <c:catAx>
        <c:axId val="43889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84208"/>
        <c:crosses val="autoZero"/>
        <c:auto val="1"/>
        <c:lblAlgn val="ctr"/>
        <c:lblOffset val="100"/>
        <c:noMultiLvlLbl val="0"/>
      </c:catAx>
      <c:valAx>
        <c:axId val="438884208"/>
        <c:scaling>
          <c:orientation val="minMax"/>
          <c:max val="70000"/>
          <c:min val="1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Afilaidos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983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907961438546849"/>
          <c:y val="4.2527577671246736E-2"/>
          <c:w val="0.1543034770769503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shade val="50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Entrerrios.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FED-4286-B337-5E57E4A7CC2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FED-4286-B337-5E57E4A7CC2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FED-4286-B337-5E57E4A7CC2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FED-4286-B337-5E57E4A7CC2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FED-4286-B337-5E57E4A7CC21}"/>
              </c:ext>
            </c:extLst>
          </c:dPt>
          <c:dLbls>
            <c:dLbl>
              <c:idx val="0"/>
              <c:layout>
                <c:manualLayout>
                  <c:x val="-0.11754526495995311"/>
                  <c:y val="7.733507627439244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ED-4286-B337-5E57E4A7CC21}"/>
                </c:ext>
              </c:extLst>
            </c:dLbl>
            <c:dLbl>
              <c:idx val="1"/>
              <c:layout>
                <c:manualLayout>
                  <c:x val="0.151755558494194"/>
                  <c:y val="-0.256653162425648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ED-4286-B337-5E57E4A7CC21}"/>
                </c:ext>
              </c:extLst>
            </c:dLbl>
            <c:dLbl>
              <c:idx val="2"/>
              <c:layout>
                <c:manualLayout>
                  <c:x val="-3.3126918801845623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ED-4286-B337-5E57E4A7CC21}"/>
                </c:ext>
              </c:extLst>
            </c:dLbl>
            <c:dLbl>
              <c:idx val="3"/>
              <c:layout>
                <c:manualLayout>
                  <c:x val="4.4805251664599692E-2"/>
                  <c:y val="-3.621279747368269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ED-4286-B337-5E57E4A7CC2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ED-4286-B337-5E57E4A7CC2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Población_Afiliada_Regimen'!$P$89:$P$92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Población_Afiliada_Regimen'!$BG$89:$BG$92</c:f>
              <c:numCache>
                <c:formatCode>0.00%</c:formatCode>
                <c:ptCount val="4"/>
                <c:pt idx="0">
                  <c:v>0.30354551109268091</c:v>
                </c:pt>
                <c:pt idx="1">
                  <c:v>0.67769023429400788</c:v>
                </c:pt>
                <c:pt idx="2">
                  <c:v>1.3580758863777732E-2</c:v>
                </c:pt>
                <c:pt idx="3">
                  <c:v>5.1834957495334854E-3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ED-4286-B337-5E57E4A7CC2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Coomeva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96663523955619"/>
          <c:y val="1.5623166229324026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Gráficos_Tendencia_EPS'!$R$3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Gráficos_Tendencia_EPS'!$J$27:$P$27</c:f>
              <c:numCache>
                <c:formatCode>_(* #,##0_);_(* \(#,##0\);_(* "-"_);_(@_)</c:formatCode>
                <c:ptCount val="7"/>
                <c:pt idx="0">
                  <c:v>640265</c:v>
                </c:pt>
                <c:pt idx="1">
                  <c:v>543593</c:v>
                </c:pt>
                <c:pt idx="2">
                  <c:v>455322</c:v>
                </c:pt>
                <c:pt idx="3">
                  <c:v>340808</c:v>
                </c:pt>
                <c:pt idx="4">
                  <c:v>265369</c:v>
                </c:pt>
                <c:pt idx="5">
                  <c:v>177598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3D-41F0-BF91-1BC669C308F3}"/>
            </c:ext>
          </c:extLst>
        </c:ser>
        <c:ser>
          <c:idx val="0"/>
          <c:order val="1"/>
          <c:tx>
            <c:strRef>
              <c:f>'7. Gráficos_Tendencia_EPS'!$R$2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3D-41F0-BF91-1BC669C308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Gráficos_Tendencia_EPS'!$J$10:$P$10</c:f>
              <c:numCache>
                <c:formatCode>_(* #,##0_);_(* \(#,##0\);_(* "-"_);_(@_)</c:formatCode>
                <c:ptCount val="7"/>
                <c:pt idx="0">
                  <c:v>29335</c:v>
                </c:pt>
                <c:pt idx="1">
                  <c:v>31712</c:v>
                </c:pt>
                <c:pt idx="2">
                  <c:v>40402</c:v>
                </c:pt>
                <c:pt idx="3">
                  <c:v>43133</c:v>
                </c:pt>
                <c:pt idx="4">
                  <c:v>55088</c:v>
                </c:pt>
                <c:pt idx="5">
                  <c:v>51683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3D-41F0-BF91-1BC669C30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4544"/>
        <c:axId val="438883664"/>
        <c:axId val="0"/>
      </c:bar3DChart>
      <c:catAx>
        <c:axId val="43889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83664"/>
        <c:crosses val="autoZero"/>
        <c:auto val="1"/>
        <c:lblAlgn val="ctr"/>
        <c:lblOffset val="100"/>
        <c:noMultiLvlLbl val="0"/>
      </c:catAx>
      <c:valAx>
        <c:axId val="438883664"/>
        <c:scaling>
          <c:orientation val="minMax"/>
          <c:max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945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Medimás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877082641516959"/>
          <c:y val="4.6828837884626121E-2"/>
          <c:w val="0.84020925165493776"/>
          <c:h val="0.8157339587870665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Gráficos_Tendencia_EPS'!$R$3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5920395016339687E-2"/>
                  <c:y val="-5.2482269503546203E-2"/>
                </c:manualLayout>
              </c:layout>
              <c:tx>
                <c:rich>
                  <a:bodyPr rot="-5400000" spcFirstLastPara="1" vertOverflow="ellipsis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No Operaba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0222870487335826E-2"/>
                      <c:h val="0.1238297872340425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021-45B8-8712-F0F4CA289B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Gráficos_Tendencia_EPS'!$J$28:$P$28</c:f>
              <c:numCache>
                <c:formatCode>_(* #,##0_);_(* \(#,##0\);_(* "-"_);_(@_)</c:formatCode>
                <c:ptCount val="7"/>
                <c:pt idx="0">
                  <c:v>0</c:v>
                </c:pt>
                <c:pt idx="1">
                  <c:v>441945</c:v>
                </c:pt>
                <c:pt idx="2">
                  <c:v>347290</c:v>
                </c:pt>
                <c:pt idx="3">
                  <c:v>217766</c:v>
                </c:pt>
                <c:pt idx="4">
                  <c:v>126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4-478C-98D9-200E56AAD525}"/>
            </c:ext>
          </c:extLst>
        </c:ser>
        <c:ser>
          <c:idx val="0"/>
          <c:order val="1"/>
          <c:tx>
            <c:strRef>
              <c:f>'7. Gráficos_Tendencia_EPS'!$R$2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84-478C-98D9-200E56AAD5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Gráficos_Tendencia_EPS'!$J$9:$P$9</c:f>
              <c:numCache>
                <c:formatCode>_(* #,##0_);_(* \(#,##0\);_(* "-"_);_(@_)</c:formatCode>
                <c:ptCount val="7"/>
                <c:pt idx="1">
                  <c:v>674</c:v>
                </c:pt>
                <c:pt idx="2">
                  <c:v>69876</c:v>
                </c:pt>
                <c:pt idx="3">
                  <c:v>55443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84-478C-98D9-200E56AAD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5840"/>
        <c:axId val="438889104"/>
        <c:axId val="0"/>
      </c:bar3DChart>
      <c:catAx>
        <c:axId val="438885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89104"/>
        <c:crosses val="autoZero"/>
        <c:auto val="1"/>
        <c:lblAlgn val="ctr"/>
        <c:lblOffset val="100"/>
        <c:noMultiLvlLbl val="0"/>
      </c:catAx>
      <c:valAx>
        <c:axId val="438889104"/>
        <c:scaling>
          <c:orientation val="minMax"/>
          <c:max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3.2592182534474233E-2"/>
              <c:y val="0.368478643630853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85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Sanitas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5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036286591680353"/>
          <c:y val="5.5339476182498466E-2"/>
          <c:w val="0.83861721215330365"/>
          <c:h val="0.80722332048919421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Gráficos_Tendencia_EPS'!$R$3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Gráficos_Tendencia_EPS'!$J$29:$P$29</c:f>
              <c:numCache>
                <c:formatCode>_(* #,##0_);_(* \(#,##0\);_(* "-"_);_(@_)</c:formatCode>
                <c:ptCount val="7"/>
                <c:pt idx="0">
                  <c:v>70152</c:v>
                </c:pt>
                <c:pt idx="1">
                  <c:v>76176</c:v>
                </c:pt>
                <c:pt idx="2">
                  <c:v>83977</c:v>
                </c:pt>
                <c:pt idx="3">
                  <c:v>105850</c:v>
                </c:pt>
                <c:pt idx="4">
                  <c:v>119018</c:v>
                </c:pt>
                <c:pt idx="5">
                  <c:v>131129</c:v>
                </c:pt>
                <c:pt idx="6">
                  <c:v>133644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AD-44A6-ACAC-A1E9559490F0}"/>
            </c:ext>
          </c:extLst>
        </c:ser>
        <c:ser>
          <c:idx val="0"/>
          <c:order val="1"/>
          <c:tx>
            <c:strRef>
              <c:f>'7. Gráficos_Tendencia_EPS'!$R$2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AD-44A6-ACAC-A1E9559490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Gráficos_Tendencia_EPS'!$J$12:$P$12</c:f>
              <c:numCache>
                <c:formatCode>_(* #,##0_);_(* \(#,##0\);_(* "-"_);_(@_)</c:formatCode>
                <c:ptCount val="7"/>
                <c:pt idx="0">
                  <c:v>561</c:v>
                </c:pt>
                <c:pt idx="1">
                  <c:v>663</c:v>
                </c:pt>
                <c:pt idx="2">
                  <c:v>888</c:v>
                </c:pt>
                <c:pt idx="3">
                  <c:v>1590</c:v>
                </c:pt>
                <c:pt idx="4">
                  <c:v>4769</c:v>
                </c:pt>
                <c:pt idx="5">
                  <c:v>4361</c:v>
                </c:pt>
                <c:pt idx="6">
                  <c:v>13018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AD-44A6-ACAC-A1E955949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4752"/>
        <c:axId val="438896720"/>
        <c:axId val="0"/>
      </c:bar3DChart>
      <c:catAx>
        <c:axId val="43888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96720"/>
        <c:crosses val="autoZero"/>
        <c:auto val="1"/>
        <c:lblAlgn val="ctr"/>
        <c:lblOffset val="100"/>
        <c:noMultiLvlLbl val="0"/>
      </c:catAx>
      <c:valAx>
        <c:axId val="438896720"/>
        <c:scaling>
          <c:orientation val="minMax"/>
          <c:max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2.1670540838383046E-2"/>
              <c:y val="0.431346774301306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84752"/>
        <c:crosses val="autoZero"/>
        <c:crossBetween val="between"/>
        <c:majorUnit val="2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425375780867175"/>
          <c:y val="1.4158708884793654E-2"/>
          <c:w val="0.23072137315538094"/>
          <c:h val="5.91212375048863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9994729953680233E-2"/>
          <c:y val="3.8420697412823397E-2"/>
          <c:w val="0.91740102707749782"/>
          <c:h val="0.8229514314382817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'10. Tendencia_por mes_RS'!$FO$31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mes_RS'!$FK$32:$FK$43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mes_RS'!$FO$32:$FO$43</c:f>
              <c:numCache>
                <c:formatCode>#,##0</c:formatCode>
                <c:ptCount val="12"/>
                <c:pt idx="0">
                  <c:v>2341830</c:v>
                </c:pt>
                <c:pt idx="1">
                  <c:v>2347882</c:v>
                </c:pt>
                <c:pt idx="2">
                  <c:v>2353039</c:v>
                </c:pt>
                <c:pt idx="3">
                  <c:v>2341386</c:v>
                </c:pt>
                <c:pt idx="4">
                  <c:v>2333615</c:v>
                </c:pt>
                <c:pt idx="5">
                  <c:v>2321254</c:v>
                </c:pt>
                <c:pt idx="6">
                  <c:v>2307694</c:v>
                </c:pt>
                <c:pt idx="7">
                  <c:v>2306143</c:v>
                </c:pt>
                <c:pt idx="8">
                  <c:v>2305154</c:v>
                </c:pt>
                <c:pt idx="9">
                  <c:v>2294057</c:v>
                </c:pt>
                <c:pt idx="10">
                  <c:v>2284686</c:v>
                </c:pt>
                <c:pt idx="11">
                  <c:v>2290422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6E-4336-B27C-E767552C8C41}"/>
            </c:ext>
          </c:extLst>
        </c:ser>
        <c:ser>
          <c:idx val="1"/>
          <c:order val="1"/>
          <c:tx>
            <c:strRef>
              <c:f>'10. Tendencia_por mes_RS'!$FP$31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mes_RS'!$FK$32:$FK$43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mes_RS'!$FP$32:$FP$43</c:f>
              <c:numCache>
                <c:formatCode>#,##0</c:formatCode>
                <c:ptCount val="12"/>
                <c:pt idx="0">
                  <c:v>2294758</c:v>
                </c:pt>
                <c:pt idx="1">
                  <c:v>2407077</c:v>
                </c:pt>
                <c:pt idx="2">
                  <c:v>2430990</c:v>
                </c:pt>
                <c:pt idx="3">
                  <c:v>2473117</c:v>
                </c:pt>
                <c:pt idx="4">
                  <c:v>2524431</c:v>
                </c:pt>
                <c:pt idx="5">
                  <c:v>2540904</c:v>
                </c:pt>
                <c:pt idx="6">
                  <c:v>2540655</c:v>
                </c:pt>
                <c:pt idx="7">
                  <c:v>2478543</c:v>
                </c:pt>
                <c:pt idx="8">
                  <c:v>2484416</c:v>
                </c:pt>
                <c:pt idx="9">
                  <c:v>2465967</c:v>
                </c:pt>
                <c:pt idx="10">
                  <c:v>2448044</c:v>
                </c:pt>
                <c:pt idx="11">
                  <c:v>2427993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6E-4336-B27C-E767552C8C41}"/>
            </c:ext>
          </c:extLst>
        </c:ser>
        <c:ser>
          <c:idx val="2"/>
          <c:order val="2"/>
          <c:tx>
            <c:strRef>
              <c:f>'10. Tendencia_por mes_RS'!$FQ$31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33CC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mes_RS'!$FK$32:$FK$43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mes_RS'!$FQ$32:$FQ$43</c:f>
              <c:numCache>
                <c:formatCode>#,##0</c:formatCode>
                <c:ptCount val="12"/>
                <c:pt idx="0">
                  <c:v>2424400</c:v>
                </c:pt>
                <c:pt idx="1">
                  <c:v>2418815</c:v>
                </c:pt>
                <c:pt idx="2">
                  <c:v>2398449</c:v>
                </c:pt>
                <c:pt idx="3">
                  <c:v>2387961</c:v>
                </c:pt>
                <c:pt idx="4">
                  <c:v>2379308</c:v>
                </c:pt>
                <c:pt idx="5">
                  <c:v>2377328</c:v>
                </c:pt>
                <c:pt idx="6">
                  <c:v>2374109</c:v>
                </c:pt>
                <c:pt idx="7">
                  <c:v>2370087</c:v>
                </c:pt>
                <c:pt idx="8">
                  <c:v>2453200</c:v>
                </c:pt>
                <c:pt idx="9">
                  <c:v>2445234</c:v>
                </c:pt>
                <c:pt idx="10">
                  <c:v>2441831</c:v>
                </c:pt>
                <c:pt idx="11">
                  <c:v>2446658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8-4922-90A6-DC00AA585091}"/>
            </c:ext>
          </c:extLst>
        </c:ser>
        <c:ser>
          <c:idx val="3"/>
          <c:order val="3"/>
          <c:tx>
            <c:strRef>
              <c:f>'10. Tendencia_por mes_RS'!$FR$31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3366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mes_RS'!$FK$32:$FK$43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mes_RS'!$FR$32:$FR$43</c:f>
              <c:numCache>
                <c:formatCode>#,##0</c:formatCode>
                <c:ptCount val="12"/>
                <c:pt idx="0">
                  <c:v>2449241</c:v>
                </c:pt>
                <c:pt idx="1">
                  <c:v>2465432</c:v>
                </c:pt>
                <c:pt idx="2">
                  <c:v>2537119</c:v>
                </c:pt>
                <c:pt idx="3">
                  <c:v>2538903</c:v>
                </c:pt>
                <c:pt idx="4">
                  <c:v>2563488</c:v>
                </c:pt>
                <c:pt idx="5">
                  <c:v>2563387</c:v>
                </c:pt>
                <c:pt idx="6">
                  <c:v>2648722</c:v>
                </c:pt>
                <c:pt idx="7">
                  <c:v>2654514</c:v>
                </c:pt>
                <c:pt idx="8">
                  <c:v>2651034</c:v>
                </c:pt>
                <c:pt idx="9">
                  <c:v>2659352</c:v>
                </c:pt>
                <c:pt idx="10">
                  <c:v>2657908</c:v>
                </c:pt>
                <c:pt idx="11">
                  <c:v>2677491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4B-4E46-A274-8FF46C9BF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6928"/>
        <c:axId val="438894000"/>
        <c:axId val="0"/>
      </c:bar3DChart>
      <c:catAx>
        <c:axId val="43888692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94000"/>
        <c:crosses val="autoZero"/>
        <c:auto val="1"/>
        <c:lblAlgn val="ctr"/>
        <c:lblOffset val="100"/>
        <c:noMultiLvlLbl val="0"/>
      </c:catAx>
      <c:valAx>
        <c:axId val="438894000"/>
        <c:scaling>
          <c:orientation val="minMax"/>
          <c:max val="269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86928"/>
        <c:crosses val="autoZero"/>
        <c:crossBetween val="between"/>
        <c:majorUnit val="40000"/>
        <c:dispUnits>
          <c:builtInUnit val="millions"/>
          <c:dispUnitsLbl>
            <c:layout>
              <c:manualLayout>
                <c:xMode val="edge"/>
                <c:yMode val="edge"/>
                <c:x val="1.8377917833800186E-2"/>
                <c:y val="0.36604913988797072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</c:dispUnitsLbl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200"/>
              <a:t>TENDENCIA DE LA AFILIACION AL  RÉGIMEN  SUBSIDIADO EN EL  DEPARTAMENTO DE ANTIOQUIA</a:t>
            </a:r>
            <a:endParaRPr lang="es-CO" sz="1200"/>
          </a:p>
          <a:p>
            <a:pPr>
              <a:defRPr sz="1200"/>
            </a:pPr>
            <a:r>
              <a:rPr lang="en-US" sz="1200"/>
              <a:t> 2019- 2022</a:t>
            </a:r>
            <a:endParaRPr lang="es-CO" sz="1200"/>
          </a:p>
          <a:p>
            <a:pPr>
              <a:defRPr sz="1200"/>
            </a:pPr>
            <a:endParaRPr lang="es-CO" sz="1200"/>
          </a:p>
        </c:rich>
      </c:tx>
      <c:layout>
        <c:manualLayout>
          <c:xMode val="edge"/>
          <c:yMode val="edge"/>
          <c:x val="0.11007487847985227"/>
          <c:y val="1.0544238372849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60637657759276"/>
          <c:y val="0.12257485352806687"/>
          <c:w val="0.8698924520756981"/>
          <c:h val="0.72836881097924222"/>
        </c:manualLayout>
      </c:layout>
      <c:lineChart>
        <c:grouping val="standard"/>
        <c:varyColors val="0"/>
        <c:ser>
          <c:idx val="0"/>
          <c:order val="0"/>
          <c:tx>
            <c:strRef>
              <c:f>'10. Tendencia_por mes_RS'!$FO$5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mes_RS'!$FK$6:$FK$17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mes_RS'!$FO$6:$FO$17</c:f>
              <c:numCache>
                <c:formatCode>#,##0</c:formatCode>
                <c:ptCount val="12"/>
                <c:pt idx="0">
                  <c:v>2341830</c:v>
                </c:pt>
                <c:pt idx="1">
                  <c:v>2347882</c:v>
                </c:pt>
                <c:pt idx="2">
                  <c:v>2353039</c:v>
                </c:pt>
                <c:pt idx="3">
                  <c:v>2341386</c:v>
                </c:pt>
                <c:pt idx="4">
                  <c:v>2333615</c:v>
                </c:pt>
                <c:pt idx="5">
                  <c:v>2321254</c:v>
                </c:pt>
                <c:pt idx="6">
                  <c:v>2307694</c:v>
                </c:pt>
                <c:pt idx="7">
                  <c:v>2306143</c:v>
                </c:pt>
                <c:pt idx="8">
                  <c:v>2305154</c:v>
                </c:pt>
                <c:pt idx="9">
                  <c:v>2294057</c:v>
                </c:pt>
                <c:pt idx="10">
                  <c:v>2284686</c:v>
                </c:pt>
                <c:pt idx="11">
                  <c:v>2290422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A-4C43-92B7-E45F8DEF965A}"/>
            </c:ext>
          </c:extLst>
        </c:ser>
        <c:ser>
          <c:idx val="1"/>
          <c:order val="1"/>
          <c:tx>
            <c:strRef>
              <c:f>'10. Tendencia_por mes_RS'!$FP$5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mes_RS'!$FK$6:$FK$17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mes_RS'!$FP$6:$FP$17</c:f>
              <c:numCache>
                <c:formatCode>#,##0</c:formatCode>
                <c:ptCount val="12"/>
                <c:pt idx="0">
                  <c:v>2294758</c:v>
                </c:pt>
                <c:pt idx="1">
                  <c:v>2407077</c:v>
                </c:pt>
                <c:pt idx="2">
                  <c:v>2430990</c:v>
                </c:pt>
                <c:pt idx="3">
                  <c:v>2473117</c:v>
                </c:pt>
                <c:pt idx="4">
                  <c:v>2524431</c:v>
                </c:pt>
                <c:pt idx="5">
                  <c:v>2540904</c:v>
                </c:pt>
                <c:pt idx="6">
                  <c:v>2540655</c:v>
                </c:pt>
                <c:pt idx="7">
                  <c:v>2478543</c:v>
                </c:pt>
                <c:pt idx="8">
                  <c:v>2484416</c:v>
                </c:pt>
                <c:pt idx="9">
                  <c:v>2465967</c:v>
                </c:pt>
                <c:pt idx="10">
                  <c:v>2448044</c:v>
                </c:pt>
                <c:pt idx="11">
                  <c:v>2427993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2A-4C43-92B7-E45F8DEF965A}"/>
            </c:ext>
          </c:extLst>
        </c:ser>
        <c:ser>
          <c:idx val="2"/>
          <c:order val="2"/>
          <c:tx>
            <c:strRef>
              <c:f>'10. Tendencia_por mes_RS'!$FQ$5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mes_RS'!$FK$6:$FK$17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mes_RS'!$FQ$6:$FQ$17</c:f>
              <c:numCache>
                <c:formatCode>#,##0</c:formatCode>
                <c:ptCount val="12"/>
                <c:pt idx="0">
                  <c:v>2424400</c:v>
                </c:pt>
                <c:pt idx="1">
                  <c:v>2418815</c:v>
                </c:pt>
                <c:pt idx="2">
                  <c:v>2398449</c:v>
                </c:pt>
                <c:pt idx="3">
                  <c:v>2387961</c:v>
                </c:pt>
                <c:pt idx="4">
                  <c:v>2379308</c:v>
                </c:pt>
                <c:pt idx="5">
                  <c:v>2377328</c:v>
                </c:pt>
                <c:pt idx="6">
                  <c:v>2374109</c:v>
                </c:pt>
                <c:pt idx="7">
                  <c:v>2370087</c:v>
                </c:pt>
                <c:pt idx="8">
                  <c:v>2453200</c:v>
                </c:pt>
                <c:pt idx="9">
                  <c:v>2445234</c:v>
                </c:pt>
                <c:pt idx="10">
                  <c:v>2441831</c:v>
                </c:pt>
                <c:pt idx="11">
                  <c:v>2446658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BB-45D5-8373-7E10A488564F}"/>
            </c:ext>
          </c:extLst>
        </c:ser>
        <c:ser>
          <c:idx val="3"/>
          <c:order val="3"/>
          <c:tx>
            <c:strRef>
              <c:f>'10. Tendencia_por mes_RS'!$FR$5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mes_RS'!$FK$6:$FK$17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mes_RS'!$FR$6:$FR$17</c:f>
              <c:numCache>
                <c:formatCode>#,##0</c:formatCode>
                <c:ptCount val="12"/>
                <c:pt idx="0">
                  <c:v>2449241</c:v>
                </c:pt>
                <c:pt idx="1">
                  <c:v>2465432</c:v>
                </c:pt>
                <c:pt idx="2">
                  <c:v>2537119</c:v>
                </c:pt>
                <c:pt idx="3">
                  <c:v>2538903</c:v>
                </c:pt>
                <c:pt idx="4">
                  <c:v>2563488</c:v>
                </c:pt>
                <c:pt idx="5">
                  <c:v>2563387</c:v>
                </c:pt>
                <c:pt idx="6">
                  <c:v>2648722</c:v>
                </c:pt>
                <c:pt idx="7">
                  <c:v>2654514</c:v>
                </c:pt>
                <c:pt idx="8">
                  <c:v>2651034</c:v>
                </c:pt>
                <c:pt idx="9">
                  <c:v>2659352</c:v>
                </c:pt>
                <c:pt idx="10">
                  <c:v>2657908</c:v>
                </c:pt>
                <c:pt idx="11">
                  <c:v>2677491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68-4D10-AA27-E026AFA8D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8891280"/>
        <c:axId val="438891824"/>
      </c:lineChart>
      <c:catAx>
        <c:axId val="4388912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91824"/>
        <c:crosses val="autoZero"/>
        <c:auto val="1"/>
        <c:lblAlgn val="ctr"/>
        <c:lblOffset val="100"/>
        <c:noMultiLvlLbl val="0"/>
      </c:catAx>
      <c:valAx>
        <c:axId val="438891824"/>
        <c:scaling>
          <c:orientation val="minMax"/>
          <c:max val="2789000"/>
          <c:min val="2034999.999999999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N° de Afiliados</a:t>
                </a:r>
              </a:p>
            </c:rich>
          </c:tx>
          <c:layout>
            <c:manualLayout>
              <c:xMode val="edge"/>
              <c:yMode val="edge"/>
              <c:x val="6.634414011464476E-3"/>
              <c:y val="0.33515913508288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91280"/>
        <c:crosses val="autoZero"/>
        <c:crossBetween val="between"/>
        <c:majorUnit val="20000"/>
        <c:minorUnit val="10000"/>
      </c:valAx>
      <c:dTable>
        <c:showHorzBorder val="1"/>
        <c:showVertBorder val="1"/>
        <c:showOutline val="1"/>
        <c:showKeys val="0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189005798260522"/>
          <c:y val="0.66445514597312172"/>
          <c:w val="0.43783893133946611"/>
          <c:h val="4.44838169810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209384537334267"/>
          <c:y val="2.0770526233522772E-2"/>
          <c:w val="0.87693914012491392"/>
          <c:h val="0.7462988016834605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'11. Tendencia_por mes_ RC'!$EF$31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RC'!$EB$32:$EB$43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RC'!$EF$32:$EF$43</c:f>
              <c:numCache>
                <c:formatCode>#,##0</c:formatCode>
                <c:ptCount val="12"/>
                <c:pt idx="0">
                  <c:v>3770592</c:v>
                </c:pt>
                <c:pt idx="1">
                  <c:v>3762794</c:v>
                </c:pt>
                <c:pt idx="2">
                  <c:v>3800490</c:v>
                </c:pt>
                <c:pt idx="3">
                  <c:v>3833034</c:v>
                </c:pt>
                <c:pt idx="4">
                  <c:v>3860678</c:v>
                </c:pt>
                <c:pt idx="5">
                  <c:v>3871697</c:v>
                </c:pt>
                <c:pt idx="6">
                  <c:v>3888740</c:v>
                </c:pt>
                <c:pt idx="7">
                  <c:v>3910011</c:v>
                </c:pt>
                <c:pt idx="8">
                  <c:v>3914759</c:v>
                </c:pt>
                <c:pt idx="9">
                  <c:v>3938516</c:v>
                </c:pt>
                <c:pt idx="10">
                  <c:v>3947078</c:v>
                </c:pt>
                <c:pt idx="11">
                  <c:v>3941677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71-4972-8026-F9CC8D965FA0}"/>
            </c:ext>
          </c:extLst>
        </c:ser>
        <c:ser>
          <c:idx val="1"/>
          <c:order val="1"/>
          <c:tx>
            <c:strRef>
              <c:f>'11. Tendencia_por mes_ RC'!$EG$31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RC'!$EB$32:$EB$43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RC'!$EG$32:$EG$43</c:f>
              <c:numCache>
                <c:formatCode>_(* #,##0_);_(* \(#,##0\);_(* "-"_);_(@_)</c:formatCode>
                <c:ptCount val="12"/>
                <c:pt idx="0">
                  <c:v>3900667</c:v>
                </c:pt>
                <c:pt idx="1">
                  <c:v>3887980</c:v>
                </c:pt>
                <c:pt idx="2">
                  <c:v>3904336</c:v>
                </c:pt>
                <c:pt idx="3">
                  <c:v>3842281</c:v>
                </c:pt>
                <c:pt idx="4">
                  <c:v>3782032</c:v>
                </c:pt>
                <c:pt idx="5">
                  <c:v>3774886</c:v>
                </c:pt>
                <c:pt idx="6">
                  <c:v>3827999</c:v>
                </c:pt>
                <c:pt idx="7">
                  <c:v>3910066</c:v>
                </c:pt>
                <c:pt idx="8">
                  <c:v>3943689</c:v>
                </c:pt>
                <c:pt idx="9">
                  <c:v>3980162</c:v>
                </c:pt>
                <c:pt idx="10">
                  <c:v>4015743</c:v>
                </c:pt>
                <c:pt idx="11">
                  <c:v>4036469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71-4972-8026-F9CC8D965FA0}"/>
            </c:ext>
          </c:extLst>
        </c:ser>
        <c:ser>
          <c:idx val="2"/>
          <c:order val="2"/>
          <c:tx>
            <c:strRef>
              <c:f>'11. Tendencia_por mes_ RC'!$EH$31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  <a:ln>
              <a:solidFill>
                <a:schemeClr val="accent6">
                  <a:lumMod val="50000"/>
                </a:schemeClr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6">
                  <a:lumMod val="50000"/>
                </a:schemeClr>
              </a:contourClr>
            </a:sp3d>
          </c:spPr>
          <c:invertIfNegative val="0"/>
          <c:cat>
            <c:strRef>
              <c:f>'11. Tendencia_por mes_ RC'!$EB$32:$EB$43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RC'!$EH$32:$EH$43</c:f>
              <c:numCache>
                <c:formatCode>_(* #,##0_);_(* \(#,##0\);_(* "-"_);_(@_)</c:formatCode>
                <c:ptCount val="12"/>
                <c:pt idx="0">
                  <c:v>4041993</c:v>
                </c:pt>
                <c:pt idx="1">
                  <c:v>4081087</c:v>
                </c:pt>
                <c:pt idx="2">
                  <c:v>4124926</c:v>
                </c:pt>
                <c:pt idx="3">
                  <c:v>4159698</c:v>
                </c:pt>
                <c:pt idx="4">
                  <c:v>4186403</c:v>
                </c:pt>
                <c:pt idx="5">
                  <c:v>4209834</c:v>
                </c:pt>
                <c:pt idx="6">
                  <c:v>4227270</c:v>
                </c:pt>
                <c:pt idx="7">
                  <c:v>4253603</c:v>
                </c:pt>
                <c:pt idx="8">
                  <c:v>4190806</c:v>
                </c:pt>
                <c:pt idx="9">
                  <c:v>4213503</c:v>
                </c:pt>
                <c:pt idx="10">
                  <c:v>4231708</c:v>
                </c:pt>
                <c:pt idx="11">
                  <c:v>4240748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2E-4AF5-A017-08F4F10A4844}"/>
            </c:ext>
          </c:extLst>
        </c:ser>
        <c:ser>
          <c:idx val="3"/>
          <c:order val="3"/>
          <c:tx>
            <c:strRef>
              <c:f>'11. Tendencia_por mes_ RC'!$EI$31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3366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RC'!$EB$32:$EB$43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RC'!$EI$32:$EI$43</c:f>
              <c:numCache>
                <c:formatCode>_(* #,##0_);_(* \(#,##0\);_(* "-"_);_(@_)</c:formatCode>
                <c:ptCount val="12"/>
                <c:pt idx="0">
                  <c:v>4242663</c:v>
                </c:pt>
                <c:pt idx="1">
                  <c:v>4245292</c:v>
                </c:pt>
                <c:pt idx="2">
                  <c:v>4202885</c:v>
                </c:pt>
                <c:pt idx="3">
                  <c:v>4223530</c:v>
                </c:pt>
                <c:pt idx="4">
                  <c:v>4225101</c:v>
                </c:pt>
                <c:pt idx="5">
                  <c:v>4240970</c:v>
                </c:pt>
                <c:pt idx="6">
                  <c:v>4029918</c:v>
                </c:pt>
                <c:pt idx="7">
                  <c:v>4053788</c:v>
                </c:pt>
                <c:pt idx="8">
                  <c:v>4084358</c:v>
                </c:pt>
                <c:pt idx="9">
                  <c:v>4097643</c:v>
                </c:pt>
                <c:pt idx="10">
                  <c:v>4108256</c:v>
                </c:pt>
                <c:pt idx="11">
                  <c:v>4098416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ED-491F-8FA4-E0960068A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5632"/>
        <c:axId val="443446592"/>
        <c:axId val="0"/>
      </c:bar3DChart>
      <c:catAx>
        <c:axId val="43889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3446592"/>
        <c:crosses val="autoZero"/>
        <c:auto val="1"/>
        <c:lblAlgn val="ctr"/>
        <c:lblOffset val="100"/>
        <c:noMultiLvlLbl val="0"/>
      </c:catAx>
      <c:valAx>
        <c:axId val="443446592"/>
        <c:scaling>
          <c:orientation val="minMax"/>
          <c:max val="44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95632"/>
        <c:crosses val="autoZero"/>
        <c:crossBetween val="between"/>
        <c:majorUnit val="5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400" b="1"/>
              <a:t>TENDENCIA DE LA AFILIACION AL  RÉGIMEN  CONTRIBUTIVO EN EL  DEPARTAMENTO DE ANTIOQUIA 2019 - 2022</a:t>
            </a:r>
            <a:endParaRPr lang="es-CO" sz="1400" b="1"/>
          </a:p>
          <a:p>
            <a:pPr>
              <a:defRPr sz="1400" b="1"/>
            </a:pPr>
            <a:endParaRPr lang="es-CO" sz="1400" b="1"/>
          </a:p>
        </c:rich>
      </c:tx>
      <c:layout>
        <c:manualLayout>
          <c:xMode val="edge"/>
          <c:yMode val="edge"/>
          <c:x val="0.13547285194200892"/>
          <c:y val="1.584158415841584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521303574881665"/>
          <c:y val="9.357056329497275E-2"/>
          <c:w val="0.88393144944279278"/>
          <c:h val="0.72365677367252157"/>
        </c:manualLayout>
      </c:layout>
      <c:lineChart>
        <c:grouping val="standard"/>
        <c:varyColors val="0"/>
        <c:ser>
          <c:idx val="1"/>
          <c:order val="0"/>
          <c:tx>
            <c:strRef>
              <c:f>'11. Tendencia_por mes_ RC'!$EE$5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RC'!$EA$6:$EA$17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RC'!$EE$6:$EE$17</c:f>
              <c:numCache>
                <c:formatCode>#,##0</c:formatCode>
                <c:ptCount val="12"/>
                <c:pt idx="0">
                  <c:v>3770592</c:v>
                </c:pt>
                <c:pt idx="1">
                  <c:v>3762794</c:v>
                </c:pt>
                <c:pt idx="2">
                  <c:v>3800490</c:v>
                </c:pt>
                <c:pt idx="3">
                  <c:v>3833034</c:v>
                </c:pt>
                <c:pt idx="4">
                  <c:v>3860678</c:v>
                </c:pt>
                <c:pt idx="5">
                  <c:v>3871697</c:v>
                </c:pt>
                <c:pt idx="6">
                  <c:v>3888740</c:v>
                </c:pt>
                <c:pt idx="7">
                  <c:v>3910011</c:v>
                </c:pt>
                <c:pt idx="8">
                  <c:v>3914759</c:v>
                </c:pt>
                <c:pt idx="9">
                  <c:v>3938516</c:v>
                </c:pt>
                <c:pt idx="10">
                  <c:v>3947078</c:v>
                </c:pt>
                <c:pt idx="11">
                  <c:v>3941677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03-4707-B6FC-1B5C3D8149DC}"/>
            </c:ext>
          </c:extLst>
        </c:ser>
        <c:ser>
          <c:idx val="2"/>
          <c:order val="1"/>
          <c:tx>
            <c:strRef>
              <c:f>'11. Tendencia_por mes_ RC'!$EF$5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RC'!$EA$6:$EA$17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RC'!$EF$6:$EF$17</c:f>
              <c:numCache>
                <c:formatCode>#,##0</c:formatCode>
                <c:ptCount val="12"/>
                <c:pt idx="0">
                  <c:v>3900667</c:v>
                </c:pt>
                <c:pt idx="1">
                  <c:v>3887980</c:v>
                </c:pt>
                <c:pt idx="2">
                  <c:v>3904336</c:v>
                </c:pt>
                <c:pt idx="3">
                  <c:v>3842281</c:v>
                </c:pt>
                <c:pt idx="4">
                  <c:v>3782032</c:v>
                </c:pt>
                <c:pt idx="5">
                  <c:v>3774886</c:v>
                </c:pt>
                <c:pt idx="6">
                  <c:v>3827999</c:v>
                </c:pt>
                <c:pt idx="7">
                  <c:v>3910066</c:v>
                </c:pt>
                <c:pt idx="8">
                  <c:v>3943689</c:v>
                </c:pt>
                <c:pt idx="9">
                  <c:v>3980162</c:v>
                </c:pt>
                <c:pt idx="10">
                  <c:v>4015743</c:v>
                </c:pt>
                <c:pt idx="11">
                  <c:v>4036469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55-46C8-AA0F-7ABC78E6CC52}"/>
            </c:ext>
          </c:extLst>
        </c:ser>
        <c:ser>
          <c:idx val="3"/>
          <c:order val="2"/>
          <c:tx>
            <c:strRef>
              <c:f>'11. Tendencia_por mes_ RC'!$EG$5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RC'!$EA$6:$EA$17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RC'!$EG$6:$EG$17</c:f>
              <c:numCache>
                <c:formatCode>#,##0</c:formatCode>
                <c:ptCount val="12"/>
                <c:pt idx="0">
                  <c:v>4041993</c:v>
                </c:pt>
                <c:pt idx="1">
                  <c:v>4081087</c:v>
                </c:pt>
                <c:pt idx="2">
                  <c:v>4124926</c:v>
                </c:pt>
                <c:pt idx="3">
                  <c:v>4159698</c:v>
                </c:pt>
                <c:pt idx="4">
                  <c:v>4186403</c:v>
                </c:pt>
                <c:pt idx="5">
                  <c:v>4209834</c:v>
                </c:pt>
                <c:pt idx="6">
                  <c:v>4227270</c:v>
                </c:pt>
                <c:pt idx="7">
                  <c:v>4253603</c:v>
                </c:pt>
                <c:pt idx="8">
                  <c:v>4190806</c:v>
                </c:pt>
                <c:pt idx="9">
                  <c:v>4213503</c:v>
                </c:pt>
                <c:pt idx="10">
                  <c:v>4231708</c:v>
                </c:pt>
                <c:pt idx="11">
                  <c:v>4240748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76-479A-9E0B-21E717FB97C0}"/>
            </c:ext>
          </c:extLst>
        </c:ser>
        <c:ser>
          <c:idx val="4"/>
          <c:order val="3"/>
          <c:tx>
            <c:strRef>
              <c:f>'11. Tendencia_por mes_ RC'!$EH$5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RC'!$EA$6:$EA$17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RC'!$EH$6:$EH$17</c:f>
              <c:numCache>
                <c:formatCode>#,##0</c:formatCode>
                <c:ptCount val="12"/>
                <c:pt idx="0">
                  <c:v>4242663</c:v>
                </c:pt>
                <c:pt idx="1">
                  <c:v>4245292</c:v>
                </c:pt>
                <c:pt idx="2">
                  <c:v>4202885</c:v>
                </c:pt>
                <c:pt idx="3">
                  <c:v>4223530</c:v>
                </c:pt>
                <c:pt idx="4">
                  <c:v>4225101</c:v>
                </c:pt>
                <c:pt idx="5">
                  <c:v>4240970</c:v>
                </c:pt>
                <c:pt idx="6">
                  <c:v>4029918</c:v>
                </c:pt>
                <c:pt idx="7">
                  <c:v>4053788</c:v>
                </c:pt>
                <c:pt idx="8">
                  <c:v>4084358</c:v>
                </c:pt>
                <c:pt idx="9">
                  <c:v>4097643</c:v>
                </c:pt>
                <c:pt idx="10">
                  <c:v>4108256</c:v>
                </c:pt>
                <c:pt idx="11">
                  <c:v>4098416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7D-4503-9DDD-44FE52650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0608"/>
        <c:axId val="443444416"/>
      </c:lineChart>
      <c:catAx>
        <c:axId val="4434406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3444416"/>
        <c:crosses val="autoZero"/>
        <c:auto val="1"/>
        <c:lblAlgn val="ctr"/>
        <c:lblOffset val="100"/>
        <c:noMultiLvlLbl val="0"/>
      </c:catAx>
      <c:valAx>
        <c:axId val="443444416"/>
        <c:scaling>
          <c:orientation val="minMax"/>
          <c:max val="4400000"/>
          <c:min val="35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3440608"/>
        <c:crosses val="autoZero"/>
        <c:crossBetween val="between"/>
        <c:majorUnit val="30000"/>
      </c:valAx>
      <c:dTable>
        <c:showHorzBorder val="1"/>
        <c:showVertBorder val="1"/>
        <c:showOutline val="1"/>
        <c:showKeys val="0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7075411429293585"/>
          <c:y val="0.70269822230477208"/>
          <c:w val="0.32924584989866396"/>
          <c:h val="4.455476728775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/>
              <a:t>TENDENCIA DE LA AFILIACION AL  RÉGIMEN  EXCEPCIÓN EN EL  DEPARTAMENTO DE ANTIOQUIA 2019 Vs 2022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4731941116056142E-2"/>
          <c:y val="0.15796356112420254"/>
          <c:w val="0.81043327627524819"/>
          <c:h val="0.68198632105293411"/>
        </c:manualLayout>
      </c:layout>
      <c:lineChart>
        <c:grouping val="standard"/>
        <c:varyColors val="0"/>
        <c:ser>
          <c:idx val="0"/>
          <c:order val="0"/>
          <c:tx>
            <c:strRef>
              <c:f>'12. Tendencia_por mes_REX'!$DE$5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mes_REX'!$DB$6:$DB$17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mes_REX'!$DE$6:$DE$17</c:f>
              <c:numCache>
                <c:formatCode>#,##0</c:formatCode>
                <c:ptCount val="12"/>
                <c:pt idx="0">
                  <c:v>105714</c:v>
                </c:pt>
                <c:pt idx="1">
                  <c:v>105580</c:v>
                </c:pt>
                <c:pt idx="2">
                  <c:v>105454</c:v>
                </c:pt>
                <c:pt idx="3">
                  <c:v>105172</c:v>
                </c:pt>
                <c:pt idx="4">
                  <c:v>105044</c:v>
                </c:pt>
                <c:pt idx="5">
                  <c:v>104884</c:v>
                </c:pt>
                <c:pt idx="6">
                  <c:v>104625</c:v>
                </c:pt>
                <c:pt idx="7">
                  <c:v>105164</c:v>
                </c:pt>
                <c:pt idx="8">
                  <c:v>104973</c:v>
                </c:pt>
                <c:pt idx="9">
                  <c:v>104813</c:v>
                </c:pt>
                <c:pt idx="10">
                  <c:v>104514</c:v>
                </c:pt>
                <c:pt idx="11">
                  <c:v>104367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6-46CC-A7DB-110FA502C825}"/>
            </c:ext>
          </c:extLst>
        </c:ser>
        <c:ser>
          <c:idx val="1"/>
          <c:order val="1"/>
          <c:tx>
            <c:strRef>
              <c:f>'12. Tendencia_por mes_REX'!$DF$5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mes_REX'!$DB$6:$DB$17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mes_REX'!$DF$6:$DF$17</c:f>
              <c:numCache>
                <c:formatCode>#,##0</c:formatCode>
                <c:ptCount val="12"/>
                <c:pt idx="0">
                  <c:v>104163</c:v>
                </c:pt>
                <c:pt idx="1">
                  <c:v>104328</c:v>
                </c:pt>
                <c:pt idx="2">
                  <c:v>103814</c:v>
                </c:pt>
                <c:pt idx="3">
                  <c:v>103633</c:v>
                </c:pt>
                <c:pt idx="4">
                  <c:v>106477</c:v>
                </c:pt>
                <c:pt idx="5">
                  <c:v>106223</c:v>
                </c:pt>
                <c:pt idx="6">
                  <c:v>104412</c:v>
                </c:pt>
                <c:pt idx="7">
                  <c:v>104205</c:v>
                </c:pt>
                <c:pt idx="8">
                  <c:v>104074</c:v>
                </c:pt>
                <c:pt idx="9">
                  <c:v>103951</c:v>
                </c:pt>
                <c:pt idx="10">
                  <c:v>103939</c:v>
                </c:pt>
                <c:pt idx="11">
                  <c:v>103803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6-46CC-A7DB-110FA502C825}"/>
            </c:ext>
          </c:extLst>
        </c:ser>
        <c:ser>
          <c:idx val="2"/>
          <c:order val="2"/>
          <c:tx>
            <c:strRef>
              <c:f>'12. Tendencia_por mes_REX'!$DG$5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mes_REX'!$DB$6:$DB$17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mes_REX'!$DG$6:$DG$17</c:f>
              <c:numCache>
                <c:formatCode>#,##0</c:formatCode>
                <c:ptCount val="12"/>
                <c:pt idx="0">
                  <c:v>102941</c:v>
                </c:pt>
                <c:pt idx="1">
                  <c:v>102751</c:v>
                </c:pt>
                <c:pt idx="2">
                  <c:v>104847</c:v>
                </c:pt>
                <c:pt idx="3">
                  <c:v>104974</c:v>
                </c:pt>
                <c:pt idx="4">
                  <c:v>104974</c:v>
                </c:pt>
                <c:pt idx="5" formatCode="General">
                  <c:v>105266</c:v>
                </c:pt>
                <c:pt idx="6" formatCode="General">
                  <c:v>104021</c:v>
                </c:pt>
                <c:pt idx="7" formatCode="General">
                  <c:v>104098</c:v>
                </c:pt>
                <c:pt idx="8" formatCode="General">
                  <c:v>103804</c:v>
                </c:pt>
                <c:pt idx="9" formatCode="General">
                  <c:v>103451</c:v>
                </c:pt>
                <c:pt idx="10" formatCode="General">
                  <c:v>103298</c:v>
                </c:pt>
                <c:pt idx="11" formatCode="General">
                  <c:v>103313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46-46CC-A7DB-110FA502C825}"/>
            </c:ext>
          </c:extLst>
        </c:ser>
        <c:ser>
          <c:idx val="3"/>
          <c:order val="3"/>
          <c:tx>
            <c:strRef>
              <c:f>'12. Tendencia_por mes_REX'!$DH$5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mes_REX'!$DB$6:$DB$17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mes_REX'!$DH$6:$DH$17</c:f>
              <c:numCache>
                <c:formatCode>#,##0</c:formatCode>
                <c:ptCount val="12"/>
                <c:pt idx="0">
                  <c:v>103750</c:v>
                </c:pt>
                <c:pt idx="1">
                  <c:v>103243</c:v>
                </c:pt>
                <c:pt idx="2">
                  <c:v>109587</c:v>
                </c:pt>
                <c:pt idx="3">
                  <c:v>108409</c:v>
                </c:pt>
                <c:pt idx="4">
                  <c:v>108840</c:v>
                </c:pt>
                <c:pt idx="5" formatCode="_(* #,##0_);_(* \(#,##0\);_(* &quot;-&quot;_);_(@_)">
                  <c:v>108461</c:v>
                </c:pt>
                <c:pt idx="6" formatCode="_(* #,##0_);_(* \(#,##0\);_(* &quot;-&quot;_);_(@_)">
                  <c:v>107936</c:v>
                </c:pt>
                <c:pt idx="7" formatCode="_(* #,##0_);_(* \(#,##0\);_(* &quot;-&quot;_);_(@_)">
                  <c:v>107598</c:v>
                </c:pt>
                <c:pt idx="8" formatCode="_(* #,##0_);_(* \(#,##0\);_(* &quot;-&quot;_);_(@_)">
                  <c:v>107251</c:v>
                </c:pt>
                <c:pt idx="9" formatCode="_(* #,##0_);_(* \(#,##0\);_(* &quot;-&quot;_);_(@_)">
                  <c:v>107471</c:v>
                </c:pt>
                <c:pt idx="10" formatCode="_(* #,##0_);_(* \(#,##0\);_(* &quot;-&quot;_);_(@_)">
                  <c:v>106892</c:v>
                </c:pt>
                <c:pt idx="11" formatCode="_(* #,##0_);_(* \(#,##0\);_(* &quot;-&quot;_);_(@_)">
                  <c:v>105628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CD-42EB-AE18-87E1E5EE8A33}"/>
            </c:ext>
          </c:extLst>
        </c:ser>
        <c:ser>
          <c:idx val="4"/>
          <c:order val="4"/>
          <c:tx>
            <c:strRef>
              <c:f>'12. Tendencia_por mes_REX'!$DI$5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rnd">
              <a:solidFill>
                <a:srgbClr val="008000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mes_REX'!$DB$6:$DB$17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mes_REX'!$DI$6:$DI$17</c:f>
              <c:numCache>
                <c:formatCode>#,##0</c:formatCode>
                <c:ptCount val="12"/>
                <c:pt idx="0">
                  <c:v>105190</c:v>
                </c:pt>
                <c:pt idx="1">
                  <c:v>104899</c:v>
                </c:pt>
                <c:pt idx="2">
                  <c:v>105289</c:v>
                </c:pt>
                <c:pt idx="3">
                  <c:v>106390</c:v>
                </c:pt>
                <c:pt idx="4">
                  <c:v>106237</c:v>
                </c:pt>
                <c:pt idx="5" formatCode="_(* #,##0_);_(* \(#,##0\);_(* &quot;-&quot;_);_(@_)">
                  <c:v>106318</c:v>
                </c:pt>
                <c:pt idx="6" formatCode="_(* #,##0_);_(* \(#,##0\);_(* &quot;-&quot;_);_(@_)">
                  <c:v>106026</c:v>
                </c:pt>
                <c:pt idx="7" formatCode="_(* #,##0_);_(* \(#,##0\);_(* &quot;-&quot;_);_(@_)">
                  <c:v>106671</c:v>
                </c:pt>
                <c:pt idx="8" formatCode="_(* #,##0_);_(* \(#,##0\);_(* &quot;-&quot;_);_(@_)">
                  <c:v>106662</c:v>
                </c:pt>
                <c:pt idx="9" formatCode="_(* #,##0_);_(* \(#,##0\);_(* &quot;-&quot;_);_(@_)">
                  <c:v>106465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5F-4788-B335-7337CA204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7136"/>
        <c:axId val="443447680"/>
      </c:lineChart>
      <c:catAx>
        <c:axId val="44344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3447680"/>
        <c:crosses val="autoZero"/>
        <c:auto val="1"/>
        <c:lblAlgn val="ctr"/>
        <c:lblOffset val="100"/>
        <c:noMultiLvlLbl val="0"/>
      </c:catAx>
      <c:valAx>
        <c:axId val="443447680"/>
        <c:scaling>
          <c:orientation val="minMax"/>
          <c:max val="115000"/>
          <c:min val="9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3447136"/>
        <c:crosses val="autoZero"/>
        <c:crossBetween val="between"/>
        <c:majorUnit val="1500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8429222868880512"/>
          <c:y val="0.53501263690375744"/>
          <c:w val="0.44076521739130436"/>
          <c:h val="5.11690272598734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ES" sz="1200"/>
              <a:t>PORCENTAJE DE LA POBLACION ANTIOQUEÑA AFILIADA AL SISTEMA GENERAL DE SEGURIDAD SOCIAL EN SALUD, EN EL REGIMEN SUBSIDIADO Y CONTIBUTIVO.   2011 - 2020. </a:t>
            </a:r>
          </a:p>
        </c:rich>
      </c:tx>
      <c:layout>
        <c:manualLayout>
          <c:xMode val="edge"/>
          <c:yMode val="edge"/>
          <c:x val="0.19297248808405482"/>
          <c:y val="1.24378109452736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5334465025042158"/>
          <c:y val="0.11870056242969629"/>
          <c:w val="0.74665534974957848"/>
          <c:h val="0.6616966879140107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'3. Gráficos_Cobertura_Dpto'!$A$10</c:f>
              <c:strCache>
                <c:ptCount val="1"/>
                <c:pt idx="0">
                  <c:v>% PNA el SGSSS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Gráficos_Cobertura_Dpto'!$M$10:$X$10</c:f>
              <c:numCache>
                <c:formatCode>0.00%</c:formatCode>
                <c:ptCount val="12"/>
                <c:pt idx="0">
                  <c:v>4.7966747035494327E-2</c:v>
                </c:pt>
                <c:pt idx="1">
                  <c:v>5.1036436499438335E-2</c:v>
                </c:pt>
                <c:pt idx="2">
                  <c:v>5.6914081981939799E-2</c:v>
                </c:pt>
                <c:pt idx="3">
                  <c:v>3.2216952379884901E-2</c:v>
                </c:pt>
                <c:pt idx="4">
                  <c:v>2.4361392825666309E-2</c:v>
                </c:pt>
                <c:pt idx="5">
                  <c:v>2.557350202340504E-2</c:v>
                </c:pt>
                <c:pt idx="6">
                  <c:v>1.1656793729810318E-2</c:v>
                </c:pt>
                <c:pt idx="7">
                  <c:v>1.4086555825082853E-2</c:v>
                </c:pt>
                <c:pt idx="8">
                  <c:v>1.6956871280078827E-2</c:v>
                </c:pt>
                <c:pt idx="9">
                  <c:v>1.1693743420491079E-3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5E-46D3-898F-CFD04462EEB3}"/>
            </c:ext>
          </c:extLst>
        </c:ser>
        <c:ser>
          <c:idx val="0"/>
          <c:order val="1"/>
          <c:tx>
            <c:strRef>
              <c:f>'3. Gráficos_Cobertura_Dpto'!$A$4</c:f>
              <c:strCache>
                <c:ptCount val="1"/>
                <c:pt idx="0">
                  <c:v>% De afiliados al Regimen Subsidiado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Gráficos_Cobertura_Dpto'!$M$4:$X$4</c:f>
              <c:numCache>
                <c:formatCode>0.00%</c:formatCode>
                <c:ptCount val="12"/>
                <c:pt idx="0">
                  <c:v>0.3981151746467273</c:v>
                </c:pt>
                <c:pt idx="1">
                  <c:v>0.39682097927261772</c:v>
                </c:pt>
                <c:pt idx="2">
                  <c:v>0.39650243761571741</c:v>
                </c:pt>
                <c:pt idx="3">
                  <c:v>0.39740779579897562</c:v>
                </c:pt>
                <c:pt idx="4">
                  <c:v>0.39090633620176063</c:v>
                </c:pt>
                <c:pt idx="5">
                  <c:v>0.36093727057987107</c:v>
                </c:pt>
                <c:pt idx="6">
                  <c:v>0.37099209873900302</c:v>
                </c:pt>
                <c:pt idx="7">
                  <c:v>0.36496141313186525</c:v>
                </c:pt>
                <c:pt idx="8">
                  <c:v>0.34967175078157847</c:v>
                </c:pt>
                <c:pt idx="9">
                  <c:v>0.36358467369379432</c:v>
                </c:pt>
                <c:pt idx="10">
                  <c:v>0.36072653136326804</c:v>
                </c:pt>
                <c:pt idx="11">
                  <c:v>0.38875737479937728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5E-46D3-898F-CFD04462EEB3}"/>
            </c:ext>
          </c:extLst>
        </c:ser>
        <c:ser>
          <c:idx val="1"/>
          <c:order val="2"/>
          <c:tx>
            <c:strRef>
              <c:f>'3. Gráficos_Cobertura_Dpto'!$A$6</c:f>
              <c:strCache>
                <c:ptCount val="1"/>
                <c:pt idx="0">
                  <c:v>% De afiliados al Régimen Contributivo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Gráficos_Cobertura_Dpto'!$M$6:$X$6</c:f>
              <c:numCache>
                <c:formatCode>0.00%</c:formatCode>
                <c:ptCount val="12"/>
                <c:pt idx="0">
                  <c:v>0.54360643570808997</c:v>
                </c:pt>
                <c:pt idx="1">
                  <c:v>0.54146184009342446</c:v>
                </c:pt>
                <c:pt idx="2">
                  <c:v>0.53620763750153932</c:v>
                </c:pt>
                <c:pt idx="3">
                  <c:v>0.55127607508794574</c:v>
                </c:pt>
                <c:pt idx="4">
                  <c:v>0.56585356073632509</c:v>
                </c:pt>
                <c:pt idx="5">
                  <c:v>0.59506139765640498</c:v>
                </c:pt>
                <c:pt idx="6">
                  <c:v>0.58748248924103719</c:v>
                </c:pt>
                <c:pt idx="7">
                  <c:v>0.59183418650116704</c:v>
                </c:pt>
                <c:pt idx="8">
                  <c:v>0.60176382238970805</c:v>
                </c:pt>
                <c:pt idx="9">
                  <c:v>0.60444913318947635</c:v>
                </c:pt>
                <c:pt idx="10">
                  <c:v>0.62524076369713966</c:v>
                </c:pt>
                <c:pt idx="11">
                  <c:v>0.5950680861283062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5E-46D3-898F-CFD04462EEB3}"/>
            </c:ext>
          </c:extLst>
        </c:ser>
        <c:ser>
          <c:idx val="2"/>
          <c:order val="3"/>
          <c:tx>
            <c:strRef>
              <c:f>'3. Gráficos_Cobertura_Dpto'!$A$12</c:f>
              <c:strCache>
                <c:ptCount val="1"/>
                <c:pt idx="0">
                  <c:v>% Total Cobertura en el SGSSS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Gráficos_Cobertura_Dpto'!$M$12:$X$12</c:f>
              <c:numCache>
                <c:formatCode>0.00%</c:formatCode>
                <c:ptCount val="12"/>
                <c:pt idx="0">
                  <c:v>0.95203325296450569</c:v>
                </c:pt>
                <c:pt idx="1">
                  <c:v>0.94896356350056166</c:v>
                </c:pt>
                <c:pt idx="2">
                  <c:v>0.94308591801806019</c:v>
                </c:pt>
                <c:pt idx="3">
                  <c:v>0.96778304762011513</c:v>
                </c:pt>
                <c:pt idx="4">
                  <c:v>0.97563860717433371</c:v>
                </c:pt>
                <c:pt idx="5">
                  <c:v>0.97442649797659497</c:v>
                </c:pt>
                <c:pt idx="6">
                  <c:v>0.98834320627018968</c:v>
                </c:pt>
                <c:pt idx="7">
                  <c:v>0.98591344417491711</c:v>
                </c:pt>
                <c:pt idx="8">
                  <c:v>0.98304312871992117</c:v>
                </c:pt>
                <c:pt idx="9">
                  <c:v>0.99883062565795089</c:v>
                </c:pt>
                <c:pt idx="10">
                  <c:v>1.0161260074331553</c:v>
                </c:pt>
                <c:pt idx="11">
                  <c:v>1.0131521671898998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5E-46D3-898F-CFD04462EEB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43441152"/>
        <c:axId val="443444960"/>
      </c:barChart>
      <c:catAx>
        <c:axId val="44344115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3444960"/>
        <c:crosses val="autoZero"/>
        <c:auto val="1"/>
        <c:lblAlgn val="ctr"/>
        <c:lblOffset val="100"/>
        <c:noMultiLvlLbl val="0"/>
      </c:catAx>
      <c:valAx>
        <c:axId val="44344496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3441152"/>
        <c:crosses val="autoZero"/>
        <c:crossBetween val="between"/>
        <c:majorUnit val="0.1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  <c:userShapes r:id="rId3"/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ES" sz="1200"/>
              <a:t>NUMERO DE AFILIADOS AL REGIMEN CONTRIBUTIVO  Y  REGIMEN SUBSIDIADO, POBLACION PENDIENTE POR AFILIAR  AL SGSSS. ANTIOQUIA 2006-2020</a:t>
            </a:r>
          </a:p>
          <a:p>
            <a:pPr>
              <a:defRPr sz="1200"/>
            </a:pPr>
            <a:endParaRPr lang="es-ES" sz="1200"/>
          </a:p>
        </c:rich>
      </c:tx>
      <c:layout>
        <c:manualLayout>
          <c:xMode val="edge"/>
          <c:yMode val="edge"/>
          <c:x val="0.15341956224949266"/>
          <c:y val="1.08919365049908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1647174852571507"/>
          <c:y val="0.10820683529684705"/>
          <c:w val="0.76754866173032954"/>
          <c:h val="0.73267870176098138"/>
        </c:manualLayout>
      </c:layout>
      <c:lineChart>
        <c:grouping val="standard"/>
        <c:varyColors val="0"/>
        <c:ser>
          <c:idx val="1"/>
          <c:order val="0"/>
          <c:tx>
            <c:strRef>
              <c:f>'12. Tendencia_Valores_Años'!$A$29</c:f>
              <c:strCache>
                <c:ptCount val="1"/>
                <c:pt idx="0">
                  <c:v>Nº Afiliados Régimen Subsidiado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Tendencia_Valores_Años'!$G$29:$U$29</c15:sqref>
                  </c15:fullRef>
                </c:ext>
              </c:extLst>
              <c:f>'12. Tendencia_Valores_Años'!$L$29:$U$29</c:f>
              <c:numCache>
                <c:formatCode>#,##0</c:formatCode>
                <c:ptCount val="10"/>
                <c:pt idx="0">
                  <c:v>2336614</c:v>
                </c:pt>
                <c:pt idx="1">
                  <c:v>2355496</c:v>
                </c:pt>
                <c:pt idx="2">
                  <c:v>2379471</c:v>
                </c:pt>
                <c:pt idx="3">
                  <c:v>2410996</c:v>
                </c:pt>
                <c:pt idx="4">
                  <c:v>2398192</c:v>
                </c:pt>
                <c:pt idx="5">
                  <c:v>2241894</c:v>
                </c:pt>
                <c:pt idx="6">
                  <c:v>2336079</c:v>
                </c:pt>
                <c:pt idx="7">
                  <c:v>2338345</c:v>
                </c:pt>
                <c:pt idx="8">
                  <c:v>2290422</c:v>
                </c:pt>
                <c:pt idx="9">
                  <c:v>2677491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B1B-467C-9771-FABB791DE2C0}"/>
            </c:ext>
          </c:extLst>
        </c:ser>
        <c:ser>
          <c:idx val="3"/>
          <c:order val="1"/>
          <c:tx>
            <c:strRef>
              <c:f>'12. Tendencia_Valores_Años'!$A$31</c:f>
              <c:strCache>
                <c:ptCount val="1"/>
                <c:pt idx="0">
                  <c:v>Nº Afiliados Régimen Contributivo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Tendencia_Valores_Años'!$G$31:$U$31</c15:sqref>
                  </c15:fullRef>
                </c:ext>
              </c:extLst>
              <c:f>'12. Tendencia_Valores_Años'!$L$31:$U$31</c:f>
              <c:numCache>
                <c:formatCode>#,##0</c:formatCode>
                <c:ptCount val="10"/>
                <c:pt idx="0">
                  <c:v>3190526</c:v>
                </c:pt>
                <c:pt idx="1">
                  <c:v>3277472</c:v>
                </c:pt>
                <c:pt idx="2">
                  <c:v>3281535</c:v>
                </c:pt>
                <c:pt idx="3">
                  <c:v>3460356</c:v>
                </c:pt>
                <c:pt idx="4">
                  <c:v>3587305</c:v>
                </c:pt>
                <c:pt idx="5">
                  <c:v>3810573</c:v>
                </c:pt>
                <c:pt idx="6">
                  <c:v>3887363</c:v>
                </c:pt>
                <c:pt idx="7">
                  <c:v>3978503</c:v>
                </c:pt>
                <c:pt idx="8">
                  <c:v>4148713</c:v>
                </c:pt>
                <c:pt idx="9">
                  <c:v>4300108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B1B-467C-9771-FABB791DE2C0}"/>
            </c:ext>
          </c:extLst>
        </c:ser>
        <c:ser>
          <c:idx val="0"/>
          <c:order val="2"/>
          <c:tx>
            <c:strRef>
              <c:f>'12. Tendencia_Valores_Años'!$A$33</c:f>
              <c:strCache>
                <c:ptCount val="1"/>
                <c:pt idx="0">
                  <c:v>Nº PNA al SGSSS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Tendencia_Valores_Años'!$G$33:$U$33</c15:sqref>
                  </c15:fullRef>
                </c:ext>
              </c:extLst>
              <c:f>'12. Tendencia_Valores_Años'!$L$33:$U$33</c:f>
              <c:numCache>
                <c:formatCode>#,##0</c:formatCode>
                <c:ptCount val="10"/>
                <c:pt idx="0">
                  <c:v>616669</c:v>
                </c:pt>
                <c:pt idx="1">
                  <c:v>588849</c:v>
                </c:pt>
                <c:pt idx="2">
                  <c:v>638984</c:v>
                </c:pt>
                <c:pt idx="3">
                  <c:v>506780</c:v>
                </c:pt>
                <c:pt idx="4">
                  <c:v>470802</c:v>
                </c:pt>
                <c:pt idx="5">
                  <c:v>482390</c:v>
                </c:pt>
                <c:pt idx="6">
                  <c:v>389676</c:v>
                </c:pt>
                <c:pt idx="7">
                  <c:v>374182</c:v>
                </c:pt>
                <c:pt idx="8">
                  <c:v>111071</c:v>
                </c:pt>
                <c:pt idx="9">
                  <c:v>-299669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B1B-467C-9771-FABB791DE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2240"/>
        <c:axId val="443442784"/>
      </c:lineChart>
      <c:catAx>
        <c:axId val="44344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3442784"/>
        <c:crosses val="autoZero"/>
        <c:auto val="1"/>
        <c:lblAlgn val="ctr"/>
        <c:lblOffset val="100"/>
        <c:tickMarkSkip val="1"/>
        <c:noMultiLvlLbl val="0"/>
      </c:catAx>
      <c:valAx>
        <c:axId val="44344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34422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 alignWithMargins="0"/>
    <c:pageMargins b="1" l="0.75000000000000422" r="0.75000000000000422" t="1" header="0" footer="0"/>
    <c:pageSetup paperSize="9" orientation="landscape" verticalDpi="0"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Gómez Plata.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196-46C8-A012-C1FFD02781B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196-46C8-A012-C1FFD02781B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196-46C8-A012-C1FFD02781B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196-46C8-A012-C1FFD02781B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196-46C8-A012-C1FFD02781B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96-46C8-A012-C1FFD02781B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96-46C8-A012-C1FFD02781B7}"/>
                </c:ext>
              </c:extLst>
            </c:dLbl>
            <c:dLbl>
              <c:idx val="2"/>
              <c:layout>
                <c:manualLayout>
                  <c:x val="-2.1779406140880711E-2"/>
                  <c:y val="-1.929691510089108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96-46C8-A012-C1FFD02781B7}"/>
                </c:ext>
              </c:extLst>
            </c:dLbl>
            <c:dLbl>
              <c:idx val="3"/>
              <c:layout>
                <c:manualLayout>
                  <c:x val="4.4805251664599692E-2"/>
                  <c:y val="-2.719023574106666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96-46C8-A012-C1FFD02781B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96-46C8-A012-C1FFD02781B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Población_Afiliada_Regimen'!$P$89:$P$92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Población_Afiliada_Regimen'!$BM$89:$BM$92</c:f>
              <c:numCache>
                <c:formatCode>0.00%</c:formatCode>
                <c:ptCount val="4"/>
                <c:pt idx="0">
                  <c:v>0.6477133939476184</c:v>
                </c:pt>
                <c:pt idx="1">
                  <c:v>0.31469670240195413</c:v>
                </c:pt>
                <c:pt idx="2">
                  <c:v>1.8591396390283621E-2</c:v>
                </c:pt>
                <c:pt idx="3">
                  <c:v>1.8998507260143845E-2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196-46C8-A012-C1FFD02781B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7706604518984715E-2"/>
          <c:y val="3.0227411269720353E-2"/>
          <c:w val="0.81711968590655826"/>
          <c:h val="0.9274986735285921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bg1"/>
                  </a:gs>
                  <a:gs pos="73000">
                    <a:srgbClr val="00CCFF"/>
                  </a:gs>
                  <a:gs pos="38000">
                    <a:srgbClr val="00B0F0"/>
                  </a:gs>
                  <a:gs pos="3000">
                    <a:srgbClr val="0070C0"/>
                  </a:gs>
                </a:gsLst>
                <a:path path="circle">
                  <a:fillToRect l="100000" t="10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07E9-4EE5-BC3B-0C45D74B5652}"/>
              </c:ext>
            </c:extLst>
          </c:dPt>
          <c:dPt>
            <c:idx val="1"/>
            <c:bubble3D val="0"/>
            <c:explosion val="34"/>
            <c:spPr>
              <a:gradFill flip="none" rotWithShape="1">
                <a:gsLst>
                  <a:gs pos="100000">
                    <a:schemeClr val="bg1"/>
                  </a:gs>
                  <a:gs pos="73000">
                    <a:srgbClr val="66FF33"/>
                  </a:gs>
                  <a:gs pos="38000">
                    <a:srgbClr val="00CC00"/>
                  </a:gs>
                  <a:gs pos="3000">
                    <a:srgbClr val="009900"/>
                  </a:gs>
                </a:gsLst>
                <a:path path="circle">
                  <a:fillToRect l="100000" t="100000"/>
                </a:path>
                <a:tileRect r="-100000" b="-100000"/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07E9-4EE5-BC3B-0C45D74B5652}"/>
              </c:ext>
            </c:extLst>
          </c:dPt>
          <c:dPt>
            <c:idx val="2"/>
            <c:bubble3D val="0"/>
            <c:explosion val="60"/>
            <c:spPr>
              <a:gradFill>
                <a:gsLst>
                  <a:gs pos="100000">
                    <a:schemeClr val="bg1"/>
                  </a:gs>
                  <a:gs pos="73000">
                    <a:srgbClr val="FF9933"/>
                  </a:gs>
                  <a:gs pos="3000">
                    <a:srgbClr val="FF6600"/>
                  </a:gs>
                </a:gsLst>
                <a:path path="circle">
                  <a:fillToRect l="100000" t="10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07E9-4EE5-BC3B-0C45D74B5652}"/>
              </c:ext>
            </c:extLst>
          </c:dPt>
          <c:dPt>
            <c:idx val="3"/>
            <c:bubble3D val="0"/>
            <c:explosion val="57"/>
            <c:spPr>
              <a:gradFill>
                <a:gsLst>
                  <a:gs pos="100000">
                    <a:schemeClr val="bg1"/>
                  </a:gs>
                  <a:gs pos="73000">
                    <a:srgbClr val="FB0505"/>
                  </a:gs>
                  <a:gs pos="3000">
                    <a:srgbClr val="FF0000"/>
                  </a:gs>
                </a:gsLst>
                <a:path path="circle">
                  <a:fillToRect l="100000" t="10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07E9-4EE5-BC3B-0C45D74B5652}"/>
              </c:ext>
            </c:extLst>
          </c:dPt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07E9-4EE5-BC3B-0C45D74B5652}"/>
                </c:ext>
              </c:extLst>
            </c:dLbl>
            <c:dLbl>
              <c:idx val="1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07E9-4EE5-BC3B-0C45D74B5652}"/>
                </c:ext>
              </c:extLst>
            </c:dLbl>
            <c:dLbl>
              <c:idx val="2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07E9-4EE5-BC3B-0C45D74B5652}"/>
                </c:ext>
              </c:extLst>
            </c:dLbl>
            <c:dLbl>
              <c:idx val="3"/>
              <c:layout>
                <c:manualLayout>
                  <c:x val="7.8725397022003513E-2"/>
                  <c:y val="3.0587720162341316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E9-4EE5-BC3B-0C45D74B565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'[24]18. Cobertura_Nacional_Deptos'!$X$2:$X$5</c:f>
              <c:numCache>
                <c:formatCode>General</c:formatCode>
                <c:ptCount val="4"/>
                <c:pt idx="0">
                  <c:v>45.356939696769629</c:v>
                </c:pt>
                <c:pt idx="1">
                  <c:v>49.393076550247343</c:v>
                </c:pt>
                <c:pt idx="2">
                  <c:v>1.7853756850922373</c:v>
                </c:pt>
                <c:pt idx="3">
                  <c:v>3.4646080678907936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'[24]18. Cobertura_Nacional_Deptos'!$W$2:$W$5</c15:sqref>
                        </c15:formulaRef>
                      </c:ext>
                    </c:extLst>
                    <c:strCache>
                      <c:ptCount val="4"/>
                      <c:pt idx="0">
                        <c:v>CONTRIBUTIVO</c:v>
                      </c:pt>
                      <c:pt idx="1">
                        <c:v>SUBSIDIADO</c:v>
                      </c:pt>
                      <c:pt idx="2">
                        <c:v>EXCEPCION</c:v>
                      </c:pt>
                      <c:pt idx="3">
                        <c:v>Sin afiliar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8-07E9-4EE5-BC3B-0C45D74B5652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0"/>
    <c:dispBlanksAs val="gap"/>
    <c:showDLblsOverMax val="0"/>
  </c:chart>
  <c:spPr>
    <a:gradFill flip="none" rotWithShape="1">
      <a:gsLst>
        <a:gs pos="0">
          <a:schemeClr val="bg1"/>
        </a:gs>
        <a:gs pos="55000">
          <a:schemeClr val="accent1">
            <a:lumMod val="20000"/>
            <a:lumOff val="80000"/>
          </a:schemeClr>
        </a:gs>
        <a:gs pos="100000">
          <a:srgbClr val="66FFFF"/>
        </a:gs>
      </a:gsLst>
      <a:path path="circle">
        <a:fillToRect l="100000" b="100000"/>
      </a:path>
      <a:tileRect t="-100000" r="-100000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5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5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5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5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Antioquia.</a:t>
            </a:r>
            <a:endParaRPr lang="es-CO" sz="105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4146703091095342"/>
          <c:y val="0.19302495183886731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8FA3-483B-BED7-0062E9ED5D6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FA3-483B-BED7-0062E9ED5D6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2-8FA3-483B-BED7-0062E9ED5D6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8FA3-483B-BED7-0062E9ED5D6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8FA3-483B-BED7-0062E9ED5D6A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A3-483B-BED7-0062E9ED5D6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8FA3-483B-BED7-0062E9ED5D6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A3-483B-BED7-0062E9ED5D6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A3-483B-BED7-0062E9ED5D6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A3-483B-BED7-0062E9ED5D6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Población_Afiliada_Regimen'!$P$6:$P$9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Población_Afiliada_Regimen'!$Q$6:$Q$9</c:f>
              <c:numCache>
                <c:formatCode>0.00%</c:formatCode>
                <c:ptCount val="4"/>
                <c:pt idx="0">
                  <c:v>0.38371074690354062</c:v>
                </c:pt>
                <c:pt idx="1">
                  <c:v>0.5873432495128541</c:v>
                </c:pt>
                <c:pt idx="2">
                  <c:v>1.5257479733483867E-2</c:v>
                </c:pt>
                <c:pt idx="3">
                  <c:v>1.3688523850121434E-2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A3-483B-BED7-0062E9ED5D6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0012000414582481E-2"/>
          <c:y val="0.49842548697669758"/>
          <c:w val="0.22384877609929996"/>
          <c:h val="0.43952922836014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Guadalupe.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0A4-438C-B017-3A71DD86AB8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0A4-438C-B017-3A71DD86AB8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0A4-438C-B017-3A71DD86AB8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0A4-438C-B017-3A71DD86AB8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0A4-438C-B017-3A71DD86AB84}"/>
              </c:ext>
            </c:extLst>
          </c:dPt>
          <c:dLbls>
            <c:dLbl>
              <c:idx val="0"/>
              <c:layout>
                <c:manualLayout>
                  <c:x val="-0.11754526495995321"/>
                  <c:y val="-0.274544831297632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A4-438C-B017-3A71DD86AB84}"/>
                </c:ext>
              </c:extLst>
            </c:dLbl>
            <c:dLbl>
              <c:idx val="1"/>
              <c:layout>
                <c:manualLayout>
                  <c:x val="0.12622365500702301"/>
                  <c:y val="8.365371123895039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A4-438C-B017-3A71DD86AB84}"/>
                </c:ext>
              </c:extLst>
            </c:dLbl>
            <c:dLbl>
              <c:idx val="2"/>
              <c:layout>
                <c:manualLayout>
                  <c:x val="-2.7453162471363167E-2"/>
                  <c:y val="-1.251791635659011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A4-438C-B017-3A71DD86AB84}"/>
                </c:ext>
              </c:extLst>
            </c:dLbl>
            <c:dLbl>
              <c:idx val="3"/>
              <c:layout>
                <c:manualLayout>
                  <c:x val="4.7642129829840923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A4-438C-B017-3A71DD86AB8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A4-438C-B017-3A71DD86AB8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Población_Afiliada_Regimen'!$P$89:$P$92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Población_Afiliada_Regimen'!$BS$89:$BS$92</c:f>
              <c:numCache>
                <c:formatCode>0.00%</c:formatCode>
                <c:ptCount val="4"/>
                <c:pt idx="0">
                  <c:v>0.76194974494615531</c:v>
                </c:pt>
                <c:pt idx="1">
                  <c:v>0.2134895144530512</c:v>
                </c:pt>
                <c:pt idx="2">
                  <c:v>1.5870017003589646E-2</c:v>
                </c:pt>
                <c:pt idx="3">
                  <c:v>8.690723597203855E-3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0A4-438C-B017-3A71DD86AB8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Ituango.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2E6-4976-94F4-B8159C938D9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2E6-4976-94F4-B8159C938D9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2E6-4976-94F4-B8159C938D9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2E6-4976-94F4-B8159C938D9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2E6-4976-94F4-B8159C938D9B}"/>
              </c:ext>
            </c:extLst>
          </c:dPt>
          <c:dLbls>
            <c:dLbl>
              <c:idx val="0"/>
              <c:layout>
                <c:manualLayout>
                  <c:x val="-6.9318336150852325E-2"/>
                  <c:y val="-0.3512366060248687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E6-4976-94F4-B8159C938D9B}"/>
                </c:ext>
              </c:extLst>
            </c:dLbl>
            <c:dLbl>
              <c:idx val="1"/>
              <c:layout>
                <c:manualLayout>
                  <c:x val="7.7996726197922014E-2"/>
                  <c:y val="0.1016988347041825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E6-4976-94F4-B8159C938D9B}"/>
                </c:ext>
              </c:extLst>
            </c:dLbl>
            <c:dLbl>
              <c:idx val="2"/>
              <c:layout>
                <c:manualLayout>
                  <c:x val="-4.1637553297569359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E6-4976-94F4-B8159C938D9B}"/>
                </c:ext>
              </c:extLst>
            </c:dLbl>
            <c:dLbl>
              <c:idx val="3"/>
              <c:layout>
                <c:manualLayout>
                  <c:x val="4.7642129829840923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E6-4976-94F4-B8159C938D9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E6-4976-94F4-B8159C938D9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Población_Afiliada_Regimen'!$P$89:$P$92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Población_Afiliada_Regimen'!$BY$89:$BY$92</c:f>
              <c:numCache>
                <c:formatCode>0.00%</c:formatCode>
                <c:ptCount val="4"/>
                <c:pt idx="0">
                  <c:v>0.85812822548630407</c:v>
                </c:pt>
                <c:pt idx="1">
                  <c:v>0.11150258038904327</c:v>
                </c:pt>
                <c:pt idx="2">
                  <c:v>2.6349741961095671E-2</c:v>
                </c:pt>
                <c:pt idx="3">
                  <c:v>4.0194521635569672E-3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2E6-4976-94F4-B8159C938D9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Andrés de Cuerquia.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C2-42ED-8A83-300B36CDE8C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C2-42ED-8A83-300B36CDE8C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C2-42ED-8A83-300B36CDE8C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C2-42ED-8A83-300B36CDE8C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C2-42ED-8A83-300B36CDE8C4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3061237973617887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C2-42ED-8A83-300B36CDE8C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C2-42ED-8A83-300B36CDE8C4}"/>
                </c:ext>
              </c:extLst>
            </c:dLbl>
            <c:dLbl>
              <c:idx val="2"/>
              <c:layout>
                <c:manualLayout>
                  <c:x val="-1.6105649810398304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C2-42ED-8A83-300B36CDE8C4}"/>
                </c:ext>
              </c:extLst>
            </c:dLbl>
            <c:dLbl>
              <c:idx val="3"/>
              <c:layout>
                <c:manualLayout>
                  <c:x val="4.1968373499358461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C2-42ED-8A83-300B36CDE8C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C2-42ED-8A83-300B36CDE8C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Población_Afiliada_Regimen'!$P$89:$P$92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Población_Afiliada_Regimen'!$CE$89:$CE$92</c:f>
              <c:numCache>
                <c:formatCode>0.00%</c:formatCode>
                <c:ptCount val="4"/>
                <c:pt idx="0">
                  <c:v>0.75838698746187738</c:v>
                </c:pt>
                <c:pt idx="1">
                  <c:v>0.21280921721450355</c:v>
                </c:pt>
                <c:pt idx="2">
                  <c:v>2.2873602168756352E-2</c:v>
                </c:pt>
                <c:pt idx="3">
                  <c:v>5.9301931548627583E-3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C2-42ED-8A83-300B36CDE8C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José de la Montaña.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EE-4F09-98BC-9C571AFF68C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8EE-4F09-98BC-9C571AFF68C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8EE-4F09-98BC-9C571AFF68C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8EE-4F09-98BC-9C571AFF68C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8EE-4F09-98BC-9C571AFF68C9}"/>
              </c:ext>
            </c:extLst>
          </c:dPt>
          <c:dLbls>
            <c:dLbl>
              <c:idx val="0"/>
              <c:layout>
                <c:manualLayout>
                  <c:x val="-0.1771197064300189"/>
                  <c:y val="-0.1617628096399323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EE-4F09-98BC-9C571AFF68C9}"/>
                </c:ext>
              </c:extLst>
            </c:dLbl>
            <c:dLbl>
              <c:idx val="1"/>
              <c:layout>
                <c:manualLayout>
                  <c:x val="0.15459243665943523"/>
                  <c:y val="2.500705997694628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EE-4F09-98BC-9C571AFF68C9}"/>
                </c:ext>
              </c:extLst>
            </c:dLbl>
            <c:dLbl>
              <c:idx val="2"/>
              <c:layout>
                <c:manualLayout>
                  <c:x val="-3.0290040636604395E-2"/>
                  <c:y val="-1.251791635659011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EE-4F09-98BC-9C571AFF68C9}"/>
                </c:ext>
              </c:extLst>
            </c:dLbl>
            <c:dLbl>
              <c:idx val="3"/>
              <c:layout>
                <c:manualLayout>
                  <c:x val="1.6436470012187409E-2"/>
                  <c:y val="-2.719023574106666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EE-4F09-98BC-9C571AFF68C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EE-4F09-98BC-9C571AFF68C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Población_Afiliada_Regimen'!$P$89:$P$92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Población_Afiliada_Regimen'!$CK$89:$CK$92</c:f>
              <c:numCache>
                <c:formatCode>0.00%</c:formatCode>
                <c:ptCount val="4"/>
                <c:pt idx="0">
                  <c:v>0.61941551897883773</c:v>
                </c:pt>
                <c:pt idx="1">
                  <c:v>0.33758817601612362</c:v>
                </c:pt>
                <c:pt idx="2">
                  <c:v>3.2247228753778973E-2</c:v>
                </c:pt>
                <c:pt idx="3">
                  <c:v>1.0749076251259657E-2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EE-4F09-98BC-9C571AFF68C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Pedro de los Milagros.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73354610665"/>
          <c:y val="1.3041153893288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DD5-4B86-9BC8-7262B3572C5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DD5-4B86-9BC8-7262B3572C5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DD5-4B86-9BC8-7262B3572C5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DD5-4B86-9BC8-7262B3572C5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DD5-4B86-9BC8-7262B3572C5B}"/>
              </c:ext>
            </c:extLst>
          </c:dPt>
          <c:dLbls>
            <c:dLbl>
              <c:idx val="0"/>
              <c:layout>
                <c:manualLayout>
                  <c:x val="-0.19414097542146627"/>
                  <c:y val="3.673354847762031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D5-4B86-9BC8-7262B3572C5B}"/>
                </c:ext>
              </c:extLst>
            </c:dLbl>
            <c:dLbl>
              <c:idx val="1"/>
              <c:layout>
                <c:manualLayout>
                  <c:x val="0.1659399493204001"/>
                  <c:y val="-0.1644667364079902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D5-4B86-9BC8-7262B3572C5B}"/>
                </c:ext>
              </c:extLst>
            </c:dLbl>
            <c:dLbl>
              <c:idx val="2"/>
              <c:layout>
                <c:manualLayout>
                  <c:x val="-3.0290040636604395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D5-4B86-9BC8-7262B3572C5B}"/>
                </c:ext>
              </c:extLst>
            </c:dLbl>
            <c:dLbl>
              <c:idx val="3"/>
              <c:layout>
                <c:manualLayout>
                  <c:x val="2.2110226342669865E-2"/>
                  <c:y val="-3.170151660737469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D5-4B86-9BC8-7262B3572C5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D5-4B86-9BC8-7262B3572C5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Población_Afiliada_Regimen'!$P$89:$P$92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Población_Afiliada_Regimen'!$CQ$89:$CQ$92</c:f>
              <c:numCache>
                <c:formatCode>0.00%</c:formatCode>
                <c:ptCount val="4"/>
                <c:pt idx="0">
                  <c:v>0.41029359883971622</c:v>
                </c:pt>
                <c:pt idx="1">
                  <c:v>0.56022892085766929</c:v>
                </c:pt>
                <c:pt idx="2">
                  <c:v>1.5914703461252008E-2</c:v>
                </c:pt>
                <c:pt idx="3">
                  <c:v>1.3562776841362549E-2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DD5-4B86-9BC8-7262B3572C5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 Rosa de Osos.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0C-4A43-9E24-D625A91FDBA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0C-4A43-9E24-D625A91FDBA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0C-4A43-9E24-D625A91FDBA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0C-4A43-9E24-D625A91FDBA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0C-4A43-9E24-D625A91FDBAB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1.417714414608024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0C-4A43-9E24-D625A91FDBAB}"/>
                </c:ext>
              </c:extLst>
            </c:dLbl>
            <c:dLbl>
              <c:idx val="1"/>
              <c:layout>
                <c:manualLayout>
                  <c:x val="0.14324492399847033"/>
                  <c:y val="-0.150932893809066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0C-4A43-9E24-D625A91FDBAB}"/>
                </c:ext>
              </c:extLst>
            </c:dLbl>
            <c:dLbl>
              <c:idx val="2"/>
              <c:layout>
                <c:manualLayout>
                  <c:x val="-4.447443146281059E-2"/>
                  <c:y val="-1.478563423458305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0C-4A43-9E24-D625A91FDBAB}"/>
                </c:ext>
              </c:extLst>
            </c:dLbl>
            <c:dLbl>
              <c:idx val="3"/>
              <c:layout>
                <c:manualLayout>
                  <c:x val="5.3315886160323379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0C-4A43-9E24-D625A91FDBA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0C-4A43-9E24-D625A91FDBA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Población_Afiliada_Regimen'!$P$89:$P$92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Población_Afiliada_Regimen'!$CW$89:$CW$92</c:f>
              <c:numCache>
                <c:formatCode>0.00%</c:formatCode>
                <c:ptCount val="4"/>
                <c:pt idx="0">
                  <c:v>0.44896921629934672</c:v>
                </c:pt>
                <c:pt idx="1">
                  <c:v>0.53112687155240346</c:v>
                </c:pt>
                <c:pt idx="2">
                  <c:v>1.5887541625359058E-2</c:v>
                </c:pt>
                <c:pt idx="3">
                  <c:v>4.0163705228907698E-3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0C-4A43-9E24-D625A91FDBA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Toledo.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2F-4E74-B218-D88A5E49F2E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B2F-4E74-B218-D88A5E49F2E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B2F-4E74-B218-D88A5E49F2E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B2F-4E74-B218-D88A5E49F2E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B2F-4E74-B218-D88A5E49F2EA}"/>
              </c:ext>
            </c:extLst>
          </c:dPt>
          <c:dLbls>
            <c:dLbl>
              <c:idx val="0"/>
              <c:layout>
                <c:manualLayout>
                  <c:x val="-0.1061977522989882"/>
                  <c:y val="-0.333191482559636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2F-4E74-B218-D88A5E49F2EA}"/>
                </c:ext>
              </c:extLst>
            </c:dLbl>
            <c:dLbl>
              <c:idx val="1"/>
              <c:layout>
                <c:manualLayout>
                  <c:x val="0.10069175151985189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2F-4E74-B218-D88A5E49F2EA}"/>
                </c:ext>
              </c:extLst>
            </c:dLbl>
            <c:dLbl>
              <c:idx val="2"/>
              <c:layout>
                <c:manualLayout>
                  <c:x val="-7.0006334949981652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2F-4E74-B218-D88A5E49F2EA}"/>
                </c:ext>
              </c:extLst>
            </c:dLbl>
            <c:dLbl>
              <c:idx val="3"/>
              <c:layout>
                <c:manualLayout>
                  <c:x val="2.2520791859812648E-3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2F-4E74-B218-D88A5E49F2E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2F-4E74-B218-D88A5E49F2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Población_Afiliada_Regimen'!$P$89:$P$92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Población_Afiliada_Regimen'!$DC$89:$DC$92</c:f>
              <c:numCache>
                <c:formatCode>0.00%</c:formatCode>
                <c:ptCount val="4"/>
                <c:pt idx="0">
                  <c:v>0.79458005792304509</c:v>
                </c:pt>
                <c:pt idx="1">
                  <c:v>0.17376913529168392</c:v>
                </c:pt>
                <c:pt idx="2">
                  <c:v>2.2341745966073644E-2</c:v>
                </c:pt>
                <c:pt idx="3">
                  <c:v>9.3090608191973515E-3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2F-4E74-B218-D88A5E49F2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Valdivia.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E1-4570-908E-5912FE839E0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E1-4570-908E-5912FE839E0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CE1-4570-908E-5912FE839E0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E1-4570-908E-5912FE839E0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CE1-4570-908E-5912FE839E0C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0.2700335504313246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E1-4570-908E-5912FE839E0C}"/>
                </c:ext>
              </c:extLst>
            </c:dLbl>
            <c:dLbl>
              <c:idx val="1"/>
              <c:layout>
                <c:manualLayout>
                  <c:x val="5.8138579041233415E-2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E1-4570-908E-5912FE839E0C}"/>
                </c:ext>
              </c:extLst>
            </c:dLbl>
            <c:dLbl>
              <c:idx val="2"/>
              <c:layout>
                <c:manualLayout>
                  <c:x val="-1.61056498103982E-2"/>
                  <c:y val="-1.92969151008910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E1-4570-908E-5912FE839E0C}"/>
                </c:ext>
              </c:extLst>
            </c:dLbl>
            <c:dLbl>
              <c:idx val="3"/>
              <c:layout>
                <c:manualLayout>
                  <c:x val="5.898964249080583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E1-4570-908E-5912FE839E0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E1-4570-908E-5912FE839E0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Población_Afiliada_Regimen'!$P$89:$P$92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Población_Afiliada_Regimen'!$DI$89:$DI$92</c:f>
              <c:numCache>
                <c:formatCode>0.00%</c:formatCode>
                <c:ptCount val="4"/>
                <c:pt idx="0">
                  <c:v>0.89329594017094016</c:v>
                </c:pt>
                <c:pt idx="1">
                  <c:v>7.7657585470085472E-2</c:v>
                </c:pt>
                <c:pt idx="2">
                  <c:v>1.6760149572649572E-2</c:v>
                </c:pt>
                <c:pt idx="3">
                  <c:v>1.2286324786324786E-2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CE1-4570-908E-5912FE839E0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Yarumal.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A67-417C-9B83-6C514ECA439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A67-417C-9B83-6C514ECA439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A67-417C-9B83-6C514ECA439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A67-417C-9B83-6C514ECA439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A67-417C-9B83-6C514ECA439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67-417C-9B83-6C514ECA439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67-417C-9B83-6C514ECA4397}"/>
                </c:ext>
              </c:extLst>
            </c:dLbl>
            <c:dLbl>
              <c:idx val="2"/>
              <c:layout>
                <c:manualLayout>
                  <c:x val="-4.163755329756931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67-417C-9B83-6C514ECA4397}"/>
                </c:ext>
              </c:extLst>
            </c:dLbl>
            <c:dLbl>
              <c:idx val="3"/>
              <c:layout>
                <c:manualLayout>
                  <c:x val="4.1968373499358461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67-417C-9B83-6C514ECA439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67-417C-9B83-6C514ECA439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Población_Afiliada_Regimen'!$P$89:$P$92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Población_Afiliada_Regimen'!$DO$89:$DO$92</c:f>
              <c:numCache>
                <c:formatCode>0.00%</c:formatCode>
                <c:ptCount val="4"/>
                <c:pt idx="0">
                  <c:v>0.60503859299667262</c:v>
                </c:pt>
                <c:pt idx="1">
                  <c:v>0.36546775617374772</c:v>
                </c:pt>
                <c:pt idx="2">
                  <c:v>1.9941601213246112E-2</c:v>
                </c:pt>
                <c:pt idx="3">
                  <c:v>9.5520496163335519E-3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67-417C-9B83-6C514ECA439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Caracolí.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2EF-43C3-900A-AC74CFA3ECC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2EF-43C3-900A-AC74CFA3ECC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2EF-43C3-900A-AC74CFA3ECC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2EF-43C3-900A-AC74CFA3ECC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2EF-43C3-900A-AC74CFA3ECC2}"/>
              </c:ext>
            </c:extLst>
          </c:dPt>
          <c:dLbls>
            <c:dLbl>
              <c:idx val="0"/>
              <c:layout>
                <c:manualLayout>
                  <c:x val="-0.16009843743857152"/>
                  <c:y val="-0.166456891576552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EF-43C3-900A-AC74CFA3ECC2}"/>
                </c:ext>
              </c:extLst>
            </c:dLbl>
            <c:dLbl>
              <c:idx val="1"/>
              <c:layout>
                <c:manualLayout>
                  <c:x val="0.11187016837206976"/>
                  <c:y val="0.101428997449087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EF-43C3-900A-AC74CFA3ECC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EF-43C3-900A-AC74CFA3ECC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EF-43C3-900A-AC74CFA3ECC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EF-43C3-900A-AC74CFA3ECC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Población_Afiliada_Regimen'!$P$14:$P$17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Población_Afiliada_Regimen'!$W$14:$W$17</c:f>
              <c:numCache>
                <c:formatCode>0.00%</c:formatCode>
                <c:ptCount val="4"/>
                <c:pt idx="0">
                  <c:v>0.75775000000000003</c:v>
                </c:pt>
                <c:pt idx="1">
                  <c:v>0.20849999999999999</c:v>
                </c:pt>
                <c:pt idx="2">
                  <c:v>1.975E-2</c:v>
                </c:pt>
                <c:pt idx="3">
                  <c:v>1.4E-2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EF-43C3-900A-AC74CFA3ECC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del Magdalena Medio.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84-41F4-80F7-6D83F57C8A2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84-41F4-80F7-6D83F57C8A2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84-41F4-80F7-6D83F57C8A2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84-41F4-80F7-6D83F57C8A2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84-41F4-80F7-6D83F57C8A22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84-41F4-80F7-6D83F57C8A22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984-41F4-80F7-6D83F57C8A2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84-41F4-80F7-6D83F57C8A2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84-41F4-80F7-6D83F57C8A2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84-41F4-80F7-6D83F57C8A2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Población_Afiliada_Regimen'!$P$14:$P$17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Población_Afiliada_Regimen'!$Q$14:$Q$17</c:f>
              <c:numCache>
                <c:formatCode>0.00%</c:formatCode>
                <c:ptCount val="4"/>
                <c:pt idx="0">
                  <c:v>0.66016639287796086</c:v>
                </c:pt>
                <c:pt idx="1">
                  <c:v>0.29279847384876267</c:v>
                </c:pt>
                <c:pt idx="2">
                  <c:v>1.8864925017222194E-2</c:v>
                </c:pt>
                <c:pt idx="3">
                  <c:v>2.8170208256054263E-2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84-41F4-80F7-6D83F57C8A2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Maceo.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8F1-4B99-B7DF-2E73B160C87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8F1-4B99-B7DF-2E73B160C87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8F1-4B99-B7DF-2E73B160C87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8F1-4B99-B7DF-2E73B160C87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8F1-4B99-B7DF-2E73B160C876}"/>
              </c:ext>
            </c:extLst>
          </c:dPt>
          <c:dLbls>
            <c:dLbl>
              <c:idx val="0"/>
              <c:layout>
                <c:manualLayout>
                  <c:x val="-0.18279346276050137"/>
                  <c:y val="-0.148292275818963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F1-4B99-B7DF-2E73B160C876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8F1-4B99-B7DF-2E73B160C87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F1-4B99-B7DF-2E73B160C87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F1-4B99-B7DF-2E73B160C87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F1-4B99-B7DF-2E73B160C87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Población_Afiliada_Regimen'!$P$14:$P$17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Población_Afiliada_Regimen'!$AC$14:$AC$17</c:f>
              <c:numCache>
                <c:formatCode>0.00%</c:formatCode>
                <c:ptCount val="4"/>
                <c:pt idx="0">
                  <c:v>0.69881960176463576</c:v>
                </c:pt>
                <c:pt idx="1">
                  <c:v>0.27328007630857282</c:v>
                </c:pt>
                <c:pt idx="2">
                  <c:v>1.967330392273757E-2</c:v>
                </c:pt>
                <c:pt idx="3">
                  <c:v>8.2270180040538935E-3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8F1-4B99-B7DF-2E73B160C87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Berrio.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B0A-4649-A908-C9C61556947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B0A-4649-A908-C9C61556947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B0A-4649-A908-C9C61556947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B0A-4649-A908-C9C61556947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B0A-4649-A908-C9C615569474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0A-4649-A908-C9C615569474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B0A-4649-A908-C9C61556947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0A-4649-A908-C9C61556947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A-4649-A908-C9C61556947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A-4649-A908-C9C6155694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Población_Afiliada_Regimen'!$P$14:$P$17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Población_Afiliada_Regimen'!$AI$14:$AI$17</c:f>
              <c:numCache>
                <c:formatCode>0.00%</c:formatCode>
                <c:ptCount val="4"/>
                <c:pt idx="0">
                  <c:v>0.58114030209329748</c:v>
                </c:pt>
                <c:pt idx="1">
                  <c:v>0.3516784196827798</c:v>
                </c:pt>
                <c:pt idx="2">
                  <c:v>1.5838764932262585E-2</c:v>
                </c:pt>
                <c:pt idx="3">
                  <c:v>5.1342513291660181E-2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B0A-4649-A908-C9C6155694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Nare.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1C-45AE-9914-0FB9EA6E65A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D1C-45AE-9914-0FB9EA6E65A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D1C-45AE-9914-0FB9EA6E65A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D1C-45AE-9914-0FB9EA6E65A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D1C-45AE-9914-0FB9EA6E65A8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C-45AE-9914-0FB9EA6E65A8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D1C-45AE-9914-0FB9EA6E65A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1C-45AE-9914-0FB9EA6E65A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1C-45AE-9914-0FB9EA6E65A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1C-45AE-9914-0FB9EA6E65A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Población_Afiliada_Regimen'!$P$14:$P$17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Población_Afiliada_Regimen'!$AO$14:$AO$17</c:f>
              <c:numCache>
                <c:formatCode>0.00%</c:formatCode>
                <c:ptCount val="4"/>
                <c:pt idx="0">
                  <c:v>0.67817601801463689</c:v>
                </c:pt>
                <c:pt idx="1">
                  <c:v>0.28692062300619253</c:v>
                </c:pt>
                <c:pt idx="2">
                  <c:v>2.6740476637267779E-2</c:v>
                </c:pt>
                <c:pt idx="3">
                  <c:v>8.1628823419027958E-3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1C-45AE-9914-0FB9EA6E65A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Triunfo.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020-4B5A-993E-E922497FF38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020-4B5A-993E-E922497FF38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020-4B5A-993E-E922497FF38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020-4B5A-993E-E922497FF38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020-4B5A-993E-E922497FF381}"/>
              </c:ext>
            </c:extLst>
          </c:dPt>
          <c:dLbls>
            <c:dLbl>
              <c:idx val="0"/>
              <c:layout>
                <c:manualLayout>
                  <c:x val="-0.21116224441291365"/>
                  <c:y val="-9.379842854619434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20-4B5A-993E-E922497FF381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E020-4B5A-993E-E922497FF38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20-4B5A-993E-E922497FF38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20-4B5A-993E-E922497FF38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20-4B5A-993E-E922497FF38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Población_Afiliada_Regimen'!$P$14:$P$17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Población_Afiliada_Regimen'!$AU$14:$AU$17</c:f>
              <c:numCache>
                <c:formatCode>0.00%</c:formatCode>
                <c:ptCount val="4"/>
                <c:pt idx="0">
                  <c:v>0.69434994329931288</c:v>
                </c:pt>
                <c:pt idx="1">
                  <c:v>0.28156894136481891</c:v>
                </c:pt>
                <c:pt idx="2">
                  <c:v>1.7743979721166033E-2</c:v>
                </c:pt>
                <c:pt idx="3">
                  <c:v>6.3371356147021544E-3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20-4B5A-993E-E922497FF38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Yondó.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C68-43E0-B1D0-9AF8A1270C5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C68-43E0-B1D0-9AF8A1270C5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C68-43E0-B1D0-9AF8A1270C5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C68-43E0-B1D0-9AF8A1270C5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C68-43E0-B1D0-9AF8A1270C57}"/>
              </c:ext>
            </c:extLst>
          </c:dPt>
          <c:dLbls>
            <c:dLbl>
              <c:idx val="0"/>
              <c:layout>
                <c:manualLayout>
                  <c:x val="-6.3644579820369876E-2"/>
                  <c:y val="-0.234574200667513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68-43E0-B1D0-9AF8A1270C57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C68-43E0-B1D0-9AF8A1270C5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68-43E0-B1D0-9AF8A1270C5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68-43E0-B1D0-9AF8A1270C5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68-43E0-B1D0-9AF8A1270C5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Población_Afiliada_Regimen'!$P$14:$P$17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Población_Afiliada_Regimen'!$BA$14:$BA$17</c:f>
              <c:numCache>
                <c:formatCode>0.00%</c:formatCode>
                <c:ptCount val="4"/>
                <c:pt idx="0">
                  <c:v>0.84787964103466484</c:v>
                </c:pt>
                <c:pt idx="1">
                  <c:v>0.12431814182650008</c:v>
                </c:pt>
                <c:pt idx="2">
                  <c:v>2.4019004047158191E-2</c:v>
                </c:pt>
                <c:pt idx="3">
                  <c:v>3.7832130916769314E-3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C68-43E0-B1D0-9AF8A1270C5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Cáceres.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583-45F1-B6B7-C84537D6C74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583-45F1-B6B7-C84537D6C74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583-45F1-B6B7-C84537D6C74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583-45F1-B6B7-C84537D6C74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583-45F1-B6B7-C84537D6C74B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068385924039332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83-45F1-B6B7-C84537D6C74B}"/>
                </c:ext>
              </c:extLst>
            </c:dLbl>
            <c:dLbl>
              <c:idx val="1"/>
              <c:layout>
                <c:manualLayout>
                  <c:x val="5.5140423235417103E-2"/>
                  <c:y val="8.115609343706350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83-45F1-B6B7-C84537D6C74B}"/>
                </c:ext>
              </c:extLst>
            </c:dLbl>
            <c:dLbl>
              <c:idx val="2"/>
              <c:layout>
                <c:manualLayout>
                  <c:x val="-1.6105649810398252E-2"/>
                  <c:y val="-2.406347039827313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83-45F1-B6B7-C84537D6C74B}"/>
                </c:ext>
              </c:extLst>
            </c:dLbl>
            <c:dLbl>
              <c:idx val="3"/>
              <c:layout>
                <c:manualLayout>
                  <c:x val="8.4521545977976884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83-45F1-B6B7-C84537D6C74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83-45F1-B6B7-C84537D6C74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Población_Afiliada_Regimen'!$P$28:$P$31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Población_Afiliada_Regimen'!$W$28:$W$31</c:f>
              <c:numCache>
                <c:formatCode>0.00%</c:formatCode>
                <c:ptCount val="4"/>
                <c:pt idx="0">
                  <c:v>0.91585283214413837</c:v>
                </c:pt>
                <c:pt idx="1">
                  <c:v>5.3852592976441981E-2</c:v>
                </c:pt>
                <c:pt idx="2">
                  <c:v>1.3792003826683143E-2</c:v>
                </c:pt>
                <c:pt idx="3">
                  <c:v>1.6502571052736476E-2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83-45F1-B6B7-C84537D6C74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Caucasia.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AB-4758-8477-C11E18D10C9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AB-4758-8477-C11E18D10C9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AB-4758-8477-C11E18D10C9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AB-4758-8477-C11E18D10C9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AB-4758-8477-C11E18D10C9D}"/>
              </c:ext>
            </c:extLst>
          </c:dPt>
          <c:dLbls>
            <c:dLbl>
              <c:idx val="0"/>
              <c:layout>
                <c:manualLayout>
                  <c:x val="-0.24520478239580851"/>
                  <c:y val="-0.1479706608789971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AB-4758-8477-C11E18D10C9D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DAB-4758-8477-C11E18D10C9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AB-4758-8477-C11E18D10C9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AB-4758-8477-C11E18D10C9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AB-4758-8477-C11E18D10C9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Población_Afiliada_Regimen'!$P$28:$P$31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Población_Afiliada_Regimen'!$AC$28:$AC$31</c:f>
              <c:numCache>
                <c:formatCode>0.00%</c:formatCode>
                <c:ptCount val="4"/>
                <c:pt idx="0">
                  <c:v>0.75800128098130937</c:v>
                </c:pt>
                <c:pt idx="1">
                  <c:v>0.21000329949731189</c:v>
                </c:pt>
                <c:pt idx="2">
                  <c:v>1.8302505677076256E-2</c:v>
                </c:pt>
                <c:pt idx="3">
                  <c:v>1.3692913844302544E-2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AB-4758-8477-C11E18D10C9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Bagre.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6BA-4ADE-AFA6-2F9BDEF4880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6BA-4ADE-AFA6-2F9BDEF4880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6BA-4ADE-AFA6-2F9BDEF4880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6BA-4ADE-AFA6-2F9BDEF4880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6BA-4ADE-AFA6-2F9BDEF4880A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BA-4ADE-AFA6-2F9BDEF4880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16BA-4ADE-AFA6-2F9BDEF4880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BA-4ADE-AFA6-2F9BDEF4880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BA-4ADE-AFA6-2F9BDEF4880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BA-4ADE-AFA6-2F9BDEF4880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Población_Afiliada_Regimen'!$P$28:$P$31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Población_Afiliada_Regimen'!$AI$28:$AI$31</c:f>
              <c:numCache>
                <c:formatCode>0.00%</c:formatCode>
                <c:ptCount val="4"/>
                <c:pt idx="0">
                  <c:v>0.82691549030033795</c:v>
                </c:pt>
                <c:pt idx="1">
                  <c:v>0.15461141318330732</c:v>
                </c:pt>
                <c:pt idx="2">
                  <c:v>1.2521226051011133E-2</c:v>
                </c:pt>
                <c:pt idx="3">
                  <c:v>5.9518704653436479E-3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6BA-4ADE-AFA6-2F9BDEF4880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Nechí.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73354610665"/>
          <c:y val="1.3041154424739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D4-4DFE-8990-9E477E66EB8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D4-4DFE-8990-9E477E66EB8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D4-4DFE-8990-9E477E66EB8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D4-4DFE-8990-9E477E66EB8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D4-4DFE-8990-9E477E66EB8F}"/>
              </c:ext>
            </c:extLst>
          </c:dPt>
          <c:dLbls>
            <c:dLbl>
              <c:idx val="0"/>
              <c:layout>
                <c:manualLayout>
                  <c:x val="-7.4992092481334677E-2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D4-4DFE-8990-9E477E66EB8F}"/>
                </c:ext>
              </c:extLst>
            </c:dLbl>
            <c:dLbl>
              <c:idx val="1"/>
              <c:layout>
                <c:manualLayout>
                  <c:x val="5.1788662851996216E-2"/>
                  <c:y val="7.241753943456122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D4-4DFE-8990-9E477E66EB8F}"/>
                </c:ext>
              </c:extLst>
            </c:dLbl>
            <c:dLbl>
              <c:idx val="2"/>
              <c:layout>
                <c:manualLayout>
                  <c:x val="-4.1637553297569359E-2"/>
                  <c:y val="-2.406347039827313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D4-4DFE-8990-9E477E66EB8F}"/>
                </c:ext>
              </c:extLst>
            </c:dLbl>
            <c:dLbl>
              <c:idx val="3"/>
              <c:layout>
                <c:manualLayout>
                  <c:x val="3.9131495334117132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D4-4DFE-8990-9E477E66EB8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D4-4DFE-8990-9E477E66EB8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Población_Afiliada_Regimen'!$P$28:$P$31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Población_Afiliada_Regimen'!$AO$28:$AO$31</c:f>
              <c:numCache>
                <c:formatCode>0.00%</c:formatCode>
                <c:ptCount val="4"/>
                <c:pt idx="0">
                  <c:v>0.93598753803796553</c:v>
                </c:pt>
                <c:pt idx="1">
                  <c:v>4.7565570207216343E-2</c:v>
                </c:pt>
                <c:pt idx="2">
                  <c:v>1.3476307781480944E-2</c:v>
                </c:pt>
                <c:pt idx="3">
                  <c:v>2.9705839733371975E-3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D4-4DFE-8990-9E477E66EB8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Tarazá.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D46-45EF-8AB3-82620BB5F97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D46-45EF-8AB3-82620BB5F97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D46-45EF-8AB3-82620BB5F97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D46-45EF-8AB3-82620BB5F97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D46-45EF-8AB3-82620BB5F97A}"/>
              </c:ext>
            </c:extLst>
          </c:dPt>
          <c:dLbls>
            <c:dLbl>
              <c:idx val="0"/>
              <c:layout>
                <c:manualLayout>
                  <c:x val="-0.12038214312519434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46-45EF-8AB3-82620BB5F97A}"/>
                </c:ext>
              </c:extLst>
            </c:dLbl>
            <c:dLbl>
              <c:idx val="1"/>
              <c:layout>
                <c:manualLayout>
                  <c:x val="6.1284163161148923E-2"/>
                  <c:y val="8.35856881397341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46-45EF-8AB3-82620BB5F97A}"/>
                </c:ext>
              </c:extLst>
            </c:dLbl>
            <c:dLbl>
              <c:idx val="2"/>
              <c:layout>
                <c:manualLayout>
                  <c:x val="-1.6105649810398304E-2"/>
                  <c:y val="-1.95351679732780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46-45EF-8AB3-82620BB5F97A}"/>
                </c:ext>
              </c:extLst>
            </c:dLbl>
            <c:dLbl>
              <c:idx val="3"/>
              <c:layout>
                <c:manualLayout>
                  <c:x val="8.4521545977976884E-2"/>
                  <c:y val="-9.1111584146377558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46-45EF-8AB3-82620BB5F97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46-45EF-8AB3-82620BB5F97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Población_Afiliada_Regimen'!$P$28:$P$31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Población_Afiliada_Regimen'!$AU$28:$AU$31</c:f>
              <c:numCache>
                <c:formatCode>0.00%</c:formatCode>
                <c:ptCount val="4"/>
                <c:pt idx="0">
                  <c:v>0.91556986838420606</c:v>
                </c:pt>
                <c:pt idx="1">
                  <c:v>6.5247829739568747E-2</c:v>
                </c:pt>
                <c:pt idx="2">
                  <c:v>1.512181461775413E-2</c:v>
                </c:pt>
                <c:pt idx="3">
                  <c:v>4.0604872584710169E-3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D46-45EF-8AB3-82620BB5F97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del Bajo Cauca.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1B-496D-8172-F6297A69883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1B-496D-8172-F6297A69883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1B-496D-8172-F6297A69883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71B-496D-8172-F6297A69883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71B-496D-8172-F6297A698839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1B-496D-8172-F6297A698839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71B-496D-8172-F6297A69883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1B-496D-8172-F6297A69883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1B-496D-8172-F6297A69883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1B-496D-8172-F6297A69883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Población_Afiliada_Regimen'!$P$28:$P$31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Población_Afiliada_Regimen'!$Q$28:$Q$31</c:f>
              <c:numCache>
                <c:formatCode>0.00%</c:formatCode>
                <c:ptCount val="4"/>
                <c:pt idx="0">
                  <c:v>0.83798749981442722</c:v>
                </c:pt>
                <c:pt idx="1">
                  <c:v>0.13745379236627622</c:v>
                </c:pt>
                <c:pt idx="2">
                  <c:v>1.5584405944268768E-2</c:v>
                </c:pt>
                <c:pt idx="3">
                  <c:v>8.9743018750278354E-3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71B-496D-8172-F6297A69883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Zaragoza.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6AA-40BA-A2B2-939B02FA2DC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6AA-40BA-A2B2-939B02FA2DC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6AA-40BA-A2B2-939B02FA2DC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6AA-40BA-A2B2-939B02FA2DC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6AA-40BA-A2B2-939B02FA2DCA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AA-40BA-A2B2-939B02FA2DCA}"/>
                </c:ext>
              </c:extLst>
            </c:dLbl>
            <c:dLbl>
              <c:idx val="1"/>
              <c:layout>
                <c:manualLayout>
                  <c:x val="5.8380272125862734E-2"/>
                  <c:y val="7.927167782162264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AA-40BA-A2B2-939B02FA2DCA}"/>
                </c:ext>
              </c:extLst>
            </c:dLbl>
            <c:dLbl>
              <c:idx val="2"/>
              <c:layout>
                <c:manualLayout>
                  <c:x val="-3.5963796967086903E-2"/>
                  <c:y val="-1.95351679732780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AA-40BA-A2B2-939B02FA2DCA}"/>
                </c:ext>
              </c:extLst>
            </c:dLbl>
            <c:dLbl>
              <c:idx val="3"/>
              <c:layout>
                <c:manualLayout>
                  <c:x val="4.4805251664599588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AA-40BA-A2B2-939B02FA2DC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AA-40BA-A2B2-939B02FA2DC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Población_Afiliada_Regimen'!$P$28:$P$31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Población_Afiliada_Regimen'!$BA$28:$BA$31</c:f>
              <c:numCache>
                <c:formatCode>0.00%</c:formatCode>
                <c:ptCount val="4"/>
                <c:pt idx="0">
                  <c:v>0.91300782705926198</c:v>
                </c:pt>
                <c:pt idx="1">
                  <c:v>6.9064480059634739E-2</c:v>
                </c:pt>
                <c:pt idx="2">
                  <c:v>1.6138650764070072E-2</c:v>
                </c:pt>
                <c:pt idx="3">
                  <c:v>1.7890421170331718E-3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6AA-40BA-A2B2-939B02FA2DC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Apartadó.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FCE-47A4-9BC0-46080C59241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FCE-47A4-9BC0-46080C59241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FCE-47A4-9BC0-46080C59241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FCE-47A4-9BC0-46080C59241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FCE-47A4-9BC0-46080C59241E}"/>
              </c:ext>
            </c:extLst>
          </c:dPt>
          <c:dLbls>
            <c:dLbl>
              <c:idx val="0"/>
              <c:layout>
                <c:manualLayout>
                  <c:x val="-0.1572615592733303"/>
                  <c:y val="3.335388175693312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CE-47A4-9BC0-46080C59241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FCE-47A4-9BC0-46080C59241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CE-47A4-9BC0-46080C59241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CE-47A4-9BC0-46080C59241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CE-47A4-9BC0-46080C5924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Población_Afiliada_Regimen'!$P$42:$P$45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Población_Afiliada_Regimen'!$W$42:$W$45</c:f>
              <c:numCache>
                <c:formatCode>0.00%</c:formatCode>
                <c:ptCount val="4"/>
                <c:pt idx="0">
                  <c:v>0.41768429992407963</c:v>
                </c:pt>
                <c:pt idx="1">
                  <c:v>0.54743093176173874</c:v>
                </c:pt>
                <c:pt idx="2">
                  <c:v>1.3755742282500998E-2</c:v>
                </c:pt>
                <c:pt idx="3">
                  <c:v>2.1129026031680671E-2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FCE-47A4-9BC0-46080C59241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Arboletes.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E2E-42CD-9763-DF0EEE19540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E2E-42CD-9763-DF0EEE19540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E2E-42CD-9763-DF0EEE19540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E2E-42CD-9763-DF0EEE19540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E2E-42CD-9763-DF0EEE19540F}"/>
              </c:ext>
            </c:extLst>
          </c:dPt>
          <c:dLbls>
            <c:dLbl>
              <c:idx val="0"/>
              <c:layout>
                <c:manualLayout>
                  <c:x val="-8.63396051422997E-2"/>
                  <c:y val="-0.257451962100315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2E-42CD-9763-DF0EEE19540F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E2E-42CD-9763-DF0EEE19540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2E-42CD-9763-DF0EEE19540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2E-42CD-9763-DF0EEE19540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2E-42CD-9763-DF0EEE19540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Población_Afiliada_Regimen'!$P$42:$P$45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Población_Afiliada_Regimen'!$AC$42:$AC$45</c:f>
              <c:numCache>
                <c:formatCode>0.00%</c:formatCode>
                <c:ptCount val="4"/>
                <c:pt idx="0">
                  <c:v>0.84952505732066819</c:v>
                </c:pt>
                <c:pt idx="1">
                  <c:v>0.12400917130691123</c:v>
                </c:pt>
                <c:pt idx="2">
                  <c:v>2.0537176547658041E-2</c:v>
                </c:pt>
                <c:pt idx="3">
                  <c:v>5.9285948247625288E-3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E2E-42CD-9763-DF0EEE19540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Carepa.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02-4D76-B754-B566ACF8F6D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02-4D76-B754-B566ACF8F6D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02-4D76-B754-B566ACF8F6D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02-4D76-B754-B566ACF8F6D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02-4D76-B754-B566ACF8F6DC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02-4D76-B754-B566ACF8F6DC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602-4D76-B754-B566ACF8F6D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02-4D76-B754-B566ACF8F6D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02-4D76-B754-B566ACF8F6D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02-4D76-B754-B566ACF8F6D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Población_Afiliada_Regimen'!$P$42:$P$45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Población_Afiliada_Regimen'!$AI$42:$AI$45</c:f>
              <c:numCache>
                <c:formatCode>0.00%</c:formatCode>
                <c:ptCount val="4"/>
                <c:pt idx="0">
                  <c:v>0.50780849762853031</c:v>
                </c:pt>
                <c:pt idx="1">
                  <c:v>0.43365669051907918</c:v>
                </c:pt>
                <c:pt idx="2">
                  <c:v>8.9405232106559134E-3</c:v>
                </c:pt>
                <c:pt idx="3">
                  <c:v>4.9594288641734562E-2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02-4D76-B754-B566ACF8F6D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Chigorodó.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7B8-4980-B2EC-6A37DFB4700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7B8-4980-B2EC-6A37DFB4700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7B8-4980-B2EC-6A37DFB4700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7B8-4980-B2EC-6A37DFB4700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7B8-4980-B2EC-6A37DFB4700A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B8-4980-B2EC-6A37DFB4700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7B8-4980-B2EC-6A37DFB4700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B8-4980-B2EC-6A37DFB4700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B8-4980-B2EC-6A37DFB4700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B8-4980-B2EC-6A37DFB4700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Población_Afiliada_Regimen'!$P$42:$P$45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Población_Afiliada_Regimen'!$AO$42:$AO$45</c:f>
              <c:numCache>
                <c:formatCode>0.00%</c:formatCode>
                <c:ptCount val="4"/>
                <c:pt idx="0">
                  <c:v>0.55360912905208581</c:v>
                </c:pt>
                <c:pt idx="1">
                  <c:v>0.41887811005104358</c:v>
                </c:pt>
                <c:pt idx="2">
                  <c:v>1.067639434511879E-2</c:v>
                </c:pt>
                <c:pt idx="3">
                  <c:v>1.6836366551751785E-2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7B8-4980-B2EC-6A37DFB4700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Murindó.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654-4BC0-80BD-AB0C79DEE76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654-4BC0-80BD-AB0C79DEE76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654-4BC0-80BD-AB0C79DEE76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654-4BC0-80BD-AB0C79DEE76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654-4BC0-80BD-AB0C79DEE76B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2211271371249596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54-4BC0-80BD-AB0C79DEE76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654-4BC0-80BD-AB0C79DEE76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54-4BC0-80BD-AB0C79DEE76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54-4BC0-80BD-AB0C79DEE76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54-4BC0-80BD-AB0C79DEE76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Población_Afiliada_Regimen'!$P$42:$P$45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Población_Afiliada_Regimen'!$AU$42:$AU$45</c:f>
              <c:numCache>
                <c:formatCode>0.00%</c:formatCode>
                <c:ptCount val="4"/>
                <c:pt idx="0">
                  <c:v>0.92598363848850795</c:v>
                </c:pt>
                <c:pt idx="1">
                  <c:v>5.4927931437475652E-2</c:v>
                </c:pt>
                <c:pt idx="2">
                  <c:v>1.5582391897156213E-2</c:v>
                </c:pt>
                <c:pt idx="3">
                  <c:v>3.506038176860148E-3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54-4BC0-80BD-AB0C79DEE76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Mutatá.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7DA-4724-8572-B7D038E307C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7DA-4724-8572-B7D038E307C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7DA-4724-8572-B7D038E307C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7DA-4724-8572-B7D038E307C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7DA-4724-8572-B7D038E307C5}"/>
              </c:ext>
            </c:extLst>
          </c:dPt>
          <c:dLbls>
            <c:dLbl>
              <c:idx val="0"/>
              <c:layout>
                <c:manualLayout>
                  <c:x val="-0.15726155927333041"/>
                  <c:y val="-0.2483998741588669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DA-4724-8572-B7D038E307C5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7DA-4724-8572-B7D038E307C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DA-4724-8572-B7D038E307C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DA-4724-8572-B7D038E307C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DA-4724-8572-B7D038E307C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Población_Afiliada_Regimen'!$P$42:$P$45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Población_Afiliada_Regimen'!$BA$42:$BA$45</c:f>
              <c:numCache>
                <c:formatCode>0.00%</c:formatCode>
                <c:ptCount val="4"/>
                <c:pt idx="0">
                  <c:v>0.88928975961740153</c:v>
                </c:pt>
                <c:pt idx="1">
                  <c:v>8.9986155976003693E-2</c:v>
                </c:pt>
                <c:pt idx="2">
                  <c:v>1.2459621596677434E-2</c:v>
                </c:pt>
                <c:pt idx="3">
                  <c:v>8.2644628099173556E-3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7DA-4724-8572-B7D038E307C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Necoclí.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548-4FF3-9498-51B37EB3DB4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548-4FF3-9498-51B37EB3DB4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548-4FF3-9498-51B37EB3DB4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548-4FF3-9498-51B37EB3DB4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548-4FF3-9498-51B37EB3DB4B}"/>
              </c:ext>
            </c:extLst>
          </c:dPt>
          <c:dLbls>
            <c:dLbl>
              <c:idx val="0"/>
              <c:layout>
                <c:manualLayout>
                  <c:x val="-0.14024029028188292"/>
                  <c:y val="-0.2483998741588669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48-4FF3-9498-51B37EB3DB4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548-4FF3-9498-51B37EB3DB4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48-4FF3-9498-51B37EB3DB4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48-4FF3-9498-51B37EB3DB4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48-4FF3-9498-51B37EB3DB4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Población_Afiliada_Regimen'!$P$42:$P$45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Población_Afiliada_Regimen'!$BG$42:$BG$45</c:f>
              <c:numCache>
                <c:formatCode>0.00%</c:formatCode>
                <c:ptCount val="4"/>
                <c:pt idx="0">
                  <c:v>0.88394302363224342</c:v>
                </c:pt>
                <c:pt idx="1">
                  <c:v>9.5248372360706449E-2</c:v>
                </c:pt>
                <c:pt idx="2">
                  <c:v>1.7265565986835006E-2</c:v>
                </c:pt>
                <c:pt idx="3">
                  <c:v>3.5430380202151001E-3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548-4FF3-9498-51B37EB3DB4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Juan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AD2-44BB-9F4E-30EF3740BC7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AD2-44BB-9F4E-30EF3740BC7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AD2-44BB-9F4E-30EF3740BC7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AD2-44BB-9F4E-30EF3740BC7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AD2-44BB-9F4E-30EF3740BC72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347635056419132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D2-44BB-9F4E-30EF3740BC72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5AD2-44BB-9F4E-30EF3740BC7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D2-44BB-9F4E-30EF3740BC7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D2-44BB-9F4E-30EF3740BC7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D2-44BB-9F4E-30EF3740BC7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Población_Afiliada_Regimen'!$P$42:$P$45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Población_Afiliada_Regimen'!$BM$42:$BM$45</c:f>
              <c:numCache>
                <c:formatCode>0.00%</c:formatCode>
                <c:ptCount val="4"/>
                <c:pt idx="0">
                  <c:v>0.90809515659763818</c:v>
                </c:pt>
                <c:pt idx="1">
                  <c:v>7.1453020708540135E-2</c:v>
                </c:pt>
                <c:pt idx="2">
                  <c:v>1.6130412459353073E-2</c:v>
                </c:pt>
                <c:pt idx="3">
                  <c:v>4.3214102344685951E-3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D2-44BB-9F4E-30EF3740BC7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Pedro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E71-4BC7-BB04-919CC4EC6AD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E71-4BC7-BB04-919CC4EC6AD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E71-4BC7-BB04-919CC4EC6AD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E71-4BC7-BB04-919CC4EC6AD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E71-4BC7-BB04-919CC4EC6AD8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529453303311847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71-4BC7-BB04-919CC4EC6AD8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3E71-4BC7-BB04-919CC4EC6AD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71-4BC7-BB04-919CC4EC6AD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71-4BC7-BB04-919CC4EC6AD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71-4BC7-BB04-919CC4EC6AD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Población_Afiliada_Regimen'!$P$42:$P$45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Población_Afiliada_Regimen'!$BS$42:$BS$45</c:f>
              <c:numCache>
                <c:formatCode>0.00%</c:formatCode>
                <c:ptCount val="4"/>
                <c:pt idx="0">
                  <c:v>0.90656046087825526</c:v>
                </c:pt>
                <c:pt idx="1">
                  <c:v>6.5487037799071196E-2</c:v>
                </c:pt>
                <c:pt idx="2">
                  <c:v>1.6518723179119392E-2</c:v>
                </c:pt>
                <c:pt idx="3">
                  <c:v>1.1433778143554171E-2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E71-4BC7-BB04-919CC4EC6AD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E9-411E-97E1-ECF2A66619A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E9-411E-97E1-ECF2A66619A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E9-411E-97E1-ECF2A66619A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E9-411E-97E1-ECF2A66619A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E9-411E-97E1-ECF2A66619AC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E9-411E-97E1-ECF2A66619AC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DE9-411E-97E1-ECF2A66619A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E9-411E-97E1-ECF2A66619A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E9-411E-97E1-ECF2A66619A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E9-411E-97E1-ECF2A66619A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Población_Afiliada_Regimen'!$P$42:$P$45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Población_Afiliada_Regimen'!$Q$42:$Q$45</c:f>
              <c:numCache>
                <c:formatCode>0.00%</c:formatCode>
                <c:ptCount val="4"/>
                <c:pt idx="0">
                  <c:v>0.64629864697693495</c:v>
                </c:pt>
                <c:pt idx="1">
                  <c:v>0.32161187068600755</c:v>
                </c:pt>
                <c:pt idx="2">
                  <c:v>1.5812185282442354E-2</c:v>
                </c:pt>
                <c:pt idx="3">
                  <c:v>1.6277297054615104E-2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E9-411E-97E1-ECF2A66619A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Turbo.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206-4BF8-BF08-038AC129643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206-4BF8-BF08-038AC129643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206-4BF8-BF08-038AC129643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206-4BF8-BF08-038AC129643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206-4BF8-BF08-038AC129643A}"/>
              </c:ext>
            </c:extLst>
          </c:dPt>
          <c:dLbls>
            <c:dLbl>
              <c:idx val="0"/>
              <c:layout>
                <c:manualLayout>
                  <c:x val="-0.24236790423056717"/>
                  <c:y val="-6.20361710938337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06-4BF8-BF08-038AC129643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206-4BF8-BF08-038AC129643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06-4BF8-BF08-038AC129643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06-4BF8-BF08-038AC129643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06-4BF8-BF08-038AC129643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Población_Afiliada_Regimen'!$P$42:$P$45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Población_Afiliada_Regimen'!$BY$42:$BY$45</c:f>
              <c:numCache>
                <c:formatCode>0.00%</c:formatCode>
                <c:ptCount val="4"/>
                <c:pt idx="0">
                  <c:v>0.69268744632072987</c:v>
                </c:pt>
                <c:pt idx="1">
                  <c:v>0.27587256287660022</c:v>
                </c:pt>
                <c:pt idx="2">
                  <c:v>2.1755743259236217E-2</c:v>
                </c:pt>
                <c:pt idx="3">
                  <c:v>9.6842475434337147E-3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06-4BF8-BF08-038AC129643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Vigía del Fuerte.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925-4720-8ED6-989330751B7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925-4720-8ED6-989330751B7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925-4720-8ED6-989330751B7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925-4720-8ED6-989330751B7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925-4720-8ED6-989330751B7B}"/>
              </c:ext>
            </c:extLst>
          </c:dPt>
          <c:dLbls>
            <c:dLbl>
              <c:idx val="0"/>
              <c:layout>
                <c:manualLayout>
                  <c:x val="-8.066584881181714E-2"/>
                  <c:y val="-0.225672593297277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25-4720-8ED6-989330751B7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925-4720-8ED6-989330751B7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25-4720-8ED6-989330751B7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25-4720-8ED6-989330751B7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25-4720-8ED6-989330751B7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Población_Afiliada_Regimen'!$P$42:$P$45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Población_Afiliada_Regimen'!$CE$42:$CE$45</c:f>
              <c:numCache>
                <c:formatCode>0.00%</c:formatCode>
                <c:ptCount val="4"/>
                <c:pt idx="0">
                  <c:v>0.94023558586484812</c:v>
                </c:pt>
                <c:pt idx="1">
                  <c:v>3.3477991320520768E-2</c:v>
                </c:pt>
                <c:pt idx="2">
                  <c:v>2.3930564166150033E-2</c:v>
                </c:pt>
                <c:pt idx="3">
                  <c:v>2.355858648481091E-3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25-4720-8ED6-989330751B7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Amalfi.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747-432E-B85F-275C6100B7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747-432E-B85F-275C6100B7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747-432E-B85F-275C6100B7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747-432E-B85F-275C6100B7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747-432E-B85F-275C6100B779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-0.2711271550204563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47-432E-B85F-275C6100B779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47-432E-B85F-275C6100B77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47-432E-B85F-275C6100B77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47-432E-B85F-275C6100B7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47-432E-B85F-275C6100B7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Población_Afiliada_Regimen'!$P$61:$P$64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Población_Afiliada_Regimen'!$W$61:$W$64</c:f>
              <c:numCache>
                <c:formatCode>0.00%</c:formatCode>
                <c:ptCount val="4"/>
                <c:pt idx="0">
                  <c:v>0.80896792000361972</c:v>
                </c:pt>
                <c:pt idx="1">
                  <c:v>0.16610108139903171</c:v>
                </c:pt>
                <c:pt idx="2">
                  <c:v>2.0180082349214968E-2</c:v>
                </c:pt>
                <c:pt idx="3">
                  <c:v>4.7509162481335684E-3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747-432E-B85F-275C6100B7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Anorí.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94-4B65-B500-7818730D606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94-4B65-B500-7818730D606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94-4B65-B500-7818730D606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94-4B65-B500-7818730D606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94-4B65-B500-7818730D6065}"/>
              </c:ext>
            </c:extLst>
          </c:dPt>
          <c:dLbls>
            <c:dLbl>
              <c:idx val="0"/>
              <c:layout>
                <c:manualLayout>
                  <c:x val="-0.14875092477760662"/>
                  <c:y val="-0.2983998920543636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94-4B65-B500-7818730D6065}"/>
                </c:ext>
              </c:extLst>
            </c:dLbl>
            <c:dLbl>
              <c:idx val="1"/>
              <c:layout>
                <c:manualLayout>
                  <c:x val="6.3812335371715864E-2"/>
                  <c:y val="8.81990294198387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94-4B65-B500-7818730D6065}"/>
                </c:ext>
              </c:extLst>
            </c:dLbl>
            <c:dLbl>
              <c:idx val="2"/>
              <c:layout>
                <c:manualLayout>
                  <c:x val="-5.0148187793292998E-2"/>
                  <c:y val="-2.8866152063762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94-4B65-B500-7818730D6065}"/>
                </c:ext>
              </c:extLst>
            </c:dLbl>
            <c:dLbl>
              <c:idx val="3"/>
              <c:layout>
                <c:manualLayout>
                  <c:x val="1.3599591846946179E-2"/>
                  <c:y val="-1.81678662018132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94-4B65-B500-7818730D606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94-4B65-B500-7818730D606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Población_Afiliada_Regimen'!$P$61:$P$64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Población_Afiliada_Regimen'!$AC$61:$AC$64</c:f>
              <c:numCache>
                <c:formatCode>0.00%</c:formatCode>
                <c:ptCount val="4"/>
                <c:pt idx="0">
                  <c:v>0.88909785483397008</c:v>
                </c:pt>
                <c:pt idx="1">
                  <c:v>9.1331178372024688E-2</c:v>
                </c:pt>
                <c:pt idx="2">
                  <c:v>1.5927123126652953E-2</c:v>
                </c:pt>
                <c:pt idx="3">
                  <c:v>3.6438436673523361E-3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94-4B65-B500-7818730D606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Cisneros.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415-46B1-A79A-A2CCA289AA1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415-46B1-A79A-A2CCA289AA1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415-46B1-A79A-A2CCA289AA1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415-46B1-A79A-A2CCA289AA1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415-46B1-A79A-A2CCA289AA11}"/>
              </c:ext>
            </c:extLst>
          </c:dPt>
          <c:dLbls>
            <c:dLbl>
              <c:idx val="0"/>
              <c:layout>
                <c:manualLayout>
                  <c:x val="-0.2054884880824312"/>
                  <c:y val="-9.385436430005880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15-46B1-A79A-A2CCA289AA11}"/>
                </c:ext>
              </c:extLst>
            </c:dLbl>
            <c:dLbl>
              <c:idx val="1"/>
              <c:layout>
                <c:manualLayout>
                  <c:x val="0.1318974113375054"/>
                  <c:y val="9.274448559215661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15-46B1-A79A-A2CCA289AA1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15-46B1-A79A-A2CCA289AA1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15-46B1-A79A-A2CCA289AA1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15-46B1-A79A-A2CCA289AA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Población_Afiliada_Regimen'!$P$61:$P$64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Población_Afiliada_Regimen'!$AI$61:$AI$64</c:f>
              <c:numCache>
                <c:formatCode>0.00%</c:formatCode>
                <c:ptCount val="4"/>
                <c:pt idx="0">
                  <c:v>0.65050896752302467</c:v>
                </c:pt>
                <c:pt idx="1">
                  <c:v>0.31148812409112941</c:v>
                </c:pt>
                <c:pt idx="2">
                  <c:v>2.1425109064469219E-2</c:v>
                </c:pt>
                <c:pt idx="3">
                  <c:v>1.6577799321376634E-2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415-46B1-A79A-A2CCA289AA1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Remedios.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AA6-4AFF-A6CD-AF99C1A1624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AA6-4AFF-A6CD-AF99C1A1624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AA6-4AFF-A6CD-AF99C1A1624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AA6-4AFF-A6CD-AF99C1A1624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AA6-4AFF-A6CD-AF99C1A16249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2347635056419132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A6-4AFF-A6CD-AF99C1A16249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A6-4AFF-A6CD-AF99C1A1624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A6-4AFF-A6CD-AF99C1A1624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A6-4AFF-A6CD-AF99C1A1624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A6-4AFF-A6CD-AF99C1A162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Población_Afiliada_Regimen'!$P$61:$P$64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Población_Afiliada_Regimen'!$AO$61:$AO$64</c:f>
              <c:numCache>
                <c:formatCode>0.00%</c:formatCode>
                <c:ptCount val="4"/>
                <c:pt idx="0">
                  <c:v>0.78092290572730116</c:v>
                </c:pt>
                <c:pt idx="1">
                  <c:v>0.20130750773724659</c:v>
                </c:pt>
                <c:pt idx="2">
                  <c:v>1.4779010327920158E-2</c:v>
                </c:pt>
                <c:pt idx="3">
                  <c:v>2.9905762075320792E-3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A6-4AFF-A6CD-AF99C1A162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Roque.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5D1-435E-AAC8-5A495BCE107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5D1-435E-AAC8-5A495BCE107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5D1-435E-AAC8-5A495BCE107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5D1-435E-AAC8-5A495BCE107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5D1-435E-AAC8-5A495BCE107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207490768608005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D1-435E-AAC8-5A495BCE107C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D1-435E-AAC8-5A495BCE107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D1-435E-AAC8-5A495BCE107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D1-435E-AAC8-5A495BCE107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D1-435E-AAC8-5A495BCE107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Población_Afiliada_Regimen'!$P$61:$P$64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Población_Afiliada_Regimen'!$AU$61:$AU$64</c:f>
              <c:numCache>
                <c:formatCode>0.00%</c:formatCode>
                <c:ptCount val="4"/>
                <c:pt idx="0">
                  <c:v>0.77587928547653384</c:v>
                </c:pt>
                <c:pt idx="1">
                  <c:v>0.18822811494507932</c:v>
                </c:pt>
                <c:pt idx="2">
                  <c:v>2.2689448574281592E-2</c:v>
                </c:pt>
                <c:pt idx="3">
                  <c:v>1.3203151004105181E-2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5D1-435E-AAC8-5A495BCE107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Santo Domingo.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FCA-4769-A905-0A02325E7DD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FCA-4769-A905-0A02325E7DD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FCA-4769-A905-0A02325E7DD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FCA-4769-A905-0A02325E7DD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FCA-4769-A905-0A02325E7DD4}"/>
              </c:ext>
            </c:extLst>
          </c:dPt>
          <c:dLbls>
            <c:dLbl>
              <c:idx val="0"/>
              <c:layout>
                <c:manualLayout>
                  <c:x val="-0.19697785358670761"/>
                  <c:y val="-0.2438544179865491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CA-4769-A905-0A02325E7DD4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CA-4769-A905-0A02325E7DD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CA-4769-A905-0A02325E7DD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CA-4769-A905-0A02325E7DD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CA-4769-A905-0A02325E7DD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Población_Afiliada_Regimen'!$P$61:$P$64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Población_Afiliada_Regimen'!$BA$61:$BA$64</c:f>
              <c:numCache>
                <c:formatCode>0.00%</c:formatCode>
                <c:ptCount val="4"/>
                <c:pt idx="0">
                  <c:v>0.78316868825809682</c:v>
                </c:pt>
                <c:pt idx="1">
                  <c:v>0.18431911966987621</c:v>
                </c:pt>
                <c:pt idx="2">
                  <c:v>2.3383768913342505E-2</c:v>
                </c:pt>
                <c:pt idx="3">
                  <c:v>9.1284231586845066E-3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FCA-4769-A905-0A02325E7DD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Segovia.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0D2-40A7-9B49-70E0488012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0D2-40A7-9B49-70E0488012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0D2-40A7-9B49-70E0488012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0D2-40A7-9B49-70E0488012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0D2-40A7-9B49-70E048801279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D2-40A7-9B49-70E048801279}"/>
                </c:ext>
              </c:extLst>
            </c:dLbl>
            <c:dLbl>
              <c:idx val="1"/>
              <c:layout>
                <c:manualLayout>
                  <c:x val="0.14608180216371155"/>
                  <c:y val="0.1154717664537459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D2-40A7-9B49-70E04880127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D2-40A7-9B49-70E04880127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D2-40A7-9B49-70E0488012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D2-40A7-9B49-70E0488012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Población_Afiliada_Regimen'!$P$61:$P$64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Población_Afiliada_Regimen'!$BG$61:$BG$64</c:f>
              <c:numCache>
                <c:formatCode>0.00%</c:formatCode>
                <c:ptCount val="4"/>
                <c:pt idx="0">
                  <c:v>0.63680969790263608</c:v>
                </c:pt>
                <c:pt idx="1">
                  <c:v>0.34810948624206273</c:v>
                </c:pt>
                <c:pt idx="2">
                  <c:v>1.2242639984606504E-2</c:v>
                </c:pt>
                <c:pt idx="3">
                  <c:v>2.8381758706946315E-3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0D2-40A7-9B49-70E0488012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Vegachí.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29-4E9A-97CF-532CB2E4E83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29-4E9A-97CF-532CB2E4E83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29-4E9A-97CF-532CB2E4E83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29-4E9A-97CF-532CB2E4E83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29-4E9A-97CF-532CB2E4E837}"/>
              </c:ext>
            </c:extLst>
          </c:dPt>
          <c:dLbls>
            <c:dLbl>
              <c:idx val="0"/>
              <c:layout>
                <c:manualLayout>
                  <c:x val="-0.17428282826477778"/>
                  <c:y val="-0.2302180494695954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29-4E9A-97CF-532CB2E4E837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29-4E9A-97CF-532CB2E4E83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29-4E9A-97CF-532CB2E4E83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29-4E9A-97CF-532CB2E4E83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29-4E9A-97CF-532CB2E4E83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Población_Afiliada_Regimen'!$P$61:$P$64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Población_Afiliada_Regimen'!$BM$61:$BM$64</c:f>
              <c:numCache>
                <c:formatCode>0.00%</c:formatCode>
                <c:ptCount val="4"/>
                <c:pt idx="0">
                  <c:v>0.79642882448806063</c:v>
                </c:pt>
                <c:pt idx="1">
                  <c:v>0.18118047190533551</c:v>
                </c:pt>
                <c:pt idx="2">
                  <c:v>1.5517607879260256E-2</c:v>
                </c:pt>
                <c:pt idx="3">
                  <c:v>6.8730957273435839E-3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29-4E9A-97CF-532CB2E4E83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Nordeste.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348-4383-B97C-0976993E839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348-4383-B97C-0976993E839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348-4383-B97C-0976993E839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348-4383-B97C-0976993E839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348-4383-B97C-0976993E8390}"/>
              </c:ext>
            </c:extLst>
          </c:dPt>
          <c:dLbls>
            <c:dLbl>
              <c:idx val="0"/>
              <c:layout>
                <c:manualLayout>
                  <c:x val="-0.17995658459526012"/>
                  <c:y val="-0.207490768608005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48-4383-B97C-0976993E8390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48-4383-B97C-0976993E839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48-4383-B97C-0976993E839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48-4383-B97C-0976993E839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48-4383-B97C-0976993E839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Población_Afiliada_Regimen'!$P$61:$P$64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Población_Afiliada_Regimen'!$Q$61:$Q$64</c:f>
              <c:numCache>
                <c:formatCode>0.00%</c:formatCode>
                <c:ptCount val="4"/>
                <c:pt idx="0">
                  <c:v>0.75843358267949423</c:v>
                </c:pt>
                <c:pt idx="1">
                  <c:v>0.21814652089506489</c:v>
                </c:pt>
                <c:pt idx="2">
                  <c:v>1.7375358289460241E-2</c:v>
                </c:pt>
                <c:pt idx="3">
                  <c:v>6.0445381359805969E-3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48-4383-B97C-0976993E839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Yalí.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1F2-433C-9BA9-1F53C8DA802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1F2-433C-9BA9-1F53C8DA802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1F2-433C-9BA9-1F53C8DA802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1F2-433C-9BA9-1F53C8DA802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1F2-433C-9BA9-1F53C8DA802D}"/>
              </c:ext>
            </c:extLst>
          </c:dPt>
          <c:dLbls>
            <c:dLbl>
              <c:idx val="0"/>
              <c:layout>
                <c:manualLayout>
                  <c:x val="-0.1572615592733303"/>
                  <c:y val="-0.2393089618142312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F2-433C-9BA9-1F53C8DA802D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F2-433C-9BA9-1F53C8DA802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F2-433C-9BA9-1F53C8DA802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F2-433C-9BA9-1F53C8DA802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F2-433C-9BA9-1F53C8DA80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Población_Afiliada_Regimen'!$P$61:$P$64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Población_Afiliada_Regimen'!$BS$61:$BS$64</c:f>
              <c:numCache>
                <c:formatCode>0.00%</c:formatCode>
                <c:ptCount val="4"/>
                <c:pt idx="0">
                  <c:v>0.82615200478755235</c:v>
                </c:pt>
                <c:pt idx="1">
                  <c:v>0.14841412327947337</c:v>
                </c:pt>
                <c:pt idx="2">
                  <c:v>1.615798922800718E-2</c:v>
                </c:pt>
                <c:pt idx="3">
                  <c:v>9.2758827049670856E-3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1F2-433C-9BA9-1F53C8DA802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Yolombó.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EC0-4C32-9FEE-1AA9EFC12D4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EC0-4C32-9FEE-1AA9EFC12D4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EC0-4C32-9FEE-1AA9EFC12D4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EC0-4C32-9FEE-1AA9EFC12D4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EC0-4C32-9FEE-1AA9EFC12D44}"/>
              </c:ext>
            </c:extLst>
          </c:dPt>
          <c:dLbls>
            <c:dLbl>
              <c:idx val="0"/>
              <c:layout>
                <c:manualLayout>
                  <c:x val="-0.17995658459526023"/>
                  <c:y val="-0.2302180494695953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C0-4C32-9FEE-1AA9EFC12D44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C0-4C32-9FEE-1AA9EFC12D4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C0-4C32-9FEE-1AA9EFC12D4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C0-4C32-9FEE-1AA9EFC12D4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C0-4C32-9FEE-1AA9EFC12D4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Población_Afiliada_Regimen'!$P$61:$P$64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Población_Afiliada_Regimen'!$BY$61:$BY$64</c:f>
              <c:numCache>
                <c:formatCode>0.00%</c:formatCode>
                <c:ptCount val="4"/>
                <c:pt idx="0">
                  <c:v>0.7936393205637875</c:v>
                </c:pt>
                <c:pt idx="1">
                  <c:v>0.17806804687903352</c:v>
                </c:pt>
                <c:pt idx="2">
                  <c:v>2.2510196706076721E-2</c:v>
                </c:pt>
                <c:pt idx="3">
                  <c:v>5.782435851102277E-3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C0-4C32-9FEE-1AA9EFC12D4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Abriaquí.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8CE-4274-BE8B-867D9A5FE37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8CE-4274-BE8B-867D9A5FE37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8CE-4274-BE8B-867D9A5FE37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8CE-4274-BE8B-867D9A5FE37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8CE-4274-BE8B-867D9A5FE371}"/>
              </c:ext>
            </c:extLst>
          </c:dPt>
          <c:dLbls>
            <c:dLbl>
              <c:idx val="0"/>
              <c:layout>
                <c:manualLayout>
                  <c:x val="-0.19697780958654643"/>
                  <c:y val="-0.193854400091052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CE-4274-BE8B-867D9A5FE371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CE-4274-BE8B-867D9A5FE37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CE-4274-BE8B-867D9A5FE37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CE-4274-BE8B-867D9A5FE37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CE-4274-BE8B-867D9A5FE37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Población_Afiliada_Regimen'!$P$74:$P$77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Población_Afiliada_Regimen'!$W$74:$W$77</c:f>
              <c:numCache>
                <c:formatCode>0.00%</c:formatCode>
                <c:ptCount val="4"/>
                <c:pt idx="0">
                  <c:v>0.78929950358521783</c:v>
                </c:pt>
                <c:pt idx="1">
                  <c:v>0.17374517374517376</c:v>
                </c:pt>
                <c:pt idx="2">
                  <c:v>2.0959735245449532E-2</c:v>
                </c:pt>
                <c:pt idx="3">
                  <c:v>1.5995587424158852E-2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8CE-4274-BE8B-867D9A5FE37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Santafé de Antioquia.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7BB-4293-9745-E2D1EC8E16B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7BB-4293-9745-E2D1EC8E16B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7BB-4293-9745-E2D1EC8E16B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7BB-4293-9745-E2D1EC8E16B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7BB-4293-9745-E2D1EC8E16BA}"/>
              </c:ext>
            </c:extLst>
          </c:dPt>
          <c:dLbls>
            <c:dLbl>
              <c:idx val="0"/>
              <c:layout>
                <c:manualLayout>
                  <c:x val="-0.19414093205499611"/>
                  <c:y val="-8.021799578310523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BB-4293-9745-E2D1EC8E16B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BB-4293-9745-E2D1EC8E16B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BB-4293-9745-E2D1EC8E16B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BB-4293-9745-E2D1EC8E16B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BB-4293-9745-E2D1EC8E16B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Población_Afiliada_Regimen'!$P$74:$P$77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Población_Afiliada_Regimen'!$AC$74:$AC$77</c:f>
              <c:numCache>
                <c:formatCode>0.00%</c:formatCode>
                <c:ptCount val="4"/>
                <c:pt idx="0">
                  <c:v>0.6616892207186188</c:v>
                </c:pt>
                <c:pt idx="1">
                  <c:v>0.31178434258228938</c:v>
                </c:pt>
                <c:pt idx="2">
                  <c:v>1.8773107433863383E-2</c:v>
                </c:pt>
                <c:pt idx="3">
                  <c:v>7.7533292652284718E-3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BB-4293-9745-E2D1EC8E16B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Anzá.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8D8-42F8-A9FB-7FCCD1FD655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8D8-42F8-A9FB-7FCCD1FD655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8D8-42F8-A9FB-7FCCD1FD655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8D8-42F8-A9FB-7FCCD1FD655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8D8-42F8-A9FB-7FCCD1FD655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D8-42F8-A9FB-7FCCD1FD655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D8-42F8-A9FB-7FCCD1FD655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D8-42F8-A9FB-7FCCD1FD655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D8-42F8-A9FB-7FCCD1FD655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D8-42F8-A9FB-7FCCD1FD655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Población_Afiliada_Regimen'!$P$74:$P$77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Población_Afiliada_Regimen'!$AI$74:$AI$77</c:f>
              <c:numCache>
                <c:formatCode>0.00%</c:formatCode>
                <c:ptCount val="4"/>
                <c:pt idx="0">
                  <c:v>0.80418010941225981</c:v>
                </c:pt>
                <c:pt idx="1">
                  <c:v>0.17772478608500492</c:v>
                </c:pt>
                <c:pt idx="2">
                  <c:v>1.2203675129751719E-2</c:v>
                </c:pt>
                <c:pt idx="3">
                  <c:v>5.8914293729835886E-3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8D8-42F8-A9FB-7FCCD1FD655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Armenia.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F58-4E44-AF47-C060CD64406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F58-4E44-AF47-C060CD64406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F58-4E44-AF47-C060CD64406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F58-4E44-AF47-C060CD64406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F58-4E44-AF47-C060CD64406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58-4E44-AF47-C060CD64406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58-4E44-AF47-C060CD64406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58-4E44-AF47-C060CD64406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58-4E44-AF47-C060CD64406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58-4E44-AF47-C060CD64406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Población_Afiliada_Regimen'!$P$74:$P$77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Población_Afiliada_Regimen'!$AO$74:$AO$77</c:f>
              <c:numCache>
                <c:formatCode>0.00%</c:formatCode>
                <c:ptCount val="4"/>
                <c:pt idx="0">
                  <c:v>0.73459581684567554</c:v>
                </c:pt>
                <c:pt idx="1">
                  <c:v>0.2275296777840588</c:v>
                </c:pt>
                <c:pt idx="2">
                  <c:v>3.0808366308648954E-2</c:v>
                </c:pt>
                <c:pt idx="3">
                  <c:v>7.0661390616167325E-3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58-4E44-AF47-C060CD64406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Buriticá.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1A-434B-97FD-377AE437F2A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B1A-434B-97FD-377AE437F2A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B1A-434B-97FD-377AE437F2A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B1A-434B-97FD-377AE437F2A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B1A-434B-97FD-377AE437F2A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1A-434B-97FD-377AE437F2A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1A-434B-97FD-377AE437F2A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1A-434B-97FD-377AE437F2A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1A-434B-97FD-377AE437F2A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1A-434B-97FD-377AE437F2A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Población_Afiliada_Regimen'!$P$74:$P$77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Población_Afiliada_Regimen'!$AU$74:$AU$77</c:f>
              <c:numCache>
                <c:formatCode>0.00%</c:formatCode>
                <c:ptCount val="4"/>
                <c:pt idx="0">
                  <c:v>0.7534097767048884</c:v>
                </c:pt>
                <c:pt idx="1">
                  <c:v>0.22558841279420638</c:v>
                </c:pt>
                <c:pt idx="2">
                  <c:v>1.4604707302353651E-2</c:v>
                </c:pt>
                <c:pt idx="3">
                  <c:v>6.3971031985515991E-3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1A-434B-97FD-377AE437F2A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Caicedo.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FED-49C4-8C7D-1812FE95049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FED-49C4-8C7D-1812FE95049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FED-49C4-8C7D-1812FE95049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FED-49C4-8C7D-1812FE95049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FED-49C4-8C7D-1812FE95049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ED-49C4-8C7D-1812FE95049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ED-49C4-8C7D-1812FE95049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ED-49C4-8C7D-1812FE95049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ED-49C4-8C7D-1812FE95049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ED-49C4-8C7D-1812FE95049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Población_Afiliada_Regimen'!$P$74:$P$77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Población_Afiliada_Regimen'!$BA$74:$BA$77</c:f>
              <c:numCache>
                <c:formatCode>0.00%</c:formatCode>
                <c:ptCount val="4"/>
                <c:pt idx="0">
                  <c:v>0.89714433389326786</c:v>
                </c:pt>
                <c:pt idx="1">
                  <c:v>7.9079984494120681E-2</c:v>
                </c:pt>
                <c:pt idx="2">
                  <c:v>1.8994702157901538E-2</c:v>
                </c:pt>
                <c:pt idx="3">
                  <c:v>4.7809794547099107E-3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FED-49C4-8C7D-1812FE95049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Cañasgordas.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268-4E81-B00A-6203C48498E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268-4E81-B00A-6203C48498E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268-4E81-B00A-6203C48498E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268-4E81-B00A-6203C48498E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268-4E81-B00A-6203C48498E8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68-4E81-B00A-6203C48498E8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68-4E81-B00A-6203C48498E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68-4E81-B00A-6203C48498E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68-4E81-B00A-6203C48498E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68-4E81-B00A-6203C48498E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Población_Afiliada_Regimen'!$P$74:$P$77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Población_Afiliada_Regimen'!$BG$74:$BG$77</c:f>
              <c:numCache>
                <c:formatCode>0.00%</c:formatCode>
                <c:ptCount val="4"/>
                <c:pt idx="0">
                  <c:v>0.7907140344706296</c:v>
                </c:pt>
                <c:pt idx="1">
                  <c:v>0.17840309532184312</c:v>
                </c:pt>
                <c:pt idx="2">
                  <c:v>2.28631727048892E-2</c:v>
                </c:pt>
                <c:pt idx="3">
                  <c:v>8.0196975026380589E-3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68-4E81-B00A-6203C48498E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Dabeiba.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CB9-4571-86ED-C7E2868AE7E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CB9-4571-86ED-C7E2868AE7E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CB9-4571-86ED-C7E2868AE7E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CB9-4571-86ED-C7E2868AE7E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CB9-4571-86ED-C7E2868AE7E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B9-4571-86ED-C7E2868AE7EC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B9-4571-86ED-C7E2868AE7E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B9-4571-86ED-C7E2868AE7E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B9-4571-86ED-C7E2868AE7E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B9-4571-86ED-C7E2868AE7E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Población_Afiliada_Regimen'!$P$74:$P$77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Población_Afiliada_Regimen'!$BM$74:$BM$77</c:f>
              <c:numCache>
                <c:formatCode>0.00%</c:formatCode>
                <c:ptCount val="4"/>
                <c:pt idx="0">
                  <c:v>0.86803869108870135</c:v>
                </c:pt>
                <c:pt idx="1">
                  <c:v>0.11031076353159086</c:v>
                </c:pt>
                <c:pt idx="2">
                  <c:v>1.6464293064416546E-2</c:v>
                </c:pt>
                <c:pt idx="3">
                  <c:v>5.1862523152912121E-3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CB9-4571-86ED-C7E2868AE7E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Occidente.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ED1-4695-A962-8654BFAA4FA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ED1-4695-A962-8654BFAA4FA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ED1-4695-A962-8654BFAA4FA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ED1-4695-A962-8654BFAA4FA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ED1-4695-A962-8654BFAA4FAF}"/>
              </c:ext>
            </c:extLst>
          </c:dPt>
          <c:dLbls>
            <c:dLbl>
              <c:idx val="0"/>
              <c:layout>
                <c:manualLayout>
                  <c:x val="-0.19981468711809663"/>
                  <c:y val="-0.1665816630571450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D1-4695-A962-8654BFAA4FA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D1-4695-A962-8654BFAA4FA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D1-4695-A962-8654BFAA4FA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D1-4695-A962-8654BFAA4FA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D1-4695-A962-8654BFAA4FA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Población_Afiliada_Regimen'!$P$74:$P$77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Población_Afiliada_Regimen'!$Q$74:$Q$77</c:f>
              <c:numCache>
                <c:formatCode>0.00%</c:formatCode>
                <c:ptCount val="4"/>
                <c:pt idx="0">
                  <c:v>0.78542463816336716</c:v>
                </c:pt>
                <c:pt idx="1">
                  <c:v>0.18419356180336049</c:v>
                </c:pt>
                <c:pt idx="2">
                  <c:v>2.2479620695391781E-2</c:v>
                </c:pt>
                <c:pt idx="3">
                  <c:v>7.9021793378805522E-3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ED1-4695-A962-8654BFAA4FA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Ebéjico.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004-4A7F-AD43-509B2C54EBB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004-4A7F-AD43-509B2C54EBB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004-4A7F-AD43-509B2C54EBB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004-4A7F-AD43-509B2C54EBB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004-4A7F-AD43-509B2C54EBB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04-4A7F-AD43-509B2C54EBB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04-4A7F-AD43-509B2C54EBB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04-4A7F-AD43-509B2C54EBB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04-4A7F-AD43-509B2C54EBB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04-4A7F-AD43-509B2C54EBB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Población_Afiliada_Regimen'!$P$74:$P$77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Población_Afiliada_Regimen'!$BS$74:$BS$77</c:f>
              <c:numCache>
                <c:formatCode>0.00%</c:formatCode>
                <c:ptCount val="4"/>
                <c:pt idx="0">
                  <c:v>0.76288541187298664</c:v>
                </c:pt>
                <c:pt idx="1">
                  <c:v>0.19776806258628624</c:v>
                </c:pt>
                <c:pt idx="2">
                  <c:v>2.8762080073630927E-2</c:v>
                </c:pt>
                <c:pt idx="3">
                  <c:v>1.0584445467096181E-2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004-4A7F-AD43-509B2C54EBB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Frontino.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F41-4FCF-85AA-79F71DA6B2F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F41-4FCF-85AA-79F71DA6B2F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F41-4FCF-85AA-79F71DA6B2F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F41-4FCF-85AA-79F71DA6B2F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F41-4FCF-85AA-79F71DA6B2F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41-4FCF-85AA-79F71DA6B2F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41-4FCF-85AA-79F71DA6B2F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41-4FCF-85AA-79F71DA6B2F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41-4FCF-85AA-79F71DA6B2F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41-4FCF-85AA-79F71DA6B2F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Población_Afiliada_Regimen'!$P$74:$P$77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Población_Afiliada_Regimen'!$BY$74:$BY$77</c:f>
              <c:numCache>
                <c:formatCode>0.00%</c:formatCode>
                <c:ptCount val="4"/>
                <c:pt idx="0">
                  <c:v>0.83837245978461672</c:v>
                </c:pt>
                <c:pt idx="1">
                  <c:v>0.12675167845717117</c:v>
                </c:pt>
                <c:pt idx="2">
                  <c:v>2.8567566349749923E-2</c:v>
                </c:pt>
                <c:pt idx="3">
                  <c:v>6.3082954084621281E-3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41-4FCF-85AA-79F71DA6B2F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Giraldo.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B83-420B-884D-8AC32E48AB9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B83-420B-884D-8AC32E48AB9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B83-420B-884D-8AC32E48AB9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B83-420B-884D-8AC32E48AB9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B83-420B-884D-8AC32E48AB96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83-420B-884D-8AC32E48AB96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83-420B-884D-8AC32E48AB9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83-420B-884D-8AC32E48AB9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83-420B-884D-8AC32E48AB9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83-420B-884D-8AC32E48AB9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Población_Afiliada_Regimen'!$P$74:$P$77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Población_Afiliada_Regimen'!$CE$74:$CE$77</c:f>
              <c:numCache>
                <c:formatCode>0.00%</c:formatCode>
                <c:ptCount val="4"/>
                <c:pt idx="0">
                  <c:v>0.77430145611963797</c:v>
                </c:pt>
                <c:pt idx="1">
                  <c:v>0.20090515545061</c:v>
                </c:pt>
                <c:pt idx="2">
                  <c:v>1.8890200708382526E-2</c:v>
                </c:pt>
                <c:pt idx="3">
                  <c:v>5.9031877213695395E-3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B83-420B-884D-8AC32E48AB9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Heliconia.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AAB-48EF-8A5A-42D2B3C80E9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AAB-48EF-8A5A-42D2B3C80E9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AAB-48EF-8A5A-42D2B3C80E9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AAB-48EF-8A5A-42D2B3C80E9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AAB-48EF-8A5A-42D2B3C80E9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AB-48EF-8A5A-42D2B3C80E9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AB-48EF-8A5A-42D2B3C80E9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AB-48EF-8A5A-42D2B3C80E9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AB-48EF-8A5A-42D2B3C80E9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AB-48EF-8A5A-42D2B3C80E9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Población_Afiliada_Regimen'!$P$74:$P$77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Población_Afiliada_Regimen'!$CK$74:$CK$77</c:f>
              <c:numCache>
                <c:formatCode>0.00%</c:formatCode>
                <c:ptCount val="4"/>
                <c:pt idx="0">
                  <c:v>0.7868207523973445</c:v>
                </c:pt>
                <c:pt idx="1">
                  <c:v>0.17924760265552003</c:v>
                </c:pt>
                <c:pt idx="2">
                  <c:v>2.4588148512417016E-2</c:v>
                </c:pt>
                <c:pt idx="3">
                  <c:v>9.3434964347184658E-3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AAB-48EF-8A5A-42D2B3C80E9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Liborina.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6D-42E5-8BCD-D5B2DED45D0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6D-42E5-8BCD-D5B2DED45D0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6D-42E5-8BCD-D5B2DED45D0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6D-42E5-8BCD-D5B2DED45D0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6D-42E5-8BCD-D5B2DED45D0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D-42E5-8BCD-D5B2DED45D0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6D-42E5-8BCD-D5B2DED45D0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6D-42E5-8BCD-D5B2DED45D0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6D-42E5-8BCD-D5B2DED45D0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6D-42E5-8BCD-D5B2DED45D0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Población_Afiliada_Regimen'!$P$74:$P$77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Población_Afiliada_Regimen'!$CQ$74:$CQ$77</c:f>
              <c:numCache>
                <c:formatCode>0.00%</c:formatCode>
                <c:ptCount val="4"/>
                <c:pt idx="0">
                  <c:v>0.8435079726651481</c:v>
                </c:pt>
                <c:pt idx="1">
                  <c:v>0.12414578587699317</c:v>
                </c:pt>
                <c:pt idx="2">
                  <c:v>2.3234624145785875E-2</c:v>
                </c:pt>
                <c:pt idx="3">
                  <c:v>9.1116173120728925E-3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6D-42E5-8BCD-D5B2DED45D0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Olaya.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F98-4ABD-9748-154A20B082C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F98-4ABD-9748-154A20B082C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F98-4ABD-9748-154A20B082C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F98-4ABD-9748-154A20B082C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F98-4ABD-9748-154A20B082C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98-4ABD-9748-154A20B082C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98-4ABD-9748-154A20B082C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98-4ABD-9748-154A20B082C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98-4ABD-9748-154A20B082C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98-4ABD-9748-154A20B082C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Población_Afiliada_Regimen'!$P$74:$P$77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Población_Afiliada_Regimen'!$CW$74:$CW$77</c:f>
              <c:numCache>
                <c:formatCode>0.00%</c:formatCode>
                <c:ptCount val="4"/>
                <c:pt idx="0">
                  <c:v>0.85076001842468907</c:v>
                </c:pt>
                <c:pt idx="1">
                  <c:v>0.11976047904191617</c:v>
                </c:pt>
                <c:pt idx="2">
                  <c:v>2.3952095808383235E-2</c:v>
                </c:pt>
                <c:pt idx="3">
                  <c:v>5.5274067250115156E-3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98-4ABD-9748-154A20B082C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Peque.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A11-440A-90A3-65684F1C4D1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A11-440A-90A3-65684F1C4D1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A11-440A-90A3-65684F1C4D1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A11-440A-90A3-65684F1C4D1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A11-440A-90A3-65684F1C4D1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11-440A-90A3-65684F1C4D1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11-440A-90A3-65684F1C4D1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11-440A-90A3-65684F1C4D1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11-440A-90A3-65684F1C4D1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11-440A-90A3-65684F1C4D1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Población_Afiliada_Regimen'!$P$74:$P$77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Población_Afiliada_Regimen'!$DC$74:$DC$77</c:f>
              <c:numCache>
                <c:formatCode>0.00%</c:formatCode>
                <c:ptCount val="4"/>
                <c:pt idx="0">
                  <c:v>0.89519178822258239</c:v>
                </c:pt>
                <c:pt idx="1">
                  <c:v>7.4149108589951371E-2</c:v>
                </c:pt>
                <c:pt idx="2">
                  <c:v>2.5526742301458672E-2</c:v>
                </c:pt>
                <c:pt idx="3">
                  <c:v>5.1323608860075632E-3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11-440A-90A3-65684F1C4D1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Sabanalarga.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24-458B-8263-09B53848FD3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24-458B-8263-09B53848FD3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24-458B-8263-09B53848FD3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24-458B-8263-09B53848FD3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24-458B-8263-09B53848FD3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24-458B-8263-09B53848FD3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24-458B-8263-09B53848FD3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24-458B-8263-09B53848FD3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24-458B-8263-09B53848FD3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24-458B-8263-09B53848FD3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Población_Afiliada_Regimen'!$P$74:$P$77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Población_Afiliada_Regimen'!$DI$74:$DI$77</c:f>
              <c:numCache>
                <c:formatCode>0.00%</c:formatCode>
                <c:ptCount val="4"/>
                <c:pt idx="0">
                  <c:v>0.89540059347181011</c:v>
                </c:pt>
                <c:pt idx="1">
                  <c:v>7.0722057368941646E-2</c:v>
                </c:pt>
                <c:pt idx="2">
                  <c:v>2.7571711177052424E-2</c:v>
                </c:pt>
                <c:pt idx="3">
                  <c:v>6.3056379821958457E-3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24-458B-8263-09B53848FD3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Jerónimo.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C1E-4495-B611-16FA744F72A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C1E-4495-B611-16FA744F72A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C1E-4495-B611-16FA744F72A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C1E-4495-B611-16FA744F72A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C1E-4495-B611-16FA744F72A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1E-4495-B611-16FA744F72A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1E-4495-B611-16FA744F72A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1E-4495-B611-16FA744F72A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1E-4495-B611-16FA744F72A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1E-4495-B611-16FA744F72A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Población_Afiliada_Regimen'!$P$74:$P$77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Población_Afiliada_Regimen'!$DO$74:$DO$77</c:f>
              <c:numCache>
                <c:formatCode>0.00%</c:formatCode>
                <c:ptCount val="4"/>
                <c:pt idx="0">
                  <c:v>0.61002982263380945</c:v>
                </c:pt>
                <c:pt idx="1">
                  <c:v>0.35041594726102654</c:v>
                </c:pt>
                <c:pt idx="2">
                  <c:v>2.0012556898446082E-2</c:v>
                </c:pt>
                <c:pt idx="3">
                  <c:v>1.954167320671794E-2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1E-4495-B611-16FA744F72A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Sopetrán.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E7E-4459-B115-9336A47C0EE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E7E-4459-B115-9336A47C0EE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E7E-4459-B115-9336A47C0EE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E7E-4459-B115-9336A47C0EE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E7E-4459-B115-9336A47C0EE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7E-4459-B115-9336A47C0EE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7E-4459-B115-9336A47C0EE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7E-4459-B115-9336A47C0EE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7E-4459-B115-9336A47C0EE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7E-4459-B115-9336A47C0EE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Población_Afiliada_Regimen'!$P$74:$P$77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Población_Afiliada_Regimen'!$DU$74:$DU$77</c:f>
              <c:numCache>
                <c:formatCode>0.00%</c:formatCode>
                <c:ptCount val="4"/>
                <c:pt idx="0">
                  <c:v>0.72491263105341985</c:v>
                </c:pt>
                <c:pt idx="1">
                  <c:v>0.22840738891662507</c:v>
                </c:pt>
                <c:pt idx="2">
                  <c:v>3.8359127974704608E-2</c:v>
                </c:pt>
                <c:pt idx="3">
                  <c:v>8.3208520552504571E-3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E7E-4459-B115-9336A47C0EE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Norte.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5-4F6A-A505-1088EC685AA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D75-4F6A-A505-1088EC685AA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D75-4F6A-A505-1088EC685AA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D75-4F6A-A505-1088EC685AA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D75-4F6A-A505-1088EC685AA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75-4F6A-A505-1088EC685AA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75-4F6A-A505-1088EC685AA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75-4F6A-A505-1088EC685AA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75-4F6A-A505-1088EC685AA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75-4F6A-A505-1088EC685AA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Población_Afiliada_Regimen'!$P$89:$P$92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Población_Afiliada_Regimen'!$Q$89:$Q$92</c:f>
              <c:numCache>
                <c:formatCode>0.00%</c:formatCode>
                <c:ptCount val="4"/>
                <c:pt idx="0">
                  <c:v>0.60433914033467229</c:v>
                </c:pt>
                <c:pt idx="1">
                  <c:v>0.36952290937211352</c:v>
                </c:pt>
                <c:pt idx="2">
                  <c:v>1.8443494511631905E-2</c:v>
                </c:pt>
                <c:pt idx="3">
                  <c:v>7.6944557815822826E-3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75-4F6A-A505-1088EC685AA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Uramita.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59D-4239-9FE6-E27B5DBFA3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59D-4239-9FE6-E27B5DBFA3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59D-4239-9FE6-E27B5DBFA3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59D-4239-9FE6-E27B5DBFA3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59D-4239-9FE6-E27B5DBFA3A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9D-4239-9FE6-E27B5DBFA3A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9D-4239-9FE6-E27B5DBFA3A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9D-4239-9FE6-E27B5DBFA3A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9D-4239-9FE6-E27B5DBFA3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9D-4239-9FE6-E27B5DBFA3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Población_Afiliada_Regimen'!$P$74:$P$77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Población_Afiliada_Regimen'!$EA$74:$EA$77</c:f>
              <c:numCache>
                <c:formatCode>0.00%</c:formatCode>
                <c:ptCount val="4"/>
                <c:pt idx="0">
                  <c:v>0.86302467157962193</c:v>
                </c:pt>
                <c:pt idx="1">
                  <c:v>0.11166292854854214</c:v>
                </c:pt>
                <c:pt idx="2">
                  <c:v>1.7622556872797179E-2</c:v>
                </c:pt>
                <c:pt idx="3">
                  <c:v>7.6898429990387698E-3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59D-4239-9FE6-E27B5DBFA3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Abejorral.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383-4DCC-89B0-63A559C2257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383-4DCC-89B0-63A559C2257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383-4DCC-89B0-63A559C2257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383-4DCC-89B0-63A559C2257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383-4DCC-89B0-63A559C22574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83-4DCC-89B0-63A559C2257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83-4DCC-89B0-63A559C2257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83-4DCC-89B0-63A559C2257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83-4DCC-89B0-63A559C2257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83-4DCC-89B0-63A559C225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Población_Afiliada_Regimen'!$P$102:$P$105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Población_Afiliada_Regimen'!$W$102:$W$105</c:f>
              <c:numCache>
                <c:formatCode>0.00%</c:formatCode>
                <c:ptCount val="4"/>
                <c:pt idx="0">
                  <c:v>0.7707805290180022</c:v>
                </c:pt>
                <c:pt idx="1">
                  <c:v>0.19224020276857087</c:v>
                </c:pt>
                <c:pt idx="2">
                  <c:v>3.0155325924481707E-2</c:v>
                </c:pt>
                <c:pt idx="3">
                  <c:v>6.8239422889452136E-3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383-4DCC-89B0-63A559C225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Alejandría.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7E3-437D-BA24-D6B17629EEE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7E3-437D-BA24-D6B17629EEE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7E3-437D-BA24-D6B17629EEE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7E3-437D-BA24-D6B17629EEE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7E3-437D-BA24-D6B17629EEE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E3-437D-BA24-D6B17629EEE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E3-437D-BA24-D6B17629EEE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E3-437D-BA24-D6B17629EEE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E3-437D-BA24-D6B17629EEE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E3-437D-BA24-D6B17629EEE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Población_Afiliada_Regimen'!$P$102:$P$105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Población_Afiliada_Regimen'!$AC$102:$AC$105</c:f>
              <c:numCache>
                <c:formatCode>0.00%</c:formatCode>
                <c:ptCount val="4"/>
                <c:pt idx="0">
                  <c:v>0.82624612785130946</c:v>
                </c:pt>
                <c:pt idx="1">
                  <c:v>0.14024218529991553</c:v>
                </c:pt>
                <c:pt idx="2">
                  <c:v>1.7459870459025625E-2</c:v>
                </c:pt>
                <c:pt idx="3">
                  <c:v>1.6051816389749365E-2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7E3-437D-BA24-D6B17629EEE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Argelia.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D3D-4843-93BE-3DAB8DC8EEC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D3D-4843-93BE-3DAB8DC8EEC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D3D-4843-93BE-3DAB8DC8EEC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D3D-4843-93BE-3DAB8DC8EEC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D3D-4843-93BE-3DAB8DC8EEC7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0.1888304948377803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3D-4843-93BE-3DAB8DC8EEC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3D-4843-93BE-3DAB8DC8EEC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3D-4843-93BE-3DAB8DC8EEC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3D-4843-93BE-3DAB8DC8EEC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3D-4843-93BE-3DAB8DC8EEC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Población_Afiliada_Regimen'!$P$102:$P$105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Población_Afiliada_Regimen'!$AI$102:$AI$105</c:f>
              <c:numCache>
                <c:formatCode>0.00%</c:formatCode>
                <c:ptCount val="4"/>
                <c:pt idx="0">
                  <c:v>0.897964796479648</c:v>
                </c:pt>
                <c:pt idx="1">
                  <c:v>6.9581958195819582E-2</c:v>
                </c:pt>
                <c:pt idx="2">
                  <c:v>2.6815181518151814E-2</c:v>
                </c:pt>
                <c:pt idx="3">
                  <c:v>5.6380638063806381E-3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D3D-4843-93BE-3DAB8DC8EEC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Carmen de Viboral.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541-4861-8F21-E2B9F83AD4D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541-4861-8F21-E2B9F83AD4D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541-4861-8F21-E2B9F83AD4D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541-4861-8F21-E2B9F83AD4D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541-4861-8F21-E2B9F83AD4D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41-4861-8F21-E2B9F83AD4DB}"/>
                </c:ext>
              </c:extLst>
            </c:dLbl>
            <c:dLbl>
              <c:idx val="1"/>
              <c:layout>
                <c:manualLayout>
                  <c:x val="0.23686190345143085"/>
                  <c:y val="-0.1103313660122942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41-4861-8F21-E2B9F83AD4D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41-4861-8F21-E2B9F83AD4D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41-4861-8F21-E2B9F83AD4D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41-4861-8F21-E2B9F83AD4D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Población_Afiliada_Regimen'!$P$102:$P$105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Población_Afiliada_Regimen'!$AO$102:$AO$105</c:f>
              <c:numCache>
                <c:formatCode>0.00%</c:formatCode>
                <c:ptCount val="4"/>
                <c:pt idx="0">
                  <c:v>0.32458255525137336</c:v>
                </c:pt>
                <c:pt idx="1">
                  <c:v>0.65795819206990958</c:v>
                </c:pt>
                <c:pt idx="2">
                  <c:v>1.2872346211722899E-2</c:v>
                </c:pt>
                <c:pt idx="3">
                  <c:v>4.5869064669942167E-3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41-4861-8F21-E2B9F83AD4D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Cocorná.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795-4876-A436-C404C4BA265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795-4876-A436-C404C4BA265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795-4876-A436-C404C4BA265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795-4876-A436-C404C4BA265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795-4876-A436-C404C4BA2653}"/>
              </c:ext>
            </c:extLst>
          </c:dPt>
          <c:dLbls>
            <c:dLbl>
              <c:idx val="0"/>
              <c:layout>
                <c:manualLayout>
                  <c:x val="-0.20832536624767242"/>
                  <c:y val="-0.148228967041008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5-4876-A436-C404C4BA265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95-4876-A436-C404C4BA265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95-4876-A436-C404C4BA265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95-4876-A436-C404C4BA265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95-4876-A436-C404C4BA265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Población_Afiliada_Regimen'!$P$102:$P$105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Población_Afiliada_Regimen'!$AU$102:$AU$105</c:f>
              <c:numCache>
                <c:formatCode>0.00%</c:formatCode>
                <c:ptCount val="4"/>
                <c:pt idx="0">
                  <c:v>0.79243593276384683</c:v>
                </c:pt>
                <c:pt idx="1">
                  <c:v>0.18124827776246899</c:v>
                </c:pt>
                <c:pt idx="2">
                  <c:v>1.9495728850923121E-2</c:v>
                </c:pt>
                <c:pt idx="3">
                  <c:v>6.8200606227610911E-3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95-4876-A436-C404C4BA265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Concepción.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CA2-47DC-801C-9458FD9CB40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CA2-47DC-801C-9458FD9CB40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CA2-47DC-801C-9458FD9CB40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CA2-47DC-801C-9458FD9CB40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CA2-47DC-801C-9458FD9CB405}"/>
              </c:ext>
            </c:extLst>
          </c:dPt>
          <c:dLbls>
            <c:dLbl>
              <c:idx val="0"/>
              <c:layout>
                <c:manualLayout>
                  <c:x val="-0.21967287890863732"/>
                  <c:y val="-0.1256725627094683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A2-47DC-801C-9458FD9CB40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A2-47DC-801C-9458FD9CB40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A2-47DC-801C-9458FD9CB40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A2-47DC-801C-9458FD9CB40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A2-47DC-801C-9458FD9CB40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Población_Afiliada_Regimen'!$P$102:$P$105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Población_Afiliada_Regimen'!$BA$102:$BA$105</c:f>
              <c:numCache>
                <c:formatCode>0.00%</c:formatCode>
                <c:ptCount val="4"/>
                <c:pt idx="0">
                  <c:v>0.78027928184667994</c:v>
                </c:pt>
                <c:pt idx="1">
                  <c:v>0.188942718723283</c:v>
                </c:pt>
                <c:pt idx="2">
                  <c:v>1.9948703334283273E-2</c:v>
                </c:pt>
                <c:pt idx="3">
                  <c:v>1.0829296095753777E-2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CA2-47DC-801C-9458FD9CB40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Granada.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098-4750-A3E0-31C25B7FCF2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098-4750-A3E0-31C25B7FCF2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098-4750-A3E0-31C25B7FCF2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098-4750-A3E0-31C25B7FCF2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098-4750-A3E0-31C25B7FCF2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98-4750-A3E0-31C25B7FCF2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98-4750-A3E0-31C25B7FCF2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98-4750-A3E0-31C25B7FCF2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98-4750-A3E0-31C25B7FCF2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98-4750-A3E0-31C25B7FCF2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Población_Afiliada_Regimen'!$P$102:$P$105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Población_Afiliada_Regimen'!$BG$102:$BG$105</c:f>
              <c:numCache>
                <c:formatCode>0.00%</c:formatCode>
                <c:ptCount val="4"/>
                <c:pt idx="0">
                  <c:v>0.77926843251920652</c:v>
                </c:pt>
                <c:pt idx="1">
                  <c:v>0.18873982341474602</c:v>
                </c:pt>
                <c:pt idx="2">
                  <c:v>2.1901158124068339E-2</c:v>
                </c:pt>
                <c:pt idx="3">
                  <c:v>1.0090585941979131E-2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098-4750-A3E0-31C25B7FCF2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Guarne.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E71-4EBA-9ABC-7EA15F02710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E71-4EBA-9ABC-7EA15F02710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E71-4EBA-9ABC-7EA15F02710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E71-4EBA-9ABC-7EA15F02710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E71-4EBA-9ABC-7EA15F027101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9.538019973962449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71-4EBA-9ABC-7EA15F027101}"/>
                </c:ext>
              </c:extLst>
            </c:dLbl>
            <c:dLbl>
              <c:idx val="1"/>
              <c:layout>
                <c:manualLayout>
                  <c:x val="0.1914718528075712"/>
                  <c:y val="-0.1193539277449101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71-4EBA-9ABC-7EA15F02710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71-4EBA-9ABC-7EA15F02710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71-4EBA-9ABC-7EA15F02710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71-4EBA-9ABC-7EA15F02710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Población_Afiliada_Regimen'!$P$102:$P$105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Población_Afiliada_Regimen'!$BM$102:$BM$105</c:f>
              <c:numCache>
                <c:formatCode>0.00%</c:formatCode>
                <c:ptCount val="4"/>
                <c:pt idx="0">
                  <c:v>0.30430287616566382</c:v>
                </c:pt>
                <c:pt idx="1">
                  <c:v>0.6803134627711267</c:v>
                </c:pt>
                <c:pt idx="2">
                  <c:v>9.11854103343465E-3</c:v>
                </c:pt>
                <c:pt idx="3">
                  <c:v>6.2651200297748275E-3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71-4EBA-9ABC-7EA15F02710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Guatapé.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7E2-4E33-A69E-F6AFBBC6B7F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7E2-4E33-A69E-F6AFBBC6B7F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7E2-4E33-A69E-F6AFBBC6B7F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7E2-4E33-A69E-F6AFBBC6B7F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7E2-4E33-A69E-F6AFBBC6B7F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E2-4E33-A69E-F6AFBBC6B7FC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E2-4E33-A69E-F6AFBBC6B7F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E2-4E33-A69E-F6AFBBC6B7F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E2-4E33-A69E-F6AFBBC6B7F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E2-4E33-A69E-F6AFBBC6B7F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Población_Afiliada_Regimen'!$P$102:$P$105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Población_Afiliada_Regimen'!$BS$102:$BS$105</c:f>
              <c:numCache>
                <c:formatCode>0.00%</c:formatCode>
                <c:ptCount val="4"/>
                <c:pt idx="0">
                  <c:v>0.5791442250149611</c:v>
                </c:pt>
                <c:pt idx="1">
                  <c:v>0.3891382405745063</c:v>
                </c:pt>
                <c:pt idx="2">
                  <c:v>1.4961101137043686E-2</c:v>
                </c:pt>
                <c:pt idx="3">
                  <c:v>1.6756433273488927E-2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E2-4E33-A69E-F6AFBBC6B7F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Oriente.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8E7-4843-BCE9-4780E5B0613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8E7-4843-BCE9-4780E5B0613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8E7-4843-BCE9-4780E5B0613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8E7-4843-BCE9-4780E5B0613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8E7-4843-BCE9-4780E5B0613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E7-4843-BCE9-4780E5B06133}"/>
                </c:ext>
              </c:extLst>
            </c:dLbl>
            <c:dLbl>
              <c:idx val="1"/>
              <c:layout>
                <c:manualLayout>
                  <c:x val="0.151755558494194"/>
                  <c:y val="-2.912831041874995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E7-4843-BCE9-4780E5B0613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E7-4843-BCE9-4780E5B0613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E7-4843-BCE9-4780E5B0613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E7-4843-BCE9-4780E5B0613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Población_Afiliada_Regimen'!$P$102:$P$105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Población_Afiliada_Regimen'!$Q$102:$Q$105</c:f>
              <c:numCache>
                <c:formatCode>0.00%</c:formatCode>
                <c:ptCount val="4"/>
                <c:pt idx="0">
                  <c:v>0.39206178032995664</c:v>
                </c:pt>
                <c:pt idx="1">
                  <c:v>0.58774935146893537</c:v>
                </c:pt>
                <c:pt idx="2">
                  <c:v>1.3060368590725258E-2</c:v>
                </c:pt>
                <c:pt idx="3">
                  <c:v>7.1284996103827651E-3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8E7-4843-BCE9-4780E5B0613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Ceja.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02-42BD-962D-3AEB32AE831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02-42BD-962D-3AEB32AE831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02-42BD-962D-3AEB32AE831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02-42BD-962D-3AEB32AE831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02-42BD-962D-3AEB32AE831B}"/>
              </c:ext>
            </c:extLst>
          </c:dPt>
          <c:dLbls>
            <c:dLbl>
              <c:idx val="0"/>
              <c:layout>
                <c:manualLayout>
                  <c:x val="-8.6339605142299602E-2"/>
                  <c:y val="9.08689188733164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02-42BD-962D-3AEB32AE831B}"/>
                </c:ext>
              </c:extLst>
            </c:dLbl>
            <c:dLbl>
              <c:idx val="1"/>
              <c:layout>
                <c:manualLayout>
                  <c:x val="0.14324492399847033"/>
                  <c:y val="-0.1831235469324178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02-42BD-962D-3AEB32AE831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02-42BD-962D-3AEB32AE831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02-42BD-962D-3AEB32AE831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02-42BD-962D-3AEB32AE831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Población_Afiliada_Regimen'!$P$102:$P$105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Población_Afiliada_Regimen'!$BY$102:$BY$105</c:f>
              <c:numCache>
                <c:formatCode>0.00%</c:formatCode>
                <c:ptCount val="4"/>
                <c:pt idx="0">
                  <c:v>0.19191944810794359</c:v>
                </c:pt>
                <c:pt idx="1">
                  <c:v>0.79468905346454299</c:v>
                </c:pt>
                <c:pt idx="2">
                  <c:v>8.8642589023029319E-3</c:v>
                </c:pt>
                <c:pt idx="3">
                  <c:v>4.5272395252105102E-3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02-42BD-962D-3AEB32AE831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Unión.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87-4754-907E-D0B74A6F7C8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887-4754-907E-D0B74A6F7C8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887-4754-907E-D0B74A6F7C8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887-4754-907E-D0B74A6F7C8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887-4754-907E-D0B74A6F7C86}"/>
              </c:ext>
            </c:extLst>
          </c:dPt>
          <c:dLbls>
            <c:dLbl>
              <c:idx val="0"/>
              <c:layout>
                <c:manualLayout>
                  <c:x val="-0.16293531560381277"/>
                  <c:y val="9.6658632797722334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87-4754-907E-D0B74A6F7C86}"/>
                </c:ext>
              </c:extLst>
            </c:dLbl>
            <c:dLbl>
              <c:idx val="1"/>
              <c:layout>
                <c:manualLayout>
                  <c:x val="0.17728746198136505"/>
                  <c:y val="-2.461702955244194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87-4754-907E-D0B74A6F7C8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87-4754-907E-D0B74A6F7C8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87-4754-907E-D0B74A6F7C8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87-4754-907E-D0B74A6F7C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Población_Afiliada_Regimen'!$P$102:$P$105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Población_Afiliada_Regimen'!$CE$102:$CE$105</c:f>
              <c:numCache>
                <c:formatCode>0.00%</c:formatCode>
                <c:ptCount val="4"/>
                <c:pt idx="0">
                  <c:v>0.44215173905208144</c:v>
                </c:pt>
                <c:pt idx="1">
                  <c:v>0.54234997296810239</c:v>
                </c:pt>
                <c:pt idx="2">
                  <c:v>1.11731843575419E-2</c:v>
                </c:pt>
                <c:pt idx="3">
                  <c:v>4.3251036222742836E-3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87-4754-907E-D0B74A6F7C8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Marinilla.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95-435F-B470-A3C9BABDF1B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95-435F-B470-A3C9BABDF1B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95-435F-B470-A3C9BABDF1B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95-435F-B470-A3C9BABDF1B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95-435F-B470-A3C9BABDF1BC}"/>
              </c:ext>
            </c:extLst>
          </c:dPt>
          <c:dLbls>
            <c:dLbl>
              <c:idx val="0"/>
              <c:layout>
                <c:manualLayout>
                  <c:x val="-0.14024029028188292"/>
                  <c:y val="7.282379540808434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95-435F-B470-A3C9BABDF1BC}"/>
                </c:ext>
              </c:extLst>
            </c:dLbl>
            <c:dLbl>
              <c:idx val="1"/>
              <c:layout>
                <c:manualLayout>
                  <c:x val="0.16593994932040015"/>
                  <c:y val="-0.173489298140606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95-435F-B470-A3C9BABDF1B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95-435F-B470-A3C9BABDF1B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95-435F-B470-A3C9BABDF1B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95-435F-B470-A3C9BABDF1B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Población_Afiliada_Regimen'!$P$102:$P$105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Población_Afiliada_Regimen'!$CK$102:$CK$105</c:f>
              <c:numCache>
                <c:formatCode>0.00%</c:formatCode>
                <c:ptCount val="4"/>
                <c:pt idx="0">
                  <c:v>0.34278416347381863</c:v>
                </c:pt>
                <c:pt idx="1">
                  <c:v>0.63709379877962258</c:v>
                </c:pt>
                <c:pt idx="2">
                  <c:v>1.2743011210444161E-2</c:v>
                </c:pt>
                <c:pt idx="3">
                  <c:v>7.3790265361146591E-3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95-435F-B470-A3C9BABDF1B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Nariño.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FFB-4F16-A952-D908F889EBD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FFB-4F16-A952-D908F889EBD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FFB-4F16-A952-D908F889EBD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FFB-4F16-A952-D908F889EBD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FFB-4F16-A952-D908F889EBD7}"/>
              </c:ext>
            </c:extLst>
          </c:dPt>
          <c:dLbls>
            <c:dLbl>
              <c:idx val="0"/>
              <c:layout>
                <c:manualLayout>
                  <c:x val="-0.14307716844712418"/>
                  <c:y val="-0.215898180035628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FB-4F16-A952-D908F889EBD7}"/>
                </c:ext>
              </c:extLst>
            </c:dLbl>
            <c:dLbl>
              <c:idx val="1"/>
              <c:layout>
                <c:manualLayout>
                  <c:x val="6.9486091702198327E-2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FB-4F16-A952-D908F889EBD7}"/>
                </c:ext>
              </c:extLst>
            </c:dLbl>
            <c:dLbl>
              <c:idx val="2"/>
              <c:layout>
                <c:manualLayout>
                  <c:x val="-6.1495700454257958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B-4F16-A952-D908F889EBD7}"/>
                </c:ext>
              </c:extLst>
            </c:dLbl>
            <c:dLbl>
              <c:idx val="3"/>
              <c:layout>
                <c:manualLayout>
                  <c:x val="3.629461716887600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FB-4F16-A952-D908F889EBD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FB-4F16-A952-D908F889EBD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Población_Afiliada_Regimen'!$P$102:$P$105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Población_Afiliada_Regimen'!$CQ$102:$CQ$105</c:f>
              <c:numCache>
                <c:formatCode>0.00%</c:formatCode>
                <c:ptCount val="4"/>
                <c:pt idx="0">
                  <c:v>0.89187073688918705</c:v>
                </c:pt>
                <c:pt idx="1">
                  <c:v>8.0509896008050988E-2</c:v>
                </c:pt>
                <c:pt idx="2">
                  <c:v>2.1133847702113386E-2</c:v>
                </c:pt>
                <c:pt idx="3">
                  <c:v>6.485519400648552E-3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FB-4F16-A952-D908F889EBD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Peñol.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616-4B8F-BFBD-479C5823F63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616-4B8F-BFBD-479C5823F63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616-4B8F-BFBD-479C5823F63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616-4B8F-BFBD-479C5823F63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616-4B8F-BFBD-479C5823F63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16-4B8F-BFBD-479C5823F63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16-4B8F-BFBD-479C5823F63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16-4B8F-BFBD-479C5823F63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16-4B8F-BFBD-479C5823F63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16-4B8F-BFBD-479C5823F63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Población_Afiliada_Regimen'!$P$102:$P$105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Población_Afiliada_Regimen'!$CW$102:$CW$105</c:f>
              <c:numCache>
                <c:formatCode>0.00%</c:formatCode>
                <c:ptCount val="4"/>
                <c:pt idx="0">
                  <c:v>0.67416952101342897</c:v>
                </c:pt>
                <c:pt idx="1">
                  <c:v>0.30565976186592725</c:v>
                </c:pt>
                <c:pt idx="2">
                  <c:v>1.5875604849671071E-2</c:v>
                </c:pt>
                <c:pt idx="3">
                  <c:v>4.2951122709726525E-3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16-4B8F-BFBD-479C5823F63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Retiro.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4D2-4661-97CF-B6D93B50D0D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4D2-4661-97CF-B6D93B50D0D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4D2-4661-97CF-B6D93B50D0D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4D2-4661-97CF-B6D93B50D0D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4D2-4661-97CF-B6D93B50D0D7}"/>
              </c:ext>
            </c:extLst>
          </c:dPt>
          <c:dLbls>
            <c:dLbl>
              <c:idx val="0"/>
              <c:layout>
                <c:manualLayout>
                  <c:x val="-0.11470838679471199"/>
                  <c:y val="0.1044027614722405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D2-4661-97CF-B6D93B50D0D7}"/>
                </c:ext>
              </c:extLst>
            </c:dLbl>
            <c:dLbl>
              <c:idx val="1"/>
              <c:layout>
                <c:manualLayout>
                  <c:x val="0.19147185280757126"/>
                  <c:y val="-0.1852608994499433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D2-4661-97CF-B6D93B50D0D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D2-4661-97CF-B6D93B50D0D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D2-4661-97CF-B6D93B50D0D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D2-4661-97CF-B6D93B50D0D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Población_Afiliada_Regimen'!$P$102:$P$105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Población_Afiliada_Regimen'!$DC$102:$DC$105</c:f>
              <c:numCache>
                <c:formatCode>0.00%</c:formatCode>
                <c:ptCount val="4"/>
                <c:pt idx="0">
                  <c:v>0.23363539145607023</c:v>
                </c:pt>
                <c:pt idx="1">
                  <c:v>0.75201215737040583</c:v>
                </c:pt>
                <c:pt idx="2">
                  <c:v>1.0187426127089548E-2</c:v>
                </c:pt>
                <c:pt idx="3">
                  <c:v>4.1650250464344007E-3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4D2-4661-97CF-B6D93B50D0D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Rionegro.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241-440D-A414-6EA130E9674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241-440D-A414-6EA130E9674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241-440D-A414-6EA130E9674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241-440D-A414-6EA130E9674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241-440D-A414-6EA130E96745}"/>
              </c:ext>
            </c:extLst>
          </c:dPt>
          <c:dLbls>
            <c:dLbl>
              <c:idx val="0"/>
              <c:layout>
                <c:manualLayout>
                  <c:x val="-8.9176483307540924E-2"/>
                  <c:y val="0.104402761472240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41-440D-A414-6EA130E96745}"/>
                </c:ext>
              </c:extLst>
            </c:dLbl>
            <c:dLbl>
              <c:idx val="1"/>
              <c:layout>
                <c:manualLayout>
                  <c:x val="0.15742931482467645"/>
                  <c:y val="-0.2210527624490926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41-440D-A414-6EA130E9674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41-440D-A414-6EA130E9674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41-440D-A414-6EA130E9674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41-440D-A414-6EA130E9674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Población_Afiliada_Regimen'!$P$102:$P$105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Población_Afiliada_Regimen'!$DI$102:$DI$105</c:f>
              <c:numCache>
                <c:formatCode>0.00%</c:formatCode>
                <c:ptCount val="4"/>
                <c:pt idx="0">
                  <c:v>0.1737159277254012</c:v>
                </c:pt>
                <c:pt idx="1">
                  <c:v>0.80726096735052366</c:v>
                </c:pt>
                <c:pt idx="2">
                  <c:v>9.463322011869767E-3</c:v>
                </c:pt>
                <c:pt idx="3">
                  <c:v>9.5597829122053505E-3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241-440D-A414-6EA130E9674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Carlos.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96-4A62-8EB9-5DAA8033B8A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96-4A62-8EB9-5DAA8033B8A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96-4A62-8EB9-5DAA8033B8A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96-4A62-8EB9-5DAA8033B8A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96-4A62-8EB9-5DAA8033B8A6}"/>
              </c:ext>
            </c:extLst>
          </c:dPt>
          <c:dLbls>
            <c:dLbl>
              <c:idx val="0"/>
              <c:layout>
                <c:manualLayout>
                  <c:x val="-0.21116224441291376"/>
                  <c:y val="-0.1617628096399323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6-4A62-8EB9-5DAA8033B8A6}"/>
                </c:ext>
              </c:extLst>
            </c:dLbl>
            <c:dLbl>
              <c:idx val="1"/>
              <c:layout>
                <c:manualLayout>
                  <c:x val="0.11203926418081681"/>
                  <c:y val="7.914243037264245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6-4A62-8EB9-5DAA8033B8A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6-4A62-8EB9-5DAA8033B8A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6-4A62-8EB9-5DAA8033B8A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6-4A62-8EB9-5DAA8033B8A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Población_Afiliada_Regimen'!$P$102:$P$105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Población_Afiliada_Regimen'!$DO$102:$DO$105</c:f>
              <c:numCache>
                <c:formatCode>0.00%</c:formatCode>
                <c:ptCount val="4"/>
                <c:pt idx="0">
                  <c:v>0.79914595089217633</c:v>
                </c:pt>
                <c:pt idx="1">
                  <c:v>0.16836968125667226</c:v>
                </c:pt>
                <c:pt idx="2">
                  <c:v>2.0664938233948452E-2</c:v>
                </c:pt>
                <c:pt idx="3">
                  <c:v>1.1819429617202989E-2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96-4A62-8EB9-5DAA8033B8A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Francisco.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094-4644-983C-8E55C64500B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094-4644-983C-8E55C64500B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094-4644-983C-8E55C64500B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094-4644-983C-8E55C64500B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094-4644-983C-8E55C64500B9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2294320226345525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94-4644-983C-8E55C64500B9}"/>
                </c:ext>
              </c:extLst>
            </c:dLbl>
            <c:dLbl>
              <c:idx val="1"/>
              <c:layout>
                <c:manualLayout>
                  <c:x val="6.381233537171592E-2"/>
                  <c:y val="8.81649921052584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94-4644-983C-8E55C64500B9}"/>
                </c:ext>
              </c:extLst>
            </c:dLbl>
            <c:dLbl>
              <c:idx val="2"/>
              <c:layout>
                <c:manualLayout>
                  <c:x val="-1.0431893479915848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94-4644-983C-8E55C64500B9}"/>
                </c:ext>
              </c:extLst>
            </c:dLbl>
            <c:dLbl>
              <c:idx val="3"/>
              <c:layout>
                <c:manualLayout>
                  <c:x val="4.4805251664599692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94-4644-983C-8E55C64500B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94-4644-983C-8E55C64500B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Población_Afiliada_Regimen'!$P$102:$P$105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Población_Afiliada_Regimen'!$DU$102:$DU$105</c:f>
              <c:numCache>
                <c:formatCode>0.00%</c:formatCode>
                <c:ptCount val="4"/>
                <c:pt idx="0">
                  <c:v>0.89201710620099783</c:v>
                </c:pt>
                <c:pt idx="1">
                  <c:v>8.3570919458303639E-2</c:v>
                </c:pt>
                <c:pt idx="2">
                  <c:v>1.9066286528866713E-2</c:v>
                </c:pt>
                <c:pt idx="3">
                  <c:v>5.3456878118317893E-3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094-4644-983C-8E55C64500B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Luis.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2AE-4546-B44E-C189D4A4F72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2AE-4546-B44E-C189D4A4F72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2AE-4546-B44E-C189D4A4F72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2AE-4546-B44E-C189D4A4F72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2AE-4546-B44E-C189D4A4F72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AE-4546-B44E-C189D4A4F72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AE-4546-B44E-C189D4A4F72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AE-4546-B44E-C189D4A4F72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AE-4546-B44E-C189D4A4F72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AE-4546-B44E-C189D4A4F72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Población_Afiliada_Regimen'!$P$102:$P$105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Población_Afiliada_Regimen'!$EA$102:$EA$105</c:f>
              <c:numCache>
                <c:formatCode>0.00%</c:formatCode>
                <c:ptCount val="4"/>
                <c:pt idx="0">
                  <c:v>0.74620807519760735</c:v>
                </c:pt>
                <c:pt idx="1">
                  <c:v>0.23221533860286264</c:v>
                </c:pt>
                <c:pt idx="2">
                  <c:v>1.5808587908566547E-2</c:v>
                </c:pt>
                <c:pt idx="3">
                  <c:v>5.7679982909634693E-3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2AE-4546-B44E-C189D4A4F72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4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4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8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9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0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2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3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4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5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6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8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5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9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0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1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72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3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75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chart" Target="../charts/chart117.xml"/><Relationship Id="rId21" Type="http://schemas.openxmlformats.org/officeDocument/2006/relationships/chart" Target="../charts/chart21.xml"/><Relationship Id="rId42" Type="http://schemas.openxmlformats.org/officeDocument/2006/relationships/chart" Target="../charts/chart42.xml"/><Relationship Id="rId63" Type="http://schemas.openxmlformats.org/officeDocument/2006/relationships/chart" Target="../charts/chart63.xml"/><Relationship Id="rId84" Type="http://schemas.openxmlformats.org/officeDocument/2006/relationships/chart" Target="../charts/chart84.xml"/><Relationship Id="rId16" Type="http://schemas.openxmlformats.org/officeDocument/2006/relationships/chart" Target="../charts/chart16.xml"/><Relationship Id="rId107" Type="http://schemas.openxmlformats.org/officeDocument/2006/relationships/chart" Target="../charts/chart107.xml"/><Relationship Id="rId11" Type="http://schemas.openxmlformats.org/officeDocument/2006/relationships/chart" Target="../charts/chart11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74" Type="http://schemas.openxmlformats.org/officeDocument/2006/relationships/chart" Target="../charts/chart74.xml"/><Relationship Id="rId79" Type="http://schemas.openxmlformats.org/officeDocument/2006/relationships/chart" Target="../charts/chart79.xml"/><Relationship Id="rId102" Type="http://schemas.openxmlformats.org/officeDocument/2006/relationships/chart" Target="../charts/chart102.xml"/><Relationship Id="rId123" Type="http://schemas.openxmlformats.org/officeDocument/2006/relationships/chart" Target="../charts/chart123.xml"/><Relationship Id="rId128" Type="http://schemas.openxmlformats.org/officeDocument/2006/relationships/chart" Target="../charts/chart128.xml"/><Relationship Id="rId5" Type="http://schemas.openxmlformats.org/officeDocument/2006/relationships/chart" Target="../charts/chart5.xml"/><Relationship Id="rId90" Type="http://schemas.openxmlformats.org/officeDocument/2006/relationships/chart" Target="../charts/chart90.xml"/><Relationship Id="rId95" Type="http://schemas.openxmlformats.org/officeDocument/2006/relationships/chart" Target="../charts/chart95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64" Type="http://schemas.openxmlformats.org/officeDocument/2006/relationships/chart" Target="../charts/chart64.xml"/><Relationship Id="rId69" Type="http://schemas.openxmlformats.org/officeDocument/2006/relationships/chart" Target="../charts/chart69.xml"/><Relationship Id="rId113" Type="http://schemas.openxmlformats.org/officeDocument/2006/relationships/chart" Target="../charts/chart113.xml"/><Relationship Id="rId118" Type="http://schemas.openxmlformats.org/officeDocument/2006/relationships/chart" Target="../charts/chart118.xml"/><Relationship Id="rId134" Type="http://schemas.openxmlformats.org/officeDocument/2006/relationships/chart" Target="../charts/chart134.xml"/><Relationship Id="rId80" Type="http://schemas.openxmlformats.org/officeDocument/2006/relationships/chart" Target="../charts/chart80.xml"/><Relationship Id="rId85" Type="http://schemas.openxmlformats.org/officeDocument/2006/relationships/chart" Target="../charts/chart85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59" Type="http://schemas.openxmlformats.org/officeDocument/2006/relationships/chart" Target="../charts/chart59.xml"/><Relationship Id="rId103" Type="http://schemas.openxmlformats.org/officeDocument/2006/relationships/chart" Target="../charts/chart103.xml"/><Relationship Id="rId108" Type="http://schemas.openxmlformats.org/officeDocument/2006/relationships/chart" Target="../charts/chart108.xml"/><Relationship Id="rId124" Type="http://schemas.openxmlformats.org/officeDocument/2006/relationships/chart" Target="../charts/chart124.xml"/><Relationship Id="rId129" Type="http://schemas.openxmlformats.org/officeDocument/2006/relationships/chart" Target="../charts/chart129.xml"/><Relationship Id="rId54" Type="http://schemas.openxmlformats.org/officeDocument/2006/relationships/chart" Target="../charts/chart54.xml"/><Relationship Id="rId70" Type="http://schemas.openxmlformats.org/officeDocument/2006/relationships/chart" Target="../charts/chart70.xml"/><Relationship Id="rId75" Type="http://schemas.openxmlformats.org/officeDocument/2006/relationships/chart" Target="../charts/chart75.xml"/><Relationship Id="rId91" Type="http://schemas.openxmlformats.org/officeDocument/2006/relationships/chart" Target="../charts/chart91.xml"/><Relationship Id="rId96" Type="http://schemas.openxmlformats.org/officeDocument/2006/relationships/chart" Target="../charts/chart9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49" Type="http://schemas.openxmlformats.org/officeDocument/2006/relationships/chart" Target="../charts/chart49.xml"/><Relationship Id="rId114" Type="http://schemas.openxmlformats.org/officeDocument/2006/relationships/chart" Target="../charts/chart114.xml"/><Relationship Id="rId119" Type="http://schemas.openxmlformats.org/officeDocument/2006/relationships/chart" Target="../charts/chart119.xml"/><Relationship Id="rId44" Type="http://schemas.openxmlformats.org/officeDocument/2006/relationships/chart" Target="../charts/chart44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81" Type="http://schemas.openxmlformats.org/officeDocument/2006/relationships/chart" Target="../charts/chart81.xml"/><Relationship Id="rId86" Type="http://schemas.openxmlformats.org/officeDocument/2006/relationships/chart" Target="../charts/chart86.xml"/><Relationship Id="rId130" Type="http://schemas.openxmlformats.org/officeDocument/2006/relationships/chart" Target="../charts/chart130.xml"/><Relationship Id="rId135" Type="http://schemas.openxmlformats.org/officeDocument/2006/relationships/chart" Target="../charts/chart135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Relationship Id="rId109" Type="http://schemas.openxmlformats.org/officeDocument/2006/relationships/chart" Target="../charts/chart109.xml"/><Relationship Id="rId34" Type="http://schemas.openxmlformats.org/officeDocument/2006/relationships/chart" Target="../charts/chart34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76" Type="http://schemas.openxmlformats.org/officeDocument/2006/relationships/chart" Target="../charts/chart76.xml"/><Relationship Id="rId97" Type="http://schemas.openxmlformats.org/officeDocument/2006/relationships/chart" Target="../charts/chart97.xml"/><Relationship Id="rId104" Type="http://schemas.openxmlformats.org/officeDocument/2006/relationships/chart" Target="../charts/chart104.xml"/><Relationship Id="rId120" Type="http://schemas.openxmlformats.org/officeDocument/2006/relationships/chart" Target="../charts/chart120.xml"/><Relationship Id="rId125" Type="http://schemas.openxmlformats.org/officeDocument/2006/relationships/chart" Target="../charts/chart125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Relationship Id="rId92" Type="http://schemas.openxmlformats.org/officeDocument/2006/relationships/chart" Target="../charts/chart92.xml"/><Relationship Id="rId2" Type="http://schemas.openxmlformats.org/officeDocument/2006/relationships/chart" Target="../charts/chart2.xml"/><Relationship Id="rId29" Type="http://schemas.openxmlformats.org/officeDocument/2006/relationships/chart" Target="../charts/chart29.xml"/><Relationship Id="rId24" Type="http://schemas.openxmlformats.org/officeDocument/2006/relationships/chart" Target="../charts/chart24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66" Type="http://schemas.openxmlformats.org/officeDocument/2006/relationships/chart" Target="../charts/chart66.xml"/><Relationship Id="rId87" Type="http://schemas.openxmlformats.org/officeDocument/2006/relationships/chart" Target="../charts/chart87.xml"/><Relationship Id="rId110" Type="http://schemas.openxmlformats.org/officeDocument/2006/relationships/chart" Target="../charts/chart110.xml"/><Relationship Id="rId115" Type="http://schemas.openxmlformats.org/officeDocument/2006/relationships/chart" Target="../charts/chart115.xml"/><Relationship Id="rId131" Type="http://schemas.openxmlformats.org/officeDocument/2006/relationships/chart" Target="../charts/chart131.xml"/><Relationship Id="rId136" Type="http://schemas.openxmlformats.org/officeDocument/2006/relationships/chart" Target="../charts/chart136.xml"/><Relationship Id="rId61" Type="http://schemas.openxmlformats.org/officeDocument/2006/relationships/chart" Target="../charts/chart61.xml"/><Relationship Id="rId82" Type="http://schemas.openxmlformats.org/officeDocument/2006/relationships/chart" Target="../charts/chart82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56" Type="http://schemas.openxmlformats.org/officeDocument/2006/relationships/chart" Target="../charts/chart56.xml"/><Relationship Id="rId77" Type="http://schemas.openxmlformats.org/officeDocument/2006/relationships/chart" Target="../charts/chart77.xml"/><Relationship Id="rId100" Type="http://schemas.openxmlformats.org/officeDocument/2006/relationships/chart" Target="../charts/chart100.xml"/><Relationship Id="rId105" Type="http://schemas.openxmlformats.org/officeDocument/2006/relationships/chart" Target="../charts/chart105.xml"/><Relationship Id="rId126" Type="http://schemas.openxmlformats.org/officeDocument/2006/relationships/chart" Target="../charts/chart126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93" Type="http://schemas.openxmlformats.org/officeDocument/2006/relationships/chart" Target="../charts/chart93.xml"/><Relationship Id="rId98" Type="http://schemas.openxmlformats.org/officeDocument/2006/relationships/chart" Target="../charts/chart98.xml"/><Relationship Id="rId121" Type="http://schemas.openxmlformats.org/officeDocument/2006/relationships/chart" Target="../charts/chart121.xml"/><Relationship Id="rId3" Type="http://schemas.openxmlformats.org/officeDocument/2006/relationships/chart" Target="../charts/chart3.xml"/><Relationship Id="rId25" Type="http://schemas.openxmlformats.org/officeDocument/2006/relationships/chart" Target="../charts/chart25.xml"/><Relationship Id="rId46" Type="http://schemas.openxmlformats.org/officeDocument/2006/relationships/chart" Target="../charts/chart46.xml"/><Relationship Id="rId67" Type="http://schemas.openxmlformats.org/officeDocument/2006/relationships/chart" Target="../charts/chart67.xml"/><Relationship Id="rId116" Type="http://schemas.openxmlformats.org/officeDocument/2006/relationships/chart" Target="../charts/chart116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62" Type="http://schemas.openxmlformats.org/officeDocument/2006/relationships/chart" Target="../charts/chart62.xml"/><Relationship Id="rId83" Type="http://schemas.openxmlformats.org/officeDocument/2006/relationships/chart" Target="../charts/chart83.xml"/><Relationship Id="rId88" Type="http://schemas.openxmlformats.org/officeDocument/2006/relationships/chart" Target="../charts/chart88.xml"/><Relationship Id="rId111" Type="http://schemas.openxmlformats.org/officeDocument/2006/relationships/chart" Target="../charts/chart111.xml"/><Relationship Id="rId132" Type="http://schemas.openxmlformats.org/officeDocument/2006/relationships/chart" Target="../charts/chart132.xml"/><Relationship Id="rId15" Type="http://schemas.openxmlformats.org/officeDocument/2006/relationships/chart" Target="../charts/chart15.xml"/><Relationship Id="rId36" Type="http://schemas.openxmlformats.org/officeDocument/2006/relationships/chart" Target="../charts/chart36.xml"/><Relationship Id="rId57" Type="http://schemas.openxmlformats.org/officeDocument/2006/relationships/chart" Target="../charts/chart57.xml"/><Relationship Id="rId106" Type="http://schemas.openxmlformats.org/officeDocument/2006/relationships/chart" Target="../charts/chart106.xml"/><Relationship Id="rId127" Type="http://schemas.openxmlformats.org/officeDocument/2006/relationships/chart" Target="../charts/chart127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52" Type="http://schemas.openxmlformats.org/officeDocument/2006/relationships/chart" Target="../charts/chart52.xml"/><Relationship Id="rId73" Type="http://schemas.openxmlformats.org/officeDocument/2006/relationships/chart" Target="../charts/chart73.xml"/><Relationship Id="rId78" Type="http://schemas.openxmlformats.org/officeDocument/2006/relationships/chart" Target="../charts/chart78.xml"/><Relationship Id="rId94" Type="http://schemas.openxmlformats.org/officeDocument/2006/relationships/chart" Target="../charts/chart94.xml"/><Relationship Id="rId99" Type="http://schemas.openxmlformats.org/officeDocument/2006/relationships/chart" Target="../charts/chart99.xml"/><Relationship Id="rId101" Type="http://schemas.openxmlformats.org/officeDocument/2006/relationships/chart" Target="../charts/chart101.xml"/><Relationship Id="rId122" Type="http://schemas.openxmlformats.org/officeDocument/2006/relationships/chart" Target="../charts/chart122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26" Type="http://schemas.openxmlformats.org/officeDocument/2006/relationships/chart" Target="../charts/chart26.xml"/><Relationship Id="rId47" Type="http://schemas.openxmlformats.org/officeDocument/2006/relationships/chart" Target="../charts/chart47.xml"/><Relationship Id="rId68" Type="http://schemas.openxmlformats.org/officeDocument/2006/relationships/chart" Target="../charts/chart68.xml"/><Relationship Id="rId89" Type="http://schemas.openxmlformats.org/officeDocument/2006/relationships/chart" Target="../charts/chart89.xml"/><Relationship Id="rId112" Type="http://schemas.openxmlformats.org/officeDocument/2006/relationships/chart" Target="../charts/chart112.xml"/><Relationship Id="rId133" Type="http://schemas.openxmlformats.org/officeDocument/2006/relationships/chart" Target="../charts/chart13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4.xml"/><Relationship Id="rId3" Type="http://schemas.openxmlformats.org/officeDocument/2006/relationships/chart" Target="../charts/chart139.xml"/><Relationship Id="rId7" Type="http://schemas.openxmlformats.org/officeDocument/2006/relationships/chart" Target="../charts/chart143.xml"/><Relationship Id="rId2" Type="http://schemas.openxmlformats.org/officeDocument/2006/relationships/chart" Target="../charts/chart138.xml"/><Relationship Id="rId1" Type="http://schemas.openxmlformats.org/officeDocument/2006/relationships/chart" Target="../charts/chart137.xml"/><Relationship Id="rId6" Type="http://schemas.openxmlformats.org/officeDocument/2006/relationships/chart" Target="../charts/chart142.xml"/><Relationship Id="rId5" Type="http://schemas.openxmlformats.org/officeDocument/2006/relationships/chart" Target="../charts/chart141.xml"/><Relationship Id="rId4" Type="http://schemas.openxmlformats.org/officeDocument/2006/relationships/chart" Target="../charts/chart140.xml"/><Relationship Id="rId9" Type="http://schemas.openxmlformats.org/officeDocument/2006/relationships/chart" Target="../charts/chart145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5" Type="http://schemas.openxmlformats.org/officeDocument/2006/relationships/chart" Target="../charts/chart184.xml"/><Relationship Id="rId4" Type="http://schemas.openxmlformats.org/officeDocument/2006/relationships/chart" Target="../charts/chart183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2.png"/><Relationship Id="rId5" Type="http://schemas.openxmlformats.org/officeDocument/2006/relationships/chart" Target="../charts/chart186.xml"/><Relationship Id="rId4" Type="http://schemas.openxmlformats.org/officeDocument/2006/relationships/chart" Target="../charts/chart18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5" Type="http://schemas.openxmlformats.org/officeDocument/2006/relationships/image" Target="../media/image22.png"/><Relationship Id="rId4" Type="http://schemas.openxmlformats.org/officeDocument/2006/relationships/chart" Target="../charts/chart187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9.xml"/><Relationship Id="rId1" Type="http://schemas.openxmlformats.org/officeDocument/2006/relationships/chart" Target="../charts/chart188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8.xml"/><Relationship Id="rId2" Type="http://schemas.openxmlformats.org/officeDocument/2006/relationships/chart" Target="../charts/chart147.xml"/><Relationship Id="rId1" Type="http://schemas.openxmlformats.org/officeDocument/2006/relationships/chart" Target="../charts/chart146.xml"/><Relationship Id="rId4" Type="http://schemas.openxmlformats.org/officeDocument/2006/relationships/chart" Target="../charts/chart149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0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7.xml"/><Relationship Id="rId3" Type="http://schemas.openxmlformats.org/officeDocument/2006/relationships/chart" Target="../charts/chart152.xml"/><Relationship Id="rId7" Type="http://schemas.openxmlformats.org/officeDocument/2006/relationships/chart" Target="../charts/chart156.xml"/><Relationship Id="rId2" Type="http://schemas.openxmlformats.org/officeDocument/2006/relationships/chart" Target="../charts/chart151.xml"/><Relationship Id="rId1" Type="http://schemas.openxmlformats.org/officeDocument/2006/relationships/chart" Target="../charts/chart150.xml"/><Relationship Id="rId6" Type="http://schemas.openxmlformats.org/officeDocument/2006/relationships/chart" Target="../charts/chart155.xml"/><Relationship Id="rId5" Type="http://schemas.openxmlformats.org/officeDocument/2006/relationships/chart" Target="../charts/chart154.xml"/><Relationship Id="rId4" Type="http://schemas.openxmlformats.org/officeDocument/2006/relationships/chart" Target="../charts/chart153.xml"/><Relationship Id="rId9" Type="http://schemas.openxmlformats.org/officeDocument/2006/relationships/chart" Target="../charts/chart158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6.xml"/><Relationship Id="rId3" Type="http://schemas.openxmlformats.org/officeDocument/2006/relationships/chart" Target="../charts/chart161.xml"/><Relationship Id="rId7" Type="http://schemas.openxmlformats.org/officeDocument/2006/relationships/chart" Target="../charts/chart165.xml"/><Relationship Id="rId2" Type="http://schemas.openxmlformats.org/officeDocument/2006/relationships/chart" Target="../charts/chart160.xml"/><Relationship Id="rId1" Type="http://schemas.openxmlformats.org/officeDocument/2006/relationships/chart" Target="../charts/chart159.xml"/><Relationship Id="rId6" Type="http://schemas.openxmlformats.org/officeDocument/2006/relationships/chart" Target="../charts/chart164.xml"/><Relationship Id="rId5" Type="http://schemas.openxmlformats.org/officeDocument/2006/relationships/chart" Target="../charts/chart163.xml"/><Relationship Id="rId4" Type="http://schemas.openxmlformats.org/officeDocument/2006/relationships/chart" Target="../charts/chart162.xml"/><Relationship Id="rId9" Type="http://schemas.openxmlformats.org/officeDocument/2006/relationships/chart" Target="../charts/chart16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9.xml"/><Relationship Id="rId2" Type="http://schemas.openxmlformats.org/officeDocument/2006/relationships/image" Target="../media/image10.png"/><Relationship Id="rId1" Type="http://schemas.openxmlformats.org/officeDocument/2006/relationships/chart" Target="../charts/chart168.xml"/><Relationship Id="rId6" Type="http://schemas.openxmlformats.org/officeDocument/2006/relationships/chart" Target="../charts/chart172.xml"/><Relationship Id="rId5" Type="http://schemas.openxmlformats.org/officeDocument/2006/relationships/chart" Target="../charts/chart171.xml"/><Relationship Id="rId4" Type="http://schemas.openxmlformats.org/officeDocument/2006/relationships/chart" Target="../charts/chart170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0.xml"/><Relationship Id="rId3" Type="http://schemas.openxmlformats.org/officeDocument/2006/relationships/chart" Target="../charts/chart175.xml"/><Relationship Id="rId7" Type="http://schemas.openxmlformats.org/officeDocument/2006/relationships/chart" Target="../charts/chart179.xml"/><Relationship Id="rId2" Type="http://schemas.openxmlformats.org/officeDocument/2006/relationships/chart" Target="../charts/chart174.xml"/><Relationship Id="rId1" Type="http://schemas.openxmlformats.org/officeDocument/2006/relationships/chart" Target="../charts/chart173.xml"/><Relationship Id="rId6" Type="http://schemas.openxmlformats.org/officeDocument/2006/relationships/chart" Target="../charts/chart178.xml"/><Relationship Id="rId5" Type="http://schemas.openxmlformats.org/officeDocument/2006/relationships/chart" Target="../charts/chart177.xml"/><Relationship Id="rId10" Type="http://schemas.openxmlformats.org/officeDocument/2006/relationships/chart" Target="../charts/chart182.xml"/><Relationship Id="rId4" Type="http://schemas.openxmlformats.org/officeDocument/2006/relationships/chart" Target="../charts/chart176.xml"/><Relationship Id="rId9" Type="http://schemas.openxmlformats.org/officeDocument/2006/relationships/chart" Target="../charts/chart18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147</xdr:row>
      <xdr:rowOff>0</xdr:rowOff>
    </xdr:from>
    <xdr:to>
      <xdr:col>13</xdr:col>
      <xdr:colOff>0</xdr:colOff>
      <xdr:row>147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687390</xdr:colOff>
      <xdr:row>9</xdr:row>
      <xdr:rowOff>154782</xdr:rowOff>
    </xdr:from>
    <xdr:to>
      <xdr:col>19</xdr:col>
      <xdr:colOff>170658</xdr:colOff>
      <xdr:row>11</xdr:row>
      <xdr:rowOff>114564</xdr:rowOff>
    </xdr:to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2964057" y="3181615"/>
          <a:ext cx="3102768" cy="34078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CUBO BDUA - SISPRO, </a:t>
          </a:r>
          <a:endParaRPr lang="es-CO" sz="1100"/>
        </a:p>
      </xdr:txBody>
    </xdr:sp>
    <xdr:clientData/>
  </xdr:twoCellAnchor>
  <xdr:twoCellAnchor>
    <xdr:from>
      <xdr:col>14</xdr:col>
      <xdr:colOff>179917</xdr:colOff>
      <xdr:row>0</xdr:row>
      <xdr:rowOff>48192</xdr:rowOff>
    </xdr:from>
    <xdr:to>
      <xdr:col>20</xdr:col>
      <xdr:colOff>84667</xdr:colOff>
      <xdr:row>9</xdr:row>
      <xdr:rowOff>179918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169331</xdr:colOff>
      <xdr:row>11</xdr:row>
      <xdr:rowOff>10584</xdr:rowOff>
    </xdr:from>
    <xdr:to>
      <xdr:col>20</xdr:col>
      <xdr:colOff>63500</xdr:colOff>
      <xdr:row>25</xdr:row>
      <xdr:rowOff>116417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06FFB41-7ADB-4860-9514-CDC40A395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190501</xdr:colOff>
      <xdr:row>25</xdr:row>
      <xdr:rowOff>179915</xdr:rowOff>
    </xdr:from>
    <xdr:to>
      <xdr:col>20</xdr:col>
      <xdr:colOff>84670</xdr:colOff>
      <xdr:row>40</xdr:row>
      <xdr:rowOff>105831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4418B16-93F4-4898-A0BB-DBFCC8184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179917</xdr:colOff>
      <xdr:row>40</xdr:row>
      <xdr:rowOff>179917</xdr:rowOff>
    </xdr:from>
    <xdr:to>
      <xdr:col>20</xdr:col>
      <xdr:colOff>74086</xdr:colOff>
      <xdr:row>55</xdr:row>
      <xdr:rowOff>95250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8E3970A-D486-4895-907E-9EA353ED3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179920</xdr:colOff>
      <xdr:row>56</xdr:row>
      <xdr:rowOff>0</xdr:rowOff>
    </xdr:from>
    <xdr:to>
      <xdr:col>20</xdr:col>
      <xdr:colOff>74089</xdr:colOff>
      <xdr:row>70</xdr:row>
      <xdr:rowOff>105832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54FA6C6B-B4C1-477C-B596-53DCC7F29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190500</xdr:colOff>
      <xdr:row>70</xdr:row>
      <xdr:rowOff>169333</xdr:rowOff>
    </xdr:from>
    <xdr:to>
      <xdr:col>20</xdr:col>
      <xdr:colOff>84670</xdr:colOff>
      <xdr:row>85</xdr:row>
      <xdr:rowOff>84665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5648A212-A09E-493F-81EB-4335C68B0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148166</xdr:colOff>
      <xdr:row>85</xdr:row>
      <xdr:rowOff>158750</xdr:rowOff>
    </xdr:from>
    <xdr:to>
      <xdr:col>20</xdr:col>
      <xdr:colOff>42335</xdr:colOff>
      <xdr:row>100</xdr:row>
      <xdr:rowOff>95249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664552FC-EC51-4953-BF28-075DF2F28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137584</xdr:colOff>
      <xdr:row>100</xdr:row>
      <xdr:rowOff>190501</xdr:rowOff>
    </xdr:from>
    <xdr:to>
      <xdr:col>20</xdr:col>
      <xdr:colOff>31753</xdr:colOff>
      <xdr:row>115</xdr:row>
      <xdr:rowOff>126999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8BDC1CCA-3D52-4AE9-82D6-CD2A0D5B9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137583</xdr:colOff>
      <xdr:row>116</xdr:row>
      <xdr:rowOff>84670</xdr:rowOff>
    </xdr:from>
    <xdr:to>
      <xdr:col>20</xdr:col>
      <xdr:colOff>31752</xdr:colOff>
      <xdr:row>130</xdr:row>
      <xdr:rowOff>158752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175EDF68-799D-414B-9B08-7ED33A819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137581</xdr:colOff>
      <xdr:row>131</xdr:row>
      <xdr:rowOff>63498</xdr:rowOff>
    </xdr:from>
    <xdr:to>
      <xdr:col>20</xdr:col>
      <xdr:colOff>31750</xdr:colOff>
      <xdr:row>146</xdr:row>
      <xdr:rowOff>52913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EF593B23-70FA-4083-AAD5-1EE98C2B7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20</xdr:col>
      <xdr:colOff>592665</xdr:colOff>
      <xdr:row>85</xdr:row>
      <xdr:rowOff>179916</xdr:rowOff>
    </xdr:from>
    <xdr:to>
      <xdr:col>26</xdr:col>
      <xdr:colOff>497417</xdr:colOff>
      <xdr:row>100</xdr:row>
      <xdr:rowOff>116415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3183CA64-6571-4F72-9658-E82F204B5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26</xdr:col>
      <xdr:colOff>571500</xdr:colOff>
      <xdr:row>85</xdr:row>
      <xdr:rowOff>179916</xdr:rowOff>
    </xdr:from>
    <xdr:to>
      <xdr:col>32</xdr:col>
      <xdr:colOff>476252</xdr:colOff>
      <xdr:row>100</xdr:row>
      <xdr:rowOff>116415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7DE9EBCD-8216-4524-86E3-FB7911117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32</xdr:col>
      <xdr:colOff>550334</xdr:colOff>
      <xdr:row>85</xdr:row>
      <xdr:rowOff>179916</xdr:rowOff>
    </xdr:from>
    <xdr:to>
      <xdr:col>38</xdr:col>
      <xdr:colOff>455086</xdr:colOff>
      <xdr:row>100</xdr:row>
      <xdr:rowOff>116415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A86875A-1688-41DC-BED1-6EE164ACD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38</xdr:col>
      <xdr:colOff>571500</xdr:colOff>
      <xdr:row>85</xdr:row>
      <xdr:rowOff>179916</xdr:rowOff>
    </xdr:from>
    <xdr:to>
      <xdr:col>44</xdr:col>
      <xdr:colOff>476252</xdr:colOff>
      <xdr:row>100</xdr:row>
      <xdr:rowOff>116415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B2101184-91A7-4F94-9404-72C6879BD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44</xdr:col>
      <xdr:colOff>560917</xdr:colOff>
      <xdr:row>85</xdr:row>
      <xdr:rowOff>179916</xdr:rowOff>
    </xdr:from>
    <xdr:to>
      <xdr:col>50</xdr:col>
      <xdr:colOff>465669</xdr:colOff>
      <xdr:row>100</xdr:row>
      <xdr:rowOff>116415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F98FBD49-2932-467B-BBE8-EE60B9C452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50</xdr:col>
      <xdr:colOff>582083</xdr:colOff>
      <xdr:row>85</xdr:row>
      <xdr:rowOff>179916</xdr:rowOff>
    </xdr:from>
    <xdr:to>
      <xdr:col>56</xdr:col>
      <xdr:colOff>486835</xdr:colOff>
      <xdr:row>100</xdr:row>
      <xdr:rowOff>116415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706DDEAF-E525-4BC4-898C-7F9C3AA8C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56</xdr:col>
      <xdr:colOff>582082</xdr:colOff>
      <xdr:row>85</xdr:row>
      <xdr:rowOff>179916</xdr:rowOff>
    </xdr:from>
    <xdr:to>
      <xdr:col>62</xdr:col>
      <xdr:colOff>486834</xdr:colOff>
      <xdr:row>100</xdr:row>
      <xdr:rowOff>116415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24567AEF-ADE8-4BF1-92C8-6C56B4F12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613833</xdr:colOff>
      <xdr:row>85</xdr:row>
      <xdr:rowOff>179916</xdr:rowOff>
    </xdr:from>
    <xdr:to>
      <xdr:col>68</xdr:col>
      <xdr:colOff>518585</xdr:colOff>
      <xdr:row>100</xdr:row>
      <xdr:rowOff>116415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625E6EE7-D25C-4A7B-9078-08607C757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68</xdr:col>
      <xdr:colOff>645583</xdr:colOff>
      <xdr:row>85</xdr:row>
      <xdr:rowOff>179916</xdr:rowOff>
    </xdr:from>
    <xdr:to>
      <xdr:col>74</xdr:col>
      <xdr:colOff>550335</xdr:colOff>
      <xdr:row>100</xdr:row>
      <xdr:rowOff>116415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AFCF23C4-5EDD-404D-B822-0D0508990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74</xdr:col>
      <xdr:colOff>687916</xdr:colOff>
      <xdr:row>85</xdr:row>
      <xdr:rowOff>179916</xdr:rowOff>
    </xdr:from>
    <xdr:to>
      <xdr:col>80</xdr:col>
      <xdr:colOff>592668</xdr:colOff>
      <xdr:row>100</xdr:row>
      <xdr:rowOff>116415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CCBF192D-8EBA-4968-93CA-5E838E4E5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80</xdr:col>
      <xdr:colOff>709083</xdr:colOff>
      <xdr:row>85</xdr:row>
      <xdr:rowOff>179916</xdr:rowOff>
    </xdr:from>
    <xdr:to>
      <xdr:col>86</xdr:col>
      <xdr:colOff>613835</xdr:colOff>
      <xdr:row>100</xdr:row>
      <xdr:rowOff>116415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54B941CA-E98E-42D8-9CE9-14E0E5B30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86</xdr:col>
      <xdr:colOff>730250</xdr:colOff>
      <xdr:row>85</xdr:row>
      <xdr:rowOff>179916</xdr:rowOff>
    </xdr:from>
    <xdr:to>
      <xdr:col>92</xdr:col>
      <xdr:colOff>635002</xdr:colOff>
      <xdr:row>100</xdr:row>
      <xdr:rowOff>116415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13BC4433-4BFF-413F-BCC3-217966882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92</xdr:col>
      <xdr:colOff>730250</xdr:colOff>
      <xdr:row>85</xdr:row>
      <xdr:rowOff>179916</xdr:rowOff>
    </xdr:from>
    <xdr:to>
      <xdr:col>98</xdr:col>
      <xdr:colOff>635002</xdr:colOff>
      <xdr:row>100</xdr:row>
      <xdr:rowOff>116415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237DA4C0-1BCC-4FA4-A333-43DCE0383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98</xdr:col>
      <xdr:colOff>751416</xdr:colOff>
      <xdr:row>85</xdr:row>
      <xdr:rowOff>179916</xdr:rowOff>
    </xdr:from>
    <xdr:to>
      <xdr:col>104</xdr:col>
      <xdr:colOff>656168</xdr:colOff>
      <xdr:row>100</xdr:row>
      <xdr:rowOff>116415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9C1E4DD5-9548-45BA-85EA-C4207E341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104</xdr:col>
      <xdr:colOff>740833</xdr:colOff>
      <xdr:row>85</xdr:row>
      <xdr:rowOff>179916</xdr:rowOff>
    </xdr:from>
    <xdr:to>
      <xdr:col>110</xdr:col>
      <xdr:colOff>645585</xdr:colOff>
      <xdr:row>100</xdr:row>
      <xdr:rowOff>116415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E458C0AC-9B78-482B-BE86-17549C7CE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110</xdr:col>
      <xdr:colOff>751416</xdr:colOff>
      <xdr:row>85</xdr:row>
      <xdr:rowOff>179916</xdr:rowOff>
    </xdr:from>
    <xdr:to>
      <xdr:col>116</xdr:col>
      <xdr:colOff>656168</xdr:colOff>
      <xdr:row>100</xdr:row>
      <xdr:rowOff>116415</xdr:rowOff>
    </xdr:to>
    <xdr:graphicFrame macro="">
      <xdr:nvGraphicFramePr>
        <xdr:cNvPr id="31" name="Gráfico 30">
          <a:extLst>
            <a:ext uri="{FF2B5EF4-FFF2-40B4-BE49-F238E27FC236}">
              <a16:creationId xmlns:a16="http://schemas.microsoft.com/office/drawing/2014/main" id="{3BD9562A-79EC-4CFF-98E3-F7F49E25D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116</xdr:col>
      <xdr:colOff>751416</xdr:colOff>
      <xdr:row>85</xdr:row>
      <xdr:rowOff>179916</xdr:rowOff>
    </xdr:from>
    <xdr:to>
      <xdr:col>122</xdr:col>
      <xdr:colOff>656168</xdr:colOff>
      <xdr:row>100</xdr:row>
      <xdr:rowOff>116415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4E13FD85-FBF1-4E15-BE46-EB842EC3C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20</xdr:col>
      <xdr:colOff>148169</xdr:colOff>
      <xdr:row>85</xdr:row>
      <xdr:rowOff>169330</xdr:rowOff>
    </xdr:from>
    <xdr:to>
      <xdr:col>20</xdr:col>
      <xdr:colOff>292169</xdr:colOff>
      <xdr:row>100</xdr:row>
      <xdr:rowOff>169331</xdr:rowOff>
    </xdr:to>
    <xdr:sp macro="" textlink="">
      <xdr:nvSpPr>
        <xdr:cNvPr id="4" name="Cerrar llave 3">
          <a:extLst>
            <a:ext uri="{FF2B5EF4-FFF2-40B4-BE49-F238E27FC236}">
              <a16:creationId xmlns:a16="http://schemas.microsoft.com/office/drawing/2014/main" id="{4C338887-D9F8-4E5E-9ED6-EA6E349C2A69}"/>
            </a:ext>
          </a:extLst>
        </xdr:cNvPr>
        <xdr:cNvSpPr/>
      </xdr:nvSpPr>
      <xdr:spPr>
        <a:xfrm>
          <a:off x="17007419" y="17779997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20</xdr:col>
      <xdr:colOff>529167</xdr:colOff>
      <xdr:row>11</xdr:row>
      <xdr:rowOff>1</xdr:rowOff>
    </xdr:from>
    <xdr:to>
      <xdr:col>26</xdr:col>
      <xdr:colOff>433919</xdr:colOff>
      <xdr:row>25</xdr:row>
      <xdr:rowOff>105834</xdr:rowOff>
    </xdr:to>
    <xdr:graphicFrame macro="">
      <xdr:nvGraphicFramePr>
        <xdr:cNvPr id="33" name="Gráfico 32">
          <a:extLst>
            <a:ext uri="{FF2B5EF4-FFF2-40B4-BE49-F238E27FC236}">
              <a16:creationId xmlns:a16="http://schemas.microsoft.com/office/drawing/2014/main" id="{EC7A7D28-20A1-42AF-A336-C0151216E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26</xdr:col>
      <xdr:colOff>508000</xdr:colOff>
      <xdr:row>11</xdr:row>
      <xdr:rowOff>1</xdr:rowOff>
    </xdr:from>
    <xdr:to>
      <xdr:col>32</xdr:col>
      <xdr:colOff>412752</xdr:colOff>
      <xdr:row>25</xdr:row>
      <xdr:rowOff>105834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A3747D04-C858-4E2D-AE0C-BD119EDC3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32</xdr:col>
      <xdr:colOff>582083</xdr:colOff>
      <xdr:row>11</xdr:row>
      <xdr:rowOff>10584</xdr:rowOff>
    </xdr:from>
    <xdr:to>
      <xdr:col>38</xdr:col>
      <xdr:colOff>486835</xdr:colOff>
      <xdr:row>25</xdr:row>
      <xdr:rowOff>116417</xdr:rowOff>
    </xdr:to>
    <xdr:graphicFrame macro="">
      <xdr:nvGraphicFramePr>
        <xdr:cNvPr id="36" name="Gráfico 35">
          <a:extLst>
            <a:ext uri="{FF2B5EF4-FFF2-40B4-BE49-F238E27FC236}">
              <a16:creationId xmlns:a16="http://schemas.microsoft.com/office/drawing/2014/main" id="{9D3E7595-2767-47A6-BE2A-2D7404C04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38</xdr:col>
      <xdr:colOff>603251</xdr:colOff>
      <xdr:row>10</xdr:row>
      <xdr:rowOff>179916</xdr:rowOff>
    </xdr:from>
    <xdr:to>
      <xdr:col>44</xdr:col>
      <xdr:colOff>508003</xdr:colOff>
      <xdr:row>25</xdr:row>
      <xdr:rowOff>95249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id="{F2CDC432-EE81-4C93-9AA3-334765DF7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44</xdr:col>
      <xdr:colOff>613834</xdr:colOff>
      <xdr:row>11</xdr:row>
      <xdr:rowOff>0</xdr:rowOff>
    </xdr:from>
    <xdr:to>
      <xdr:col>50</xdr:col>
      <xdr:colOff>518586</xdr:colOff>
      <xdr:row>25</xdr:row>
      <xdr:rowOff>105833</xdr:rowOff>
    </xdr:to>
    <xdr:graphicFrame macro="">
      <xdr:nvGraphicFramePr>
        <xdr:cNvPr id="38" name="Gráfico 37">
          <a:extLst>
            <a:ext uri="{FF2B5EF4-FFF2-40B4-BE49-F238E27FC236}">
              <a16:creationId xmlns:a16="http://schemas.microsoft.com/office/drawing/2014/main" id="{EDC1DDEF-53DC-42CC-B206-193942C71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50</xdr:col>
      <xdr:colOff>624416</xdr:colOff>
      <xdr:row>11</xdr:row>
      <xdr:rowOff>1</xdr:rowOff>
    </xdr:from>
    <xdr:to>
      <xdr:col>56</xdr:col>
      <xdr:colOff>529168</xdr:colOff>
      <xdr:row>25</xdr:row>
      <xdr:rowOff>105834</xdr:rowOff>
    </xdr:to>
    <xdr:graphicFrame macro="">
      <xdr:nvGraphicFramePr>
        <xdr:cNvPr id="39" name="Gráfico 38">
          <a:extLst>
            <a:ext uri="{FF2B5EF4-FFF2-40B4-BE49-F238E27FC236}">
              <a16:creationId xmlns:a16="http://schemas.microsoft.com/office/drawing/2014/main" id="{FEE3D057-06BA-44BA-9681-0B1C813A5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20</xdr:col>
      <xdr:colOff>137584</xdr:colOff>
      <xdr:row>10</xdr:row>
      <xdr:rowOff>127000</xdr:rowOff>
    </xdr:from>
    <xdr:to>
      <xdr:col>20</xdr:col>
      <xdr:colOff>281584</xdr:colOff>
      <xdr:row>25</xdr:row>
      <xdr:rowOff>127000</xdr:rowOff>
    </xdr:to>
    <xdr:sp macro="" textlink="">
      <xdr:nvSpPr>
        <xdr:cNvPr id="40" name="Cerrar llave 39">
          <a:extLst>
            <a:ext uri="{FF2B5EF4-FFF2-40B4-BE49-F238E27FC236}">
              <a16:creationId xmlns:a16="http://schemas.microsoft.com/office/drawing/2014/main" id="{DDEEB82F-4DB0-4B6A-8D40-59DBF202CD8F}"/>
            </a:ext>
          </a:extLst>
        </xdr:cNvPr>
        <xdr:cNvSpPr/>
      </xdr:nvSpPr>
      <xdr:spPr>
        <a:xfrm>
          <a:off x="16996834" y="3344333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20</xdr:col>
      <xdr:colOff>539749</xdr:colOff>
      <xdr:row>26</xdr:row>
      <xdr:rowOff>21168</xdr:rowOff>
    </xdr:from>
    <xdr:to>
      <xdr:col>26</xdr:col>
      <xdr:colOff>444501</xdr:colOff>
      <xdr:row>40</xdr:row>
      <xdr:rowOff>137584</xdr:rowOff>
    </xdr:to>
    <xdr:graphicFrame macro="">
      <xdr:nvGraphicFramePr>
        <xdr:cNvPr id="41" name="Gráfico 40">
          <a:extLst>
            <a:ext uri="{FF2B5EF4-FFF2-40B4-BE49-F238E27FC236}">
              <a16:creationId xmlns:a16="http://schemas.microsoft.com/office/drawing/2014/main" id="{AF1A1435-CC54-4698-B478-505DE1BEA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26</xdr:col>
      <xdr:colOff>518583</xdr:colOff>
      <xdr:row>26</xdr:row>
      <xdr:rowOff>31751</xdr:rowOff>
    </xdr:from>
    <xdr:to>
      <xdr:col>32</xdr:col>
      <xdr:colOff>423335</xdr:colOff>
      <xdr:row>40</xdr:row>
      <xdr:rowOff>148167</xdr:rowOff>
    </xdr:to>
    <xdr:graphicFrame macro="">
      <xdr:nvGraphicFramePr>
        <xdr:cNvPr id="42" name="Gráfico 41">
          <a:extLst>
            <a:ext uri="{FF2B5EF4-FFF2-40B4-BE49-F238E27FC236}">
              <a16:creationId xmlns:a16="http://schemas.microsoft.com/office/drawing/2014/main" id="{52D5E687-3E31-4EA3-A521-A67264557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32</xdr:col>
      <xdr:colOff>571500</xdr:colOff>
      <xdr:row>26</xdr:row>
      <xdr:rowOff>31751</xdr:rowOff>
    </xdr:from>
    <xdr:to>
      <xdr:col>38</xdr:col>
      <xdr:colOff>476252</xdr:colOff>
      <xdr:row>40</xdr:row>
      <xdr:rowOff>148167</xdr:rowOff>
    </xdr:to>
    <xdr:graphicFrame macro="">
      <xdr:nvGraphicFramePr>
        <xdr:cNvPr id="43" name="Gráfico 42">
          <a:extLst>
            <a:ext uri="{FF2B5EF4-FFF2-40B4-BE49-F238E27FC236}">
              <a16:creationId xmlns:a16="http://schemas.microsoft.com/office/drawing/2014/main" id="{B4D02054-FB2B-4632-89D2-F339C5385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38</xdr:col>
      <xdr:colOff>592667</xdr:colOff>
      <xdr:row>25</xdr:row>
      <xdr:rowOff>179917</xdr:rowOff>
    </xdr:from>
    <xdr:to>
      <xdr:col>44</xdr:col>
      <xdr:colOff>497419</xdr:colOff>
      <xdr:row>40</xdr:row>
      <xdr:rowOff>105833</xdr:rowOff>
    </xdr:to>
    <xdr:graphicFrame macro="">
      <xdr:nvGraphicFramePr>
        <xdr:cNvPr id="44" name="Gráfico 43">
          <a:extLst>
            <a:ext uri="{FF2B5EF4-FFF2-40B4-BE49-F238E27FC236}">
              <a16:creationId xmlns:a16="http://schemas.microsoft.com/office/drawing/2014/main" id="{3E4EE81B-C2D8-4806-B52B-87153DC30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44</xdr:col>
      <xdr:colOff>592668</xdr:colOff>
      <xdr:row>25</xdr:row>
      <xdr:rowOff>179919</xdr:rowOff>
    </xdr:from>
    <xdr:to>
      <xdr:col>50</xdr:col>
      <xdr:colOff>497420</xdr:colOff>
      <xdr:row>40</xdr:row>
      <xdr:rowOff>105835</xdr:rowOff>
    </xdr:to>
    <xdr:graphicFrame macro="">
      <xdr:nvGraphicFramePr>
        <xdr:cNvPr id="45" name="Gráfico 44">
          <a:extLst>
            <a:ext uri="{FF2B5EF4-FFF2-40B4-BE49-F238E27FC236}">
              <a16:creationId xmlns:a16="http://schemas.microsoft.com/office/drawing/2014/main" id="{DB31BBC4-F27F-4D9E-BF66-9258F5C2C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50</xdr:col>
      <xdr:colOff>624417</xdr:colOff>
      <xdr:row>26</xdr:row>
      <xdr:rowOff>3</xdr:rowOff>
    </xdr:from>
    <xdr:to>
      <xdr:col>56</xdr:col>
      <xdr:colOff>529169</xdr:colOff>
      <xdr:row>40</xdr:row>
      <xdr:rowOff>116419</xdr:rowOff>
    </xdr:to>
    <xdr:graphicFrame macro="">
      <xdr:nvGraphicFramePr>
        <xdr:cNvPr id="46" name="Gráfico 45">
          <a:extLst>
            <a:ext uri="{FF2B5EF4-FFF2-40B4-BE49-F238E27FC236}">
              <a16:creationId xmlns:a16="http://schemas.microsoft.com/office/drawing/2014/main" id="{1787F2AA-512A-4584-9002-ADB74CF2B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20</xdr:col>
      <xdr:colOff>137585</xdr:colOff>
      <xdr:row>25</xdr:row>
      <xdr:rowOff>179922</xdr:rowOff>
    </xdr:from>
    <xdr:to>
      <xdr:col>20</xdr:col>
      <xdr:colOff>281585</xdr:colOff>
      <xdr:row>40</xdr:row>
      <xdr:rowOff>179922</xdr:rowOff>
    </xdr:to>
    <xdr:sp macro="" textlink="">
      <xdr:nvSpPr>
        <xdr:cNvPr id="47" name="Cerrar llave 46">
          <a:extLst>
            <a:ext uri="{FF2B5EF4-FFF2-40B4-BE49-F238E27FC236}">
              <a16:creationId xmlns:a16="http://schemas.microsoft.com/office/drawing/2014/main" id="{99E2DB08-AEA4-46FC-A8D7-E714BEC83EE9}"/>
            </a:ext>
          </a:extLst>
        </xdr:cNvPr>
        <xdr:cNvSpPr/>
      </xdr:nvSpPr>
      <xdr:spPr>
        <a:xfrm>
          <a:off x="16996835" y="6275922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20</xdr:col>
      <xdr:colOff>148167</xdr:colOff>
      <xdr:row>41</xdr:row>
      <xdr:rowOff>21166</xdr:rowOff>
    </xdr:from>
    <xdr:to>
      <xdr:col>20</xdr:col>
      <xdr:colOff>292167</xdr:colOff>
      <xdr:row>55</xdr:row>
      <xdr:rowOff>151583</xdr:rowOff>
    </xdr:to>
    <xdr:sp macro="" textlink="">
      <xdr:nvSpPr>
        <xdr:cNvPr id="60" name="Cerrar llave 59">
          <a:extLst>
            <a:ext uri="{FF2B5EF4-FFF2-40B4-BE49-F238E27FC236}">
              <a16:creationId xmlns:a16="http://schemas.microsoft.com/office/drawing/2014/main" id="{A90B17C7-7973-4045-BE7C-A2FD5C8D19ED}"/>
            </a:ext>
          </a:extLst>
        </xdr:cNvPr>
        <xdr:cNvSpPr/>
      </xdr:nvSpPr>
      <xdr:spPr>
        <a:xfrm>
          <a:off x="17007417" y="9196916"/>
          <a:ext cx="144000" cy="2808000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20</xdr:col>
      <xdr:colOff>529168</xdr:colOff>
      <xdr:row>40</xdr:row>
      <xdr:rowOff>190500</xdr:rowOff>
    </xdr:from>
    <xdr:to>
      <xdr:col>26</xdr:col>
      <xdr:colOff>433920</xdr:colOff>
      <xdr:row>55</xdr:row>
      <xdr:rowOff>105833</xdr:rowOff>
    </xdr:to>
    <xdr:graphicFrame macro="">
      <xdr:nvGraphicFramePr>
        <xdr:cNvPr id="61" name="Gráfico 60">
          <a:extLst>
            <a:ext uri="{FF2B5EF4-FFF2-40B4-BE49-F238E27FC236}">
              <a16:creationId xmlns:a16="http://schemas.microsoft.com/office/drawing/2014/main" id="{AFAF7498-0C51-4B81-AA8E-0385ABDA2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26</xdr:col>
      <xdr:colOff>518583</xdr:colOff>
      <xdr:row>40</xdr:row>
      <xdr:rowOff>190500</xdr:rowOff>
    </xdr:from>
    <xdr:to>
      <xdr:col>32</xdr:col>
      <xdr:colOff>423335</xdr:colOff>
      <xdr:row>55</xdr:row>
      <xdr:rowOff>105833</xdr:rowOff>
    </xdr:to>
    <xdr:graphicFrame macro="">
      <xdr:nvGraphicFramePr>
        <xdr:cNvPr id="62" name="Gráfico 61">
          <a:extLst>
            <a:ext uri="{FF2B5EF4-FFF2-40B4-BE49-F238E27FC236}">
              <a16:creationId xmlns:a16="http://schemas.microsoft.com/office/drawing/2014/main" id="{DC4E0A58-7F03-423E-BDA7-22B6CC973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32</xdr:col>
      <xdr:colOff>571500</xdr:colOff>
      <xdr:row>40</xdr:row>
      <xdr:rowOff>190499</xdr:rowOff>
    </xdr:from>
    <xdr:to>
      <xdr:col>38</xdr:col>
      <xdr:colOff>476252</xdr:colOff>
      <xdr:row>55</xdr:row>
      <xdr:rowOff>105832</xdr:rowOff>
    </xdr:to>
    <xdr:graphicFrame macro="">
      <xdr:nvGraphicFramePr>
        <xdr:cNvPr id="63" name="Gráfico 62">
          <a:extLst>
            <a:ext uri="{FF2B5EF4-FFF2-40B4-BE49-F238E27FC236}">
              <a16:creationId xmlns:a16="http://schemas.microsoft.com/office/drawing/2014/main" id="{9D7FB9BF-A330-48FE-B648-37FA03B28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38</xdr:col>
      <xdr:colOff>613833</xdr:colOff>
      <xdr:row>41</xdr:row>
      <xdr:rowOff>0</xdr:rowOff>
    </xdr:from>
    <xdr:to>
      <xdr:col>44</xdr:col>
      <xdr:colOff>518585</xdr:colOff>
      <xdr:row>55</xdr:row>
      <xdr:rowOff>116416</xdr:rowOff>
    </xdr:to>
    <xdr:graphicFrame macro="">
      <xdr:nvGraphicFramePr>
        <xdr:cNvPr id="64" name="Gráfico 63">
          <a:extLst>
            <a:ext uri="{FF2B5EF4-FFF2-40B4-BE49-F238E27FC236}">
              <a16:creationId xmlns:a16="http://schemas.microsoft.com/office/drawing/2014/main" id="{4F3AB831-4E64-44B7-963F-825C196D8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44</xdr:col>
      <xdr:colOff>613834</xdr:colOff>
      <xdr:row>40</xdr:row>
      <xdr:rowOff>190500</xdr:rowOff>
    </xdr:from>
    <xdr:to>
      <xdr:col>50</xdr:col>
      <xdr:colOff>518586</xdr:colOff>
      <xdr:row>55</xdr:row>
      <xdr:rowOff>105833</xdr:rowOff>
    </xdr:to>
    <xdr:graphicFrame macro="">
      <xdr:nvGraphicFramePr>
        <xdr:cNvPr id="65" name="Gráfico 64">
          <a:extLst>
            <a:ext uri="{FF2B5EF4-FFF2-40B4-BE49-F238E27FC236}">
              <a16:creationId xmlns:a16="http://schemas.microsoft.com/office/drawing/2014/main" id="{489390EA-C496-4355-92D4-45F3E168C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50</xdr:col>
      <xdr:colOff>624416</xdr:colOff>
      <xdr:row>40</xdr:row>
      <xdr:rowOff>190499</xdr:rowOff>
    </xdr:from>
    <xdr:to>
      <xdr:col>56</xdr:col>
      <xdr:colOff>529168</xdr:colOff>
      <xdr:row>55</xdr:row>
      <xdr:rowOff>105832</xdr:rowOff>
    </xdr:to>
    <xdr:graphicFrame macro="">
      <xdr:nvGraphicFramePr>
        <xdr:cNvPr id="66" name="Gráfico 65">
          <a:extLst>
            <a:ext uri="{FF2B5EF4-FFF2-40B4-BE49-F238E27FC236}">
              <a16:creationId xmlns:a16="http://schemas.microsoft.com/office/drawing/2014/main" id="{A8BF1A20-BC2E-45B6-8B92-7673AA3AB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56</xdr:col>
      <xdr:colOff>698500</xdr:colOff>
      <xdr:row>40</xdr:row>
      <xdr:rowOff>190499</xdr:rowOff>
    </xdr:from>
    <xdr:to>
      <xdr:col>62</xdr:col>
      <xdr:colOff>603252</xdr:colOff>
      <xdr:row>55</xdr:row>
      <xdr:rowOff>105832</xdr:rowOff>
    </xdr:to>
    <xdr:graphicFrame macro="">
      <xdr:nvGraphicFramePr>
        <xdr:cNvPr id="67" name="Gráfico 66">
          <a:extLst>
            <a:ext uri="{FF2B5EF4-FFF2-40B4-BE49-F238E27FC236}">
              <a16:creationId xmlns:a16="http://schemas.microsoft.com/office/drawing/2014/main" id="{6ADD5BB9-DF93-42B9-916F-2AEDFACE7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62</xdr:col>
      <xdr:colOff>740833</xdr:colOff>
      <xdr:row>40</xdr:row>
      <xdr:rowOff>190499</xdr:rowOff>
    </xdr:from>
    <xdr:to>
      <xdr:col>68</xdr:col>
      <xdr:colOff>645585</xdr:colOff>
      <xdr:row>55</xdr:row>
      <xdr:rowOff>105832</xdr:rowOff>
    </xdr:to>
    <xdr:graphicFrame macro="">
      <xdr:nvGraphicFramePr>
        <xdr:cNvPr id="68" name="Gráfico 67">
          <a:extLst>
            <a:ext uri="{FF2B5EF4-FFF2-40B4-BE49-F238E27FC236}">
              <a16:creationId xmlns:a16="http://schemas.microsoft.com/office/drawing/2014/main" id="{FA6EE4C6-6BE4-46FE-8963-F4DB621CE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68</xdr:col>
      <xdr:colOff>740833</xdr:colOff>
      <xdr:row>40</xdr:row>
      <xdr:rowOff>179916</xdr:rowOff>
    </xdr:from>
    <xdr:to>
      <xdr:col>74</xdr:col>
      <xdr:colOff>645585</xdr:colOff>
      <xdr:row>55</xdr:row>
      <xdr:rowOff>95249</xdr:rowOff>
    </xdr:to>
    <xdr:graphicFrame macro="">
      <xdr:nvGraphicFramePr>
        <xdr:cNvPr id="69" name="Gráfico 68">
          <a:extLst>
            <a:ext uri="{FF2B5EF4-FFF2-40B4-BE49-F238E27FC236}">
              <a16:creationId xmlns:a16="http://schemas.microsoft.com/office/drawing/2014/main" id="{21DB18E1-07D6-49D1-AF09-C7B479D71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74</xdr:col>
      <xdr:colOff>740834</xdr:colOff>
      <xdr:row>40</xdr:row>
      <xdr:rowOff>169333</xdr:rowOff>
    </xdr:from>
    <xdr:to>
      <xdr:col>80</xdr:col>
      <xdr:colOff>645586</xdr:colOff>
      <xdr:row>55</xdr:row>
      <xdr:rowOff>84666</xdr:rowOff>
    </xdr:to>
    <xdr:graphicFrame macro="">
      <xdr:nvGraphicFramePr>
        <xdr:cNvPr id="70" name="Gráfico 69">
          <a:extLst>
            <a:ext uri="{FF2B5EF4-FFF2-40B4-BE49-F238E27FC236}">
              <a16:creationId xmlns:a16="http://schemas.microsoft.com/office/drawing/2014/main" id="{DBB3E6D5-A737-4CF3-8520-5106D0564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80</xdr:col>
      <xdr:colOff>751416</xdr:colOff>
      <xdr:row>40</xdr:row>
      <xdr:rowOff>179916</xdr:rowOff>
    </xdr:from>
    <xdr:to>
      <xdr:col>86</xdr:col>
      <xdr:colOff>656168</xdr:colOff>
      <xdr:row>55</xdr:row>
      <xdr:rowOff>95249</xdr:rowOff>
    </xdr:to>
    <xdr:graphicFrame macro="">
      <xdr:nvGraphicFramePr>
        <xdr:cNvPr id="71" name="Gráfico 70">
          <a:extLst>
            <a:ext uri="{FF2B5EF4-FFF2-40B4-BE49-F238E27FC236}">
              <a16:creationId xmlns:a16="http://schemas.microsoft.com/office/drawing/2014/main" id="{464F806F-42D5-4E29-A8EC-08471228D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20</xdr:col>
      <xdr:colOff>518583</xdr:colOff>
      <xdr:row>56</xdr:row>
      <xdr:rowOff>1</xdr:rowOff>
    </xdr:from>
    <xdr:to>
      <xdr:col>26</xdr:col>
      <xdr:colOff>423335</xdr:colOff>
      <xdr:row>70</xdr:row>
      <xdr:rowOff>105833</xdr:rowOff>
    </xdr:to>
    <xdr:graphicFrame macro="">
      <xdr:nvGraphicFramePr>
        <xdr:cNvPr id="58" name="Gráfico 57">
          <a:extLst>
            <a:ext uri="{FF2B5EF4-FFF2-40B4-BE49-F238E27FC236}">
              <a16:creationId xmlns:a16="http://schemas.microsoft.com/office/drawing/2014/main" id="{B5F106CC-AAC0-48F3-BFCF-7801218C6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26</xdr:col>
      <xdr:colOff>539750</xdr:colOff>
      <xdr:row>55</xdr:row>
      <xdr:rowOff>179917</xdr:rowOff>
    </xdr:from>
    <xdr:to>
      <xdr:col>32</xdr:col>
      <xdr:colOff>444502</xdr:colOff>
      <xdr:row>70</xdr:row>
      <xdr:rowOff>95249</xdr:rowOff>
    </xdr:to>
    <xdr:graphicFrame macro="">
      <xdr:nvGraphicFramePr>
        <xdr:cNvPr id="59" name="Gráfico 58">
          <a:extLst>
            <a:ext uri="{FF2B5EF4-FFF2-40B4-BE49-F238E27FC236}">
              <a16:creationId xmlns:a16="http://schemas.microsoft.com/office/drawing/2014/main" id="{FD6B826A-166C-4772-B4F7-05ADD90D0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32</xdr:col>
      <xdr:colOff>582083</xdr:colOff>
      <xdr:row>56</xdr:row>
      <xdr:rowOff>0</xdr:rowOff>
    </xdr:from>
    <xdr:to>
      <xdr:col>38</xdr:col>
      <xdr:colOff>486835</xdr:colOff>
      <xdr:row>70</xdr:row>
      <xdr:rowOff>105832</xdr:rowOff>
    </xdr:to>
    <xdr:graphicFrame macro="">
      <xdr:nvGraphicFramePr>
        <xdr:cNvPr id="72" name="Gráfico 71">
          <a:extLst>
            <a:ext uri="{FF2B5EF4-FFF2-40B4-BE49-F238E27FC236}">
              <a16:creationId xmlns:a16="http://schemas.microsoft.com/office/drawing/2014/main" id="{1E23452A-23ED-4482-BC1D-A8B867177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38</xdr:col>
      <xdr:colOff>613833</xdr:colOff>
      <xdr:row>56</xdr:row>
      <xdr:rowOff>10583</xdr:rowOff>
    </xdr:from>
    <xdr:to>
      <xdr:col>44</xdr:col>
      <xdr:colOff>518585</xdr:colOff>
      <xdr:row>70</xdr:row>
      <xdr:rowOff>116415</xdr:rowOff>
    </xdr:to>
    <xdr:graphicFrame macro="">
      <xdr:nvGraphicFramePr>
        <xdr:cNvPr id="73" name="Gráfico 72">
          <a:extLst>
            <a:ext uri="{FF2B5EF4-FFF2-40B4-BE49-F238E27FC236}">
              <a16:creationId xmlns:a16="http://schemas.microsoft.com/office/drawing/2014/main" id="{FAE23BE3-D94E-49BE-9BF5-D16E5A2B7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44</xdr:col>
      <xdr:colOff>613833</xdr:colOff>
      <xdr:row>55</xdr:row>
      <xdr:rowOff>179917</xdr:rowOff>
    </xdr:from>
    <xdr:to>
      <xdr:col>50</xdr:col>
      <xdr:colOff>518585</xdr:colOff>
      <xdr:row>70</xdr:row>
      <xdr:rowOff>95249</xdr:rowOff>
    </xdr:to>
    <xdr:graphicFrame macro="">
      <xdr:nvGraphicFramePr>
        <xdr:cNvPr id="75" name="Gráfico 74">
          <a:extLst>
            <a:ext uri="{FF2B5EF4-FFF2-40B4-BE49-F238E27FC236}">
              <a16:creationId xmlns:a16="http://schemas.microsoft.com/office/drawing/2014/main" id="{AAA53928-C6E0-4144-886C-2E1AA3869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50</xdr:col>
      <xdr:colOff>624417</xdr:colOff>
      <xdr:row>55</xdr:row>
      <xdr:rowOff>179917</xdr:rowOff>
    </xdr:from>
    <xdr:to>
      <xdr:col>56</xdr:col>
      <xdr:colOff>529169</xdr:colOff>
      <xdr:row>70</xdr:row>
      <xdr:rowOff>95249</xdr:rowOff>
    </xdr:to>
    <xdr:graphicFrame macro="">
      <xdr:nvGraphicFramePr>
        <xdr:cNvPr id="76" name="Gráfico 75">
          <a:extLst>
            <a:ext uri="{FF2B5EF4-FFF2-40B4-BE49-F238E27FC236}">
              <a16:creationId xmlns:a16="http://schemas.microsoft.com/office/drawing/2014/main" id="{572BE7A9-1F34-41A2-A7B1-927C594ED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56</xdr:col>
      <xdr:colOff>698500</xdr:colOff>
      <xdr:row>55</xdr:row>
      <xdr:rowOff>169334</xdr:rowOff>
    </xdr:from>
    <xdr:to>
      <xdr:col>62</xdr:col>
      <xdr:colOff>603252</xdr:colOff>
      <xdr:row>70</xdr:row>
      <xdr:rowOff>84666</xdr:rowOff>
    </xdr:to>
    <xdr:graphicFrame macro="">
      <xdr:nvGraphicFramePr>
        <xdr:cNvPr id="77" name="Gráfico 76">
          <a:extLst>
            <a:ext uri="{FF2B5EF4-FFF2-40B4-BE49-F238E27FC236}">
              <a16:creationId xmlns:a16="http://schemas.microsoft.com/office/drawing/2014/main" id="{77D99916-B8FD-4956-ADA9-A33BD6CEF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62</xdr:col>
      <xdr:colOff>751416</xdr:colOff>
      <xdr:row>56</xdr:row>
      <xdr:rowOff>0</xdr:rowOff>
    </xdr:from>
    <xdr:to>
      <xdr:col>68</xdr:col>
      <xdr:colOff>656168</xdr:colOff>
      <xdr:row>70</xdr:row>
      <xdr:rowOff>105832</xdr:rowOff>
    </xdr:to>
    <xdr:graphicFrame macro="">
      <xdr:nvGraphicFramePr>
        <xdr:cNvPr id="78" name="Gráfico 77">
          <a:extLst>
            <a:ext uri="{FF2B5EF4-FFF2-40B4-BE49-F238E27FC236}">
              <a16:creationId xmlns:a16="http://schemas.microsoft.com/office/drawing/2014/main" id="{FC104E1E-6536-4D68-94ED-CA425B2F3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68</xdr:col>
      <xdr:colOff>740834</xdr:colOff>
      <xdr:row>56</xdr:row>
      <xdr:rowOff>21167</xdr:rowOff>
    </xdr:from>
    <xdr:to>
      <xdr:col>74</xdr:col>
      <xdr:colOff>645586</xdr:colOff>
      <xdr:row>70</xdr:row>
      <xdr:rowOff>126999</xdr:rowOff>
    </xdr:to>
    <xdr:graphicFrame macro="">
      <xdr:nvGraphicFramePr>
        <xdr:cNvPr id="79" name="Gráfico 78">
          <a:extLst>
            <a:ext uri="{FF2B5EF4-FFF2-40B4-BE49-F238E27FC236}">
              <a16:creationId xmlns:a16="http://schemas.microsoft.com/office/drawing/2014/main" id="{D06EA16A-8552-41C7-BA6C-72D8A19FC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74</xdr:col>
      <xdr:colOff>730250</xdr:colOff>
      <xdr:row>56</xdr:row>
      <xdr:rowOff>42334</xdr:rowOff>
    </xdr:from>
    <xdr:to>
      <xdr:col>80</xdr:col>
      <xdr:colOff>635002</xdr:colOff>
      <xdr:row>70</xdr:row>
      <xdr:rowOff>148166</xdr:rowOff>
    </xdr:to>
    <xdr:graphicFrame macro="">
      <xdr:nvGraphicFramePr>
        <xdr:cNvPr id="80" name="Gráfico 79">
          <a:extLst>
            <a:ext uri="{FF2B5EF4-FFF2-40B4-BE49-F238E27FC236}">
              <a16:creationId xmlns:a16="http://schemas.microsoft.com/office/drawing/2014/main" id="{35C831A5-2B1B-4209-A82D-57A8A4E81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20</xdr:col>
      <xdr:colOff>148166</xdr:colOff>
      <xdr:row>56</xdr:row>
      <xdr:rowOff>10584</xdr:rowOff>
    </xdr:from>
    <xdr:to>
      <xdr:col>20</xdr:col>
      <xdr:colOff>292166</xdr:colOff>
      <xdr:row>70</xdr:row>
      <xdr:rowOff>130417</xdr:rowOff>
    </xdr:to>
    <xdr:sp macro="" textlink="">
      <xdr:nvSpPr>
        <xdr:cNvPr id="81" name="Cerrar llave 80">
          <a:extLst>
            <a:ext uri="{FF2B5EF4-FFF2-40B4-BE49-F238E27FC236}">
              <a16:creationId xmlns:a16="http://schemas.microsoft.com/office/drawing/2014/main" id="{78333FD9-BBEC-4897-9B70-8B4FD88D4A3C}"/>
            </a:ext>
          </a:extLst>
        </xdr:cNvPr>
        <xdr:cNvSpPr/>
      </xdr:nvSpPr>
      <xdr:spPr>
        <a:xfrm>
          <a:off x="17007416" y="12054417"/>
          <a:ext cx="144000" cy="2808000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20</xdr:col>
      <xdr:colOff>137584</xdr:colOff>
      <xdr:row>71</xdr:row>
      <xdr:rowOff>1</xdr:rowOff>
    </xdr:from>
    <xdr:to>
      <xdr:col>20</xdr:col>
      <xdr:colOff>281584</xdr:colOff>
      <xdr:row>85</xdr:row>
      <xdr:rowOff>119834</xdr:rowOff>
    </xdr:to>
    <xdr:sp macro="" textlink="">
      <xdr:nvSpPr>
        <xdr:cNvPr id="82" name="Cerrar llave 81">
          <a:extLst>
            <a:ext uri="{FF2B5EF4-FFF2-40B4-BE49-F238E27FC236}">
              <a16:creationId xmlns:a16="http://schemas.microsoft.com/office/drawing/2014/main" id="{56C73787-9E67-4492-9466-A8B993E47C09}"/>
            </a:ext>
          </a:extLst>
        </xdr:cNvPr>
        <xdr:cNvSpPr/>
      </xdr:nvSpPr>
      <xdr:spPr>
        <a:xfrm>
          <a:off x="16996834" y="14922501"/>
          <a:ext cx="144000" cy="2808000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20</xdr:col>
      <xdr:colOff>529166</xdr:colOff>
      <xdr:row>71</xdr:row>
      <xdr:rowOff>1</xdr:rowOff>
    </xdr:from>
    <xdr:to>
      <xdr:col>26</xdr:col>
      <xdr:colOff>433919</xdr:colOff>
      <xdr:row>85</xdr:row>
      <xdr:rowOff>105833</xdr:rowOff>
    </xdr:to>
    <xdr:graphicFrame macro="">
      <xdr:nvGraphicFramePr>
        <xdr:cNvPr id="83" name="Gráfico 82">
          <a:extLst>
            <a:ext uri="{FF2B5EF4-FFF2-40B4-BE49-F238E27FC236}">
              <a16:creationId xmlns:a16="http://schemas.microsoft.com/office/drawing/2014/main" id="{22F01C8A-065E-4244-BB7D-55C0BB316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26</xdr:col>
      <xdr:colOff>550333</xdr:colOff>
      <xdr:row>70</xdr:row>
      <xdr:rowOff>179917</xdr:rowOff>
    </xdr:from>
    <xdr:to>
      <xdr:col>32</xdr:col>
      <xdr:colOff>455086</xdr:colOff>
      <xdr:row>85</xdr:row>
      <xdr:rowOff>95249</xdr:rowOff>
    </xdr:to>
    <xdr:graphicFrame macro="">
      <xdr:nvGraphicFramePr>
        <xdr:cNvPr id="84" name="Gráfico 83">
          <a:extLst>
            <a:ext uri="{FF2B5EF4-FFF2-40B4-BE49-F238E27FC236}">
              <a16:creationId xmlns:a16="http://schemas.microsoft.com/office/drawing/2014/main" id="{864EFFE8-454D-4AA5-B26C-0DA1E3806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32</xdr:col>
      <xdr:colOff>571500</xdr:colOff>
      <xdr:row>70</xdr:row>
      <xdr:rowOff>179917</xdr:rowOff>
    </xdr:from>
    <xdr:to>
      <xdr:col>38</xdr:col>
      <xdr:colOff>476253</xdr:colOff>
      <xdr:row>85</xdr:row>
      <xdr:rowOff>95249</xdr:rowOff>
    </xdr:to>
    <xdr:graphicFrame macro="">
      <xdr:nvGraphicFramePr>
        <xdr:cNvPr id="85" name="Gráfico 84">
          <a:extLst>
            <a:ext uri="{FF2B5EF4-FFF2-40B4-BE49-F238E27FC236}">
              <a16:creationId xmlns:a16="http://schemas.microsoft.com/office/drawing/2014/main" id="{D9622CE1-0F6E-4FE6-881D-025303D97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38</xdr:col>
      <xdr:colOff>613834</xdr:colOff>
      <xdr:row>71</xdr:row>
      <xdr:rowOff>10584</xdr:rowOff>
    </xdr:from>
    <xdr:to>
      <xdr:col>44</xdr:col>
      <xdr:colOff>518587</xdr:colOff>
      <xdr:row>85</xdr:row>
      <xdr:rowOff>116416</xdr:rowOff>
    </xdr:to>
    <xdr:graphicFrame macro="">
      <xdr:nvGraphicFramePr>
        <xdr:cNvPr id="86" name="Gráfico 85">
          <a:extLst>
            <a:ext uri="{FF2B5EF4-FFF2-40B4-BE49-F238E27FC236}">
              <a16:creationId xmlns:a16="http://schemas.microsoft.com/office/drawing/2014/main" id="{5484817A-8E65-4C1F-9BAE-A58DF4DF8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44</xdr:col>
      <xdr:colOff>624417</xdr:colOff>
      <xdr:row>70</xdr:row>
      <xdr:rowOff>179918</xdr:rowOff>
    </xdr:from>
    <xdr:to>
      <xdr:col>50</xdr:col>
      <xdr:colOff>529170</xdr:colOff>
      <xdr:row>85</xdr:row>
      <xdr:rowOff>95250</xdr:rowOff>
    </xdr:to>
    <xdr:graphicFrame macro="">
      <xdr:nvGraphicFramePr>
        <xdr:cNvPr id="87" name="Gráfico 86">
          <a:extLst>
            <a:ext uri="{FF2B5EF4-FFF2-40B4-BE49-F238E27FC236}">
              <a16:creationId xmlns:a16="http://schemas.microsoft.com/office/drawing/2014/main" id="{18904D2F-C308-4221-9722-1C29C1EACE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50</xdr:col>
      <xdr:colOff>613834</xdr:colOff>
      <xdr:row>71</xdr:row>
      <xdr:rowOff>10584</xdr:rowOff>
    </xdr:from>
    <xdr:to>
      <xdr:col>56</xdr:col>
      <xdr:colOff>518587</xdr:colOff>
      <xdr:row>85</xdr:row>
      <xdr:rowOff>116416</xdr:rowOff>
    </xdr:to>
    <xdr:graphicFrame macro="">
      <xdr:nvGraphicFramePr>
        <xdr:cNvPr id="88" name="Gráfico 87">
          <a:extLst>
            <a:ext uri="{FF2B5EF4-FFF2-40B4-BE49-F238E27FC236}">
              <a16:creationId xmlns:a16="http://schemas.microsoft.com/office/drawing/2014/main" id="{3B85BCA3-7BDB-49DC-936A-B6E3C74A4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56</xdr:col>
      <xdr:colOff>698500</xdr:colOff>
      <xdr:row>71</xdr:row>
      <xdr:rowOff>1</xdr:rowOff>
    </xdr:from>
    <xdr:to>
      <xdr:col>62</xdr:col>
      <xdr:colOff>603253</xdr:colOff>
      <xdr:row>85</xdr:row>
      <xdr:rowOff>105833</xdr:rowOff>
    </xdr:to>
    <xdr:graphicFrame macro="">
      <xdr:nvGraphicFramePr>
        <xdr:cNvPr id="89" name="Gráfico 88">
          <a:extLst>
            <a:ext uri="{FF2B5EF4-FFF2-40B4-BE49-F238E27FC236}">
              <a16:creationId xmlns:a16="http://schemas.microsoft.com/office/drawing/2014/main" id="{5B47B54A-AD26-4EB5-8996-556B4D74E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62</xdr:col>
      <xdr:colOff>740834</xdr:colOff>
      <xdr:row>70</xdr:row>
      <xdr:rowOff>179917</xdr:rowOff>
    </xdr:from>
    <xdr:to>
      <xdr:col>68</xdr:col>
      <xdr:colOff>645587</xdr:colOff>
      <xdr:row>85</xdr:row>
      <xdr:rowOff>95249</xdr:rowOff>
    </xdr:to>
    <xdr:graphicFrame macro="">
      <xdr:nvGraphicFramePr>
        <xdr:cNvPr id="90" name="Gráfico 89">
          <a:extLst>
            <a:ext uri="{FF2B5EF4-FFF2-40B4-BE49-F238E27FC236}">
              <a16:creationId xmlns:a16="http://schemas.microsoft.com/office/drawing/2014/main" id="{B6C70C95-67FA-4865-A378-274D4A9E4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68</xdr:col>
      <xdr:colOff>751417</xdr:colOff>
      <xdr:row>71</xdr:row>
      <xdr:rowOff>21167</xdr:rowOff>
    </xdr:from>
    <xdr:to>
      <xdr:col>74</xdr:col>
      <xdr:colOff>656170</xdr:colOff>
      <xdr:row>85</xdr:row>
      <xdr:rowOff>126999</xdr:rowOff>
    </xdr:to>
    <xdr:graphicFrame macro="">
      <xdr:nvGraphicFramePr>
        <xdr:cNvPr id="91" name="Gráfico 90">
          <a:extLst>
            <a:ext uri="{FF2B5EF4-FFF2-40B4-BE49-F238E27FC236}">
              <a16:creationId xmlns:a16="http://schemas.microsoft.com/office/drawing/2014/main" id="{EAAFE382-277B-444E-9A57-A406257EE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74</xdr:col>
      <xdr:colOff>740834</xdr:colOff>
      <xdr:row>71</xdr:row>
      <xdr:rowOff>21167</xdr:rowOff>
    </xdr:from>
    <xdr:to>
      <xdr:col>80</xdr:col>
      <xdr:colOff>645587</xdr:colOff>
      <xdr:row>85</xdr:row>
      <xdr:rowOff>126999</xdr:rowOff>
    </xdr:to>
    <xdr:graphicFrame macro="">
      <xdr:nvGraphicFramePr>
        <xdr:cNvPr id="92" name="Gráfico 91">
          <a:extLst>
            <a:ext uri="{FF2B5EF4-FFF2-40B4-BE49-F238E27FC236}">
              <a16:creationId xmlns:a16="http://schemas.microsoft.com/office/drawing/2014/main" id="{9008C253-0235-4592-A238-4CF99A914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80</xdr:col>
      <xdr:colOff>719667</xdr:colOff>
      <xdr:row>71</xdr:row>
      <xdr:rowOff>21167</xdr:rowOff>
    </xdr:from>
    <xdr:to>
      <xdr:col>86</xdr:col>
      <xdr:colOff>624420</xdr:colOff>
      <xdr:row>85</xdr:row>
      <xdr:rowOff>126999</xdr:rowOff>
    </xdr:to>
    <xdr:graphicFrame macro="">
      <xdr:nvGraphicFramePr>
        <xdr:cNvPr id="93" name="Gráfico 92">
          <a:extLst>
            <a:ext uri="{FF2B5EF4-FFF2-40B4-BE49-F238E27FC236}">
              <a16:creationId xmlns:a16="http://schemas.microsoft.com/office/drawing/2014/main" id="{E90A7647-C309-4A54-ADAB-54B75D30B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86</xdr:col>
      <xdr:colOff>709084</xdr:colOff>
      <xdr:row>70</xdr:row>
      <xdr:rowOff>169334</xdr:rowOff>
    </xdr:from>
    <xdr:to>
      <xdr:col>92</xdr:col>
      <xdr:colOff>613837</xdr:colOff>
      <xdr:row>85</xdr:row>
      <xdr:rowOff>84666</xdr:rowOff>
    </xdr:to>
    <xdr:graphicFrame macro="">
      <xdr:nvGraphicFramePr>
        <xdr:cNvPr id="94" name="Gráfico 93">
          <a:extLst>
            <a:ext uri="{FF2B5EF4-FFF2-40B4-BE49-F238E27FC236}">
              <a16:creationId xmlns:a16="http://schemas.microsoft.com/office/drawing/2014/main" id="{44FCDE33-A041-4832-B2FE-081A17E1C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92</xdr:col>
      <xdr:colOff>709083</xdr:colOff>
      <xdr:row>70</xdr:row>
      <xdr:rowOff>169334</xdr:rowOff>
    </xdr:from>
    <xdr:to>
      <xdr:col>98</xdr:col>
      <xdr:colOff>613836</xdr:colOff>
      <xdr:row>85</xdr:row>
      <xdr:rowOff>84666</xdr:rowOff>
    </xdr:to>
    <xdr:graphicFrame macro="">
      <xdr:nvGraphicFramePr>
        <xdr:cNvPr id="95" name="Gráfico 94">
          <a:extLst>
            <a:ext uri="{FF2B5EF4-FFF2-40B4-BE49-F238E27FC236}">
              <a16:creationId xmlns:a16="http://schemas.microsoft.com/office/drawing/2014/main" id="{8E994392-D4E8-426D-BD1E-183BF51B8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98</xdr:col>
      <xdr:colOff>709084</xdr:colOff>
      <xdr:row>70</xdr:row>
      <xdr:rowOff>179917</xdr:rowOff>
    </xdr:from>
    <xdr:to>
      <xdr:col>104</xdr:col>
      <xdr:colOff>613837</xdr:colOff>
      <xdr:row>85</xdr:row>
      <xdr:rowOff>95249</xdr:rowOff>
    </xdr:to>
    <xdr:graphicFrame macro="">
      <xdr:nvGraphicFramePr>
        <xdr:cNvPr id="96" name="Gráfico 95">
          <a:extLst>
            <a:ext uri="{FF2B5EF4-FFF2-40B4-BE49-F238E27FC236}">
              <a16:creationId xmlns:a16="http://schemas.microsoft.com/office/drawing/2014/main" id="{8BE830EC-C66E-4691-9DA5-39CE1FC81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104</xdr:col>
      <xdr:colOff>719667</xdr:colOff>
      <xdr:row>70</xdr:row>
      <xdr:rowOff>169334</xdr:rowOff>
    </xdr:from>
    <xdr:to>
      <xdr:col>110</xdr:col>
      <xdr:colOff>624420</xdr:colOff>
      <xdr:row>85</xdr:row>
      <xdr:rowOff>84666</xdr:rowOff>
    </xdr:to>
    <xdr:graphicFrame macro="">
      <xdr:nvGraphicFramePr>
        <xdr:cNvPr id="97" name="Gráfico 96">
          <a:extLst>
            <a:ext uri="{FF2B5EF4-FFF2-40B4-BE49-F238E27FC236}">
              <a16:creationId xmlns:a16="http://schemas.microsoft.com/office/drawing/2014/main" id="{76C97DA5-DA4B-47E0-B1C1-D6CC97E75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110</xdr:col>
      <xdr:colOff>698500</xdr:colOff>
      <xdr:row>70</xdr:row>
      <xdr:rowOff>169333</xdr:rowOff>
    </xdr:from>
    <xdr:to>
      <xdr:col>116</xdr:col>
      <xdr:colOff>603253</xdr:colOff>
      <xdr:row>85</xdr:row>
      <xdr:rowOff>84665</xdr:rowOff>
    </xdr:to>
    <xdr:graphicFrame macro="">
      <xdr:nvGraphicFramePr>
        <xdr:cNvPr id="98" name="Gráfico 97">
          <a:extLst>
            <a:ext uri="{FF2B5EF4-FFF2-40B4-BE49-F238E27FC236}">
              <a16:creationId xmlns:a16="http://schemas.microsoft.com/office/drawing/2014/main" id="{3FF4EB73-397B-488F-88C5-51F3F1B65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116</xdr:col>
      <xdr:colOff>730250</xdr:colOff>
      <xdr:row>70</xdr:row>
      <xdr:rowOff>169334</xdr:rowOff>
    </xdr:from>
    <xdr:to>
      <xdr:col>122</xdr:col>
      <xdr:colOff>635003</xdr:colOff>
      <xdr:row>85</xdr:row>
      <xdr:rowOff>84666</xdr:rowOff>
    </xdr:to>
    <xdr:graphicFrame macro="">
      <xdr:nvGraphicFramePr>
        <xdr:cNvPr id="99" name="Gráfico 98">
          <a:extLst>
            <a:ext uri="{FF2B5EF4-FFF2-40B4-BE49-F238E27FC236}">
              <a16:creationId xmlns:a16="http://schemas.microsoft.com/office/drawing/2014/main" id="{489409B3-7037-4D4B-BCD4-9DB490D52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122</xdr:col>
      <xdr:colOff>698500</xdr:colOff>
      <xdr:row>71</xdr:row>
      <xdr:rowOff>1</xdr:rowOff>
    </xdr:from>
    <xdr:to>
      <xdr:col>128</xdr:col>
      <xdr:colOff>603253</xdr:colOff>
      <xdr:row>85</xdr:row>
      <xdr:rowOff>105833</xdr:rowOff>
    </xdr:to>
    <xdr:graphicFrame macro="">
      <xdr:nvGraphicFramePr>
        <xdr:cNvPr id="100" name="Gráfico 99">
          <a:extLst>
            <a:ext uri="{FF2B5EF4-FFF2-40B4-BE49-F238E27FC236}">
              <a16:creationId xmlns:a16="http://schemas.microsoft.com/office/drawing/2014/main" id="{1E447A0D-C527-4075-BC23-C14ECEB10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128</xdr:col>
      <xdr:colOff>719666</xdr:colOff>
      <xdr:row>71</xdr:row>
      <xdr:rowOff>0</xdr:rowOff>
    </xdr:from>
    <xdr:to>
      <xdr:col>134</xdr:col>
      <xdr:colOff>624419</xdr:colOff>
      <xdr:row>85</xdr:row>
      <xdr:rowOff>105832</xdr:rowOff>
    </xdr:to>
    <xdr:graphicFrame macro="">
      <xdr:nvGraphicFramePr>
        <xdr:cNvPr id="101" name="Gráfico 100">
          <a:extLst>
            <a:ext uri="{FF2B5EF4-FFF2-40B4-BE49-F238E27FC236}">
              <a16:creationId xmlns:a16="http://schemas.microsoft.com/office/drawing/2014/main" id="{0C1BC60E-D8EB-466E-B0E7-AEEEC2BE8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20</xdr:col>
      <xdr:colOff>592667</xdr:colOff>
      <xdr:row>100</xdr:row>
      <xdr:rowOff>190500</xdr:rowOff>
    </xdr:from>
    <xdr:to>
      <xdr:col>26</xdr:col>
      <xdr:colOff>497419</xdr:colOff>
      <xdr:row>115</xdr:row>
      <xdr:rowOff>126998</xdr:rowOff>
    </xdr:to>
    <xdr:graphicFrame macro="">
      <xdr:nvGraphicFramePr>
        <xdr:cNvPr id="102" name="Gráfico 101">
          <a:extLst>
            <a:ext uri="{FF2B5EF4-FFF2-40B4-BE49-F238E27FC236}">
              <a16:creationId xmlns:a16="http://schemas.microsoft.com/office/drawing/2014/main" id="{03699C8C-B2AD-436D-890F-B7F437D93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26</xdr:col>
      <xdr:colOff>582083</xdr:colOff>
      <xdr:row>100</xdr:row>
      <xdr:rowOff>179916</xdr:rowOff>
    </xdr:from>
    <xdr:to>
      <xdr:col>32</xdr:col>
      <xdr:colOff>486835</xdr:colOff>
      <xdr:row>115</xdr:row>
      <xdr:rowOff>116414</xdr:rowOff>
    </xdr:to>
    <xdr:graphicFrame macro="">
      <xdr:nvGraphicFramePr>
        <xdr:cNvPr id="103" name="Gráfico 102">
          <a:extLst>
            <a:ext uri="{FF2B5EF4-FFF2-40B4-BE49-F238E27FC236}">
              <a16:creationId xmlns:a16="http://schemas.microsoft.com/office/drawing/2014/main" id="{FC4010DA-EE9F-4E25-8F03-7E3E10533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32</xdr:col>
      <xdr:colOff>560917</xdr:colOff>
      <xdr:row>100</xdr:row>
      <xdr:rowOff>179917</xdr:rowOff>
    </xdr:from>
    <xdr:to>
      <xdr:col>38</xdr:col>
      <xdr:colOff>465669</xdr:colOff>
      <xdr:row>115</xdr:row>
      <xdr:rowOff>116415</xdr:rowOff>
    </xdr:to>
    <xdr:graphicFrame macro="">
      <xdr:nvGraphicFramePr>
        <xdr:cNvPr id="104" name="Gráfico 103">
          <a:extLst>
            <a:ext uri="{FF2B5EF4-FFF2-40B4-BE49-F238E27FC236}">
              <a16:creationId xmlns:a16="http://schemas.microsoft.com/office/drawing/2014/main" id="{632693D3-E072-452E-BDE1-30DD5F097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38</xdr:col>
      <xdr:colOff>560917</xdr:colOff>
      <xdr:row>100</xdr:row>
      <xdr:rowOff>179918</xdr:rowOff>
    </xdr:from>
    <xdr:to>
      <xdr:col>44</xdr:col>
      <xdr:colOff>465669</xdr:colOff>
      <xdr:row>115</xdr:row>
      <xdr:rowOff>116416</xdr:rowOff>
    </xdr:to>
    <xdr:graphicFrame macro="">
      <xdr:nvGraphicFramePr>
        <xdr:cNvPr id="105" name="Gráfico 104">
          <a:extLst>
            <a:ext uri="{FF2B5EF4-FFF2-40B4-BE49-F238E27FC236}">
              <a16:creationId xmlns:a16="http://schemas.microsoft.com/office/drawing/2014/main" id="{46C92563-9FD9-4FE0-AB4C-165B8CBB3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44</xdr:col>
      <xdr:colOff>550333</xdr:colOff>
      <xdr:row>100</xdr:row>
      <xdr:rowOff>169334</xdr:rowOff>
    </xdr:from>
    <xdr:to>
      <xdr:col>50</xdr:col>
      <xdr:colOff>455085</xdr:colOff>
      <xdr:row>115</xdr:row>
      <xdr:rowOff>105832</xdr:rowOff>
    </xdr:to>
    <xdr:graphicFrame macro="">
      <xdr:nvGraphicFramePr>
        <xdr:cNvPr id="106" name="Gráfico 105">
          <a:extLst>
            <a:ext uri="{FF2B5EF4-FFF2-40B4-BE49-F238E27FC236}">
              <a16:creationId xmlns:a16="http://schemas.microsoft.com/office/drawing/2014/main" id="{041DC117-DF50-4825-B5F4-FEF9F5D82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50</xdr:col>
      <xdr:colOff>582084</xdr:colOff>
      <xdr:row>100</xdr:row>
      <xdr:rowOff>179917</xdr:rowOff>
    </xdr:from>
    <xdr:to>
      <xdr:col>56</xdr:col>
      <xdr:colOff>486836</xdr:colOff>
      <xdr:row>115</xdr:row>
      <xdr:rowOff>116415</xdr:rowOff>
    </xdr:to>
    <xdr:graphicFrame macro="">
      <xdr:nvGraphicFramePr>
        <xdr:cNvPr id="107" name="Gráfico 106">
          <a:extLst>
            <a:ext uri="{FF2B5EF4-FFF2-40B4-BE49-F238E27FC236}">
              <a16:creationId xmlns:a16="http://schemas.microsoft.com/office/drawing/2014/main" id="{4197DEFD-EC03-4368-A002-0A3FA2EAF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56</xdr:col>
      <xdr:colOff>571500</xdr:colOff>
      <xdr:row>100</xdr:row>
      <xdr:rowOff>158751</xdr:rowOff>
    </xdr:from>
    <xdr:to>
      <xdr:col>62</xdr:col>
      <xdr:colOff>476252</xdr:colOff>
      <xdr:row>115</xdr:row>
      <xdr:rowOff>95249</xdr:rowOff>
    </xdr:to>
    <xdr:graphicFrame macro="">
      <xdr:nvGraphicFramePr>
        <xdr:cNvPr id="109" name="Gráfico 108">
          <a:extLst>
            <a:ext uri="{FF2B5EF4-FFF2-40B4-BE49-F238E27FC236}">
              <a16:creationId xmlns:a16="http://schemas.microsoft.com/office/drawing/2014/main" id="{73C000D5-15D2-4309-87EA-0EB511833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62</xdr:col>
      <xdr:colOff>613833</xdr:colOff>
      <xdr:row>100</xdr:row>
      <xdr:rowOff>158750</xdr:rowOff>
    </xdr:from>
    <xdr:to>
      <xdr:col>68</xdr:col>
      <xdr:colOff>518585</xdr:colOff>
      <xdr:row>115</xdr:row>
      <xdr:rowOff>95248</xdr:rowOff>
    </xdr:to>
    <xdr:graphicFrame macro="">
      <xdr:nvGraphicFramePr>
        <xdr:cNvPr id="110" name="Gráfico 109">
          <a:extLst>
            <a:ext uri="{FF2B5EF4-FFF2-40B4-BE49-F238E27FC236}">
              <a16:creationId xmlns:a16="http://schemas.microsoft.com/office/drawing/2014/main" id="{8576585A-582F-4345-9B01-9B6BB727E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  <xdr:twoCellAnchor>
    <xdr:from>
      <xdr:col>68</xdr:col>
      <xdr:colOff>656166</xdr:colOff>
      <xdr:row>100</xdr:row>
      <xdr:rowOff>158750</xdr:rowOff>
    </xdr:from>
    <xdr:to>
      <xdr:col>74</xdr:col>
      <xdr:colOff>560918</xdr:colOff>
      <xdr:row>115</xdr:row>
      <xdr:rowOff>95248</xdr:rowOff>
    </xdr:to>
    <xdr:graphicFrame macro="">
      <xdr:nvGraphicFramePr>
        <xdr:cNvPr id="111" name="Gráfico 110">
          <a:extLst>
            <a:ext uri="{FF2B5EF4-FFF2-40B4-BE49-F238E27FC236}">
              <a16:creationId xmlns:a16="http://schemas.microsoft.com/office/drawing/2014/main" id="{6F776C22-A5F9-4BF3-9A59-9813A182F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>
    <xdr:from>
      <xdr:col>74</xdr:col>
      <xdr:colOff>677333</xdr:colOff>
      <xdr:row>100</xdr:row>
      <xdr:rowOff>169334</xdr:rowOff>
    </xdr:from>
    <xdr:to>
      <xdr:col>80</xdr:col>
      <xdr:colOff>582085</xdr:colOff>
      <xdr:row>115</xdr:row>
      <xdr:rowOff>105832</xdr:rowOff>
    </xdr:to>
    <xdr:graphicFrame macro="">
      <xdr:nvGraphicFramePr>
        <xdr:cNvPr id="112" name="Gráfico 111">
          <a:extLst>
            <a:ext uri="{FF2B5EF4-FFF2-40B4-BE49-F238E27FC236}">
              <a16:creationId xmlns:a16="http://schemas.microsoft.com/office/drawing/2014/main" id="{E3D38E7A-847F-4CA5-B3BC-AB1F8A7F1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>
    <xdr:from>
      <xdr:col>80</xdr:col>
      <xdr:colOff>719667</xdr:colOff>
      <xdr:row>100</xdr:row>
      <xdr:rowOff>179917</xdr:rowOff>
    </xdr:from>
    <xdr:to>
      <xdr:col>86</xdr:col>
      <xdr:colOff>624419</xdr:colOff>
      <xdr:row>115</xdr:row>
      <xdr:rowOff>116415</xdr:rowOff>
    </xdr:to>
    <xdr:graphicFrame macro="">
      <xdr:nvGraphicFramePr>
        <xdr:cNvPr id="113" name="Gráfico 112">
          <a:extLst>
            <a:ext uri="{FF2B5EF4-FFF2-40B4-BE49-F238E27FC236}">
              <a16:creationId xmlns:a16="http://schemas.microsoft.com/office/drawing/2014/main" id="{5250F82B-5F94-456F-ABA0-AE0540A22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>
    <xdr:from>
      <xdr:col>86</xdr:col>
      <xdr:colOff>730250</xdr:colOff>
      <xdr:row>100</xdr:row>
      <xdr:rowOff>190500</xdr:rowOff>
    </xdr:from>
    <xdr:to>
      <xdr:col>92</xdr:col>
      <xdr:colOff>635002</xdr:colOff>
      <xdr:row>115</xdr:row>
      <xdr:rowOff>126998</xdr:rowOff>
    </xdr:to>
    <xdr:graphicFrame macro="">
      <xdr:nvGraphicFramePr>
        <xdr:cNvPr id="114" name="Gráfico 113">
          <a:extLst>
            <a:ext uri="{FF2B5EF4-FFF2-40B4-BE49-F238E27FC236}">
              <a16:creationId xmlns:a16="http://schemas.microsoft.com/office/drawing/2014/main" id="{C4592BCA-50CA-4394-8AB1-3508B3168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>
    <xdr:from>
      <xdr:col>92</xdr:col>
      <xdr:colOff>730250</xdr:colOff>
      <xdr:row>100</xdr:row>
      <xdr:rowOff>179917</xdr:rowOff>
    </xdr:from>
    <xdr:to>
      <xdr:col>98</xdr:col>
      <xdr:colOff>635002</xdr:colOff>
      <xdr:row>115</xdr:row>
      <xdr:rowOff>116415</xdr:rowOff>
    </xdr:to>
    <xdr:graphicFrame macro="">
      <xdr:nvGraphicFramePr>
        <xdr:cNvPr id="115" name="Gráfico 114">
          <a:extLst>
            <a:ext uri="{FF2B5EF4-FFF2-40B4-BE49-F238E27FC236}">
              <a16:creationId xmlns:a16="http://schemas.microsoft.com/office/drawing/2014/main" id="{461A9A4D-E435-4D8E-B329-8AC2F36850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>
    <xdr:from>
      <xdr:col>98</xdr:col>
      <xdr:colOff>730250</xdr:colOff>
      <xdr:row>100</xdr:row>
      <xdr:rowOff>190501</xdr:rowOff>
    </xdr:from>
    <xdr:to>
      <xdr:col>104</xdr:col>
      <xdr:colOff>635002</xdr:colOff>
      <xdr:row>115</xdr:row>
      <xdr:rowOff>126999</xdr:rowOff>
    </xdr:to>
    <xdr:graphicFrame macro="">
      <xdr:nvGraphicFramePr>
        <xdr:cNvPr id="116" name="Gráfico 115">
          <a:extLst>
            <a:ext uri="{FF2B5EF4-FFF2-40B4-BE49-F238E27FC236}">
              <a16:creationId xmlns:a16="http://schemas.microsoft.com/office/drawing/2014/main" id="{E7137E1C-EF76-4A7C-AB56-EF6BEB04D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>
    <xdr:from>
      <xdr:col>104</xdr:col>
      <xdr:colOff>730250</xdr:colOff>
      <xdr:row>100</xdr:row>
      <xdr:rowOff>190501</xdr:rowOff>
    </xdr:from>
    <xdr:to>
      <xdr:col>110</xdr:col>
      <xdr:colOff>635002</xdr:colOff>
      <xdr:row>115</xdr:row>
      <xdr:rowOff>126999</xdr:rowOff>
    </xdr:to>
    <xdr:graphicFrame macro="">
      <xdr:nvGraphicFramePr>
        <xdr:cNvPr id="117" name="Gráfico 116">
          <a:extLst>
            <a:ext uri="{FF2B5EF4-FFF2-40B4-BE49-F238E27FC236}">
              <a16:creationId xmlns:a16="http://schemas.microsoft.com/office/drawing/2014/main" id="{7C7F9647-06EF-43B0-802D-562BDFAE8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>
    <xdr:from>
      <xdr:col>110</xdr:col>
      <xdr:colOff>751416</xdr:colOff>
      <xdr:row>100</xdr:row>
      <xdr:rowOff>158750</xdr:rowOff>
    </xdr:from>
    <xdr:to>
      <xdr:col>116</xdr:col>
      <xdr:colOff>656168</xdr:colOff>
      <xdr:row>115</xdr:row>
      <xdr:rowOff>95248</xdr:rowOff>
    </xdr:to>
    <xdr:graphicFrame macro="">
      <xdr:nvGraphicFramePr>
        <xdr:cNvPr id="118" name="Gráfico 117">
          <a:extLst>
            <a:ext uri="{FF2B5EF4-FFF2-40B4-BE49-F238E27FC236}">
              <a16:creationId xmlns:a16="http://schemas.microsoft.com/office/drawing/2014/main" id="{211EFC5D-9CA9-44D8-8E4C-9399C231C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>
    <xdr:from>
      <xdr:col>116</xdr:col>
      <xdr:colOff>751416</xdr:colOff>
      <xdr:row>100</xdr:row>
      <xdr:rowOff>179917</xdr:rowOff>
    </xdr:from>
    <xdr:to>
      <xdr:col>122</xdr:col>
      <xdr:colOff>656168</xdr:colOff>
      <xdr:row>115</xdr:row>
      <xdr:rowOff>116415</xdr:rowOff>
    </xdr:to>
    <xdr:graphicFrame macro="">
      <xdr:nvGraphicFramePr>
        <xdr:cNvPr id="119" name="Gráfico 118">
          <a:extLst>
            <a:ext uri="{FF2B5EF4-FFF2-40B4-BE49-F238E27FC236}">
              <a16:creationId xmlns:a16="http://schemas.microsoft.com/office/drawing/2014/main" id="{9C9B9571-DABF-4537-9224-62E51AE9F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>
    <xdr:from>
      <xdr:col>122</xdr:col>
      <xdr:colOff>751417</xdr:colOff>
      <xdr:row>100</xdr:row>
      <xdr:rowOff>179917</xdr:rowOff>
    </xdr:from>
    <xdr:to>
      <xdr:col>128</xdr:col>
      <xdr:colOff>656169</xdr:colOff>
      <xdr:row>115</xdr:row>
      <xdr:rowOff>116415</xdr:rowOff>
    </xdr:to>
    <xdr:graphicFrame macro="">
      <xdr:nvGraphicFramePr>
        <xdr:cNvPr id="120" name="Gráfico 119">
          <a:extLst>
            <a:ext uri="{FF2B5EF4-FFF2-40B4-BE49-F238E27FC236}">
              <a16:creationId xmlns:a16="http://schemas.microsoft.com/office/drawing/2014/main" id="{E1A7E319-5B7C-436F-9D05-4806926EF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>
    <xdr:from>
      <xdr:col>128</xdr:col>
      <xdr:colOff>740834</xdr:colOff>
      <xdr:row>100</xdr:row>
      <xdr:rowOff>179917</xdr:rowOff>
    </xdr:from>
    <xdr:to>
      <xdr:col>134</xdr:col>
      <xdr:colOff>645586</xdr:colOff>
      <xdr:row>115</xdr:row>
      <xdr:rowOff>116415</xdr:rowOff>
    </xdr:to>
    <xdr:graphicFrame macro="">
      <xdr:nvGraphicFramePr>
        <xdr:cNvPr id="121" name="Gráfico 120">
          <a:extLst>
            <a:ext uri="{FF2B5EF4-FFF2-40B4-BE49-F238E27FC236}">
              <a16:creationId xmlns:a16="http://schemas.microsoft.com/office/drawing/2014/main" id="{04E6BC37-353E-4839-A327-7BEEFA175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>
    <xdr:from>
      <xdr:col>134</xdr:col>
      <xdr:colOff>730250</xdr:colOff>
      <xdr:row>100</xdr:row>
      <xdr:rowOff>169334</xdr:rowOff>
    </xdr:from>
    <xdr:to>
      <xdr:col>140</xdr:col>
      <xdr:colOff>635002</xdr:colOff>
      <xdr:row>115</xdr:row>
      <xdr:rowOff>105832</xdr:rowOff>
    </xdr:to>
    <xdr:graphicFrame macro="">
      <xdr:nvGraphicFramePr>
        <xdr:cNvPr id="122" name="Gráfico 121">
          <a:extLst>
            <a:ext uri="{FF2B5EF4-FFF2-40B4-BE49-F238E27FC236}">
              <a16:creationId xmlns:a16="http://schemas.microsoft.com/office/drawing/2014/main" id="{FDB54121-F715-409C-8FAC-62D20B173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>
    <xdr:from>
      <xdr:col>140</xdr:col>
      <xdr:colOff>751417</xdr:colOff>
      <xdr:row>100</xdr:row>
      <xdr:rowOff>169333</xdr:rowOff>
    </xdr:from>
    <xdr:to>
      <xdr:col>146</xdr:col>
      <xdr:colOff>656169</xdr:colOff>
      <xdr:row>115</xdr:row>
      <xdr:rowOff>105831</xdr:rowOff>
    </xdr:to>
    <xdr:graphicFrame macro="">
      <xdr:nvGraphicFramePr>
        <xdr:cNvPr id="123" name="Gráfico 122">
          <a:extLst>
            <a:ext uri="{FF2B5EF4-FFF2-40B4-BE49-F238E27FC236}">
              <a16:creationId xmlns:a16="http://schemas.microsoft.com/office/drawing/2014/main" id="{93733FAB-4BEB-44F7-B1EF-080DE0792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>
    <xdr:from>
      <xdr:col>146</xdr:col>
      <xdr:colOff>730250</xdr:colOff>
      <xdr:row>100</xdr:row>
      <xdr:rowOff>179917</xdr:rowOff>
    </xdr:from>
    <xdr:to>
      <xdr:col>152</xdr:col>
      <xdr:colOff>635002</xdr:colOff>
      <xdr:row>115</xdr:row>
      <xdr:rowOff>116415</xdr:rowOff>
    </xdr:to>
    <xdr:graphicFrame macro="">
      <xdr:nvGraphicFramePr>
        <xdr:cNvPr id="124" name="Gráfico 123">
          <a:extLst>
            <a:ext uri="{FF2B5EF4-FFF2-40B4-BE49-F238E27FC236}">
              <a16:creationId xmlns:a16="http://schemas.microsoft.com/office/drawing/2014/main" id="{ADDB960A-F0D0-4F5B-BC04-947CD9F99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>
    <xdr:from>
      <xdr:col>152</xdr:col>
      <xdr:colOff>730250</xdr:colOff>
      <xdr:row>100</xdr:row>
      <xdr:rowOff>179917</xdr:rowOff>
    </xdr:from>
    <xdr:to>
      <xdr:col>158</xdr:col>
      <xdr:colOff>635002</xdr:colOff>
      <xdr:row>115</xdr:row>
      <xdr:rowOff>116415</xdr:rowOff>
    </xdr:to>
    <xdr:graphicFrame macro="">
      <xdr:nvGraphicFramePr>
        <xdr:cNvPr id="125" name="Gráfico 124">
          <a:extLst>
            <a:ext uri="{FF2B5EF4-FFF2-40B4-BE49-F238E27FC236}">
              <a16:creationId xmlns:a16="http://schemas.microsoft.com/office/drawing/2014/main" id="{7F78FBC7-B9CC-42E2-A497-94B800007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>
    <xdr:from>
      <xdr:col>20</xdr:col>
      <xdr:colOff>141819</xdr:colOff>
      <xdr:row>101</xdr:row>
      <xdr:rowOff>25397</xdr:rowOff>
    </xdr:from>
    <xdr:to>
      <xdr:col>20</xdr:col>
      <xdr:colOff>285819</xdr:colOff>
      <xdr:row>116</xdr:row>
      <xdr:rowOff>35981</xdr:rowOff>
    </xdr:to>
    <xdr:sp macro="" textlink="">
      <xdr:nvSpPr>
        <xdr:cNvPr id="126" name="Cerrar llave 125">
          <a:extLst>
            <a:ext uri="{FF2B5EF4-FFF2-40B4-BE49-F238E27FC236}">
              <a16:creationId xmlns:a16="http://schemas.microsoft.com/office/drawing/2014/main" id="{76D5F2D4-ABC9-4550-BAEA-6D1D1A5074CC}"/>
            </a:ext>
          </a:extLst>
        </xdr:cNvPr>
        <xdr:cNvSpPr/>
      </xdr:nvSpPr>
      <xdr:spPr>
        <a:xfrm>
          <a:off x="17001069" y="20715814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20</xdr:col>
      <xdr:colOff>582084</xdr:colOff>
      <xdr:row>116</xdr:row>
      <xdr:rowOff>21167</xdr:rowOff>
    </xdr:from>
    <xdr:to>
      <xdr:col>26</xdr:col>
      <xdr:colOff>486836</xdr:colOff>
      <xdr:row>130</xdr:row>
      <xdr:rowOff>95249</xdr:rowOff>
    </xdr:to>
    <xdr:graphicFrame macro="">
      <xdr:nvGraphicFramePr>
        <xdr:cNvPr id="127" name="Gráfico 126">
          <a:extLst>
            <a:ext uri="{FF2B5EF4-FFF2-40B4-BE49-F238E27FC236}">
              <a16:creationId xmlns:a16="http://schemas.microsoft.com/office/drawing/2014/main" id="{D221F320-E69C-43C0-9638-AF0F3036A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>
    <xdr:from>
      <xdr:col>26</xdr:col>
      <xdr:colOff>571500</xdr:colOff>
      <xdr:row>116</xdr:row>
      <xdr:rowOff>10584</xdr:rowOff>
    </xdr:from>
    <xdr:to>
      <xdr:col>32</xdr:col>
      <xdr:colOff>476252</xdr:colOff>
      <xdr:row>130</xdr:row>
      <xdr:rowOff>84666</xdr:rowOff>
    </xdr:to>
    <xdr:graphicFrame macro="">
      <xdr:nvGraphicFramePr>
        <xdr:cNvPr id="128" name="Gráfico 127">
          <a:extLst>
            <a:ext uri="{FF2B5EF4-FFF2-40B4-BE49-F238E27FC236}">
              <a16:creationId xmlns:a16="http://schemas.microsoft.com/office/drawing/2014/main" id="{9370E6D5-7A70-4638-8955-83DD3C3AA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>
    <xdr:from>
      <xdr:col>32</xdr:col>
      <xdr:colOff>560916</xdr:colOff>
      <xdr:row>116</xdr:row>
      <xdr:rowOff>31751</xdr:rowOff>
    </xdr:from>
    <xdr:to>
      <xdr:col>38</xdr:col>
      <xdr:colOff>465668</xdr:colOff>
      <xdr:row>130</xdr:row>
      <xdr:rowOff>105833</xdr:rowOff>
    </xdr:to>
    <xdr:graphicFrame macro="">
      <xdr:nvGraphicFramePr>
        <xdr:cNvPr id="129" name="Gráfico 128">
          <a:extLst>
            <a:ext uri="{FF2B5EF4-FFF2-40B4-BE49-F238E27FC236}">
              <a16:creationId xmlns:a16="http://schemas.microsoft.com/office/drawing/2014/main" id="{5BC7BB32-23AD-4F05-B5F4-09194ECEB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38</xdr:col>
      <xdr:colOff>550334</xdr:colOff>
      <xdr:row>116</xdr:row>
      <xdr:rowOff>42334</xdr:rowOff>
    </xdr:from>
    <xdr:to>
      <xdr:col>44</xdr:col>
      <xdr:colOff>455086</xdr:colOff>
      <xdr:row>130</xdr:row>
      <xdr:rowOff>116416</xdr:rowOff>
    </xdr:to>
    <xdr:graphicFrame macro="">
      <xdr:nvGraphicFramePr>
        <xdr:cNvPr id="130" name="Gráfico 129">
          <a:extLst>
            <a:ext uri="{FF2B5EF4-FFF2-40B4-BE49-F238E27FC236}">
              <a16:creationId xmlns:a16="http://schemas.microsoft.com/office/drawing/2014/main" id="{4D7DD035-D60D-4C41-9873-856F28F5C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>
    <xdr:from>
      <xdr:col>44</xdr:col>
      <xdr:colOff>550334</xdr:colOff>
      <xdr:row>116</xdr:row>
      <xdr:rowOff>42334</xdr:rowOff>
    </xdr:from>
    <xdr:to>
      <xdr:col>50</xdr:col>
      <xdr:colOff>455086</xdr:colOff>
      <xdr:row>130</xdr:row>
      <xdr:rowOff>116416</xdr:rowOff>
    </xdr:to>
    <xdr:graphicFrame macro="">
      <xdr:nvGraphicFramePr>
        <xdr:cNvPr id="131" name="Gráfico 130">
          <a:extLst>
            <a:ext uri="{FF2B5EF4-FFF2-40B4-BE49-F238E27FC236}">
              <a16:creationId xmlns:a16="http://schemas.microsoft.com/office/drawing/2014/main" id="{745F865F-8DD2-4991-9B93-0E4FC0043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>
    <xdr:from>
      <xdr:col>50</xdr:col>
      <xdr:colOff>592667</xdr:colOff>
      <xdr:row>116</xdr:row>
      <xdr:rowOff>63500</xdr:rowOff>
    </xdr:from>
    <xdr:to>
      <xdr:col>56</xdr:col>
      <xdr:colOff>497419</xdr:colOff>
      <xdr:row>130</xdr:row>
      <xdr:rowOff>137582</xdr:rowOff>
    </xdr:to>
    <xdr:graphicFrame macro="">
      <xdr:nvGraphicFramePr>
        <xdr:cNvPr id="132" name="Gráfico 131">
          <a:extLst>
            <a:ext uri="{FF2B5EF4-FFF2-40B4-BE49-F238E27FC236}">
              <a16:creationId xmlns:a16="http://schemas.microsoft.com/office/drawing/2014/main" id="{E0346835-3158-4B3A-8F43-E0B427766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>
    <xdr:from>
      <xdr:col>56</xdr:col>
      <xdr:colOff>571500</xdr:colOff>
      <xdr:row>116</xdr:row>
      <xdr:rowOff>63501</xdr:rowOff>
    </xdr:from>
    <xdr:to>
      <xdr:col>62</xdr:col>
      <xdr:colOff>476252</xdr:colOff>
      <xdr:row>130</xdr:row>
      <xdr:rowOff>137583</xdr:rowOff>
    </xdr:to>
    <xdr:graphicFrame macro="">
      <xdr:nvGraphicFramePr>
        <xdr:cNvPr id="133" name="Gráfico 132">
          <a:extLst>
            <a:ext uri="{FF2B5EF4-FFF2-40B4-BE49-F238E27FC236}">
              <a16:creationId xmlns:a16="http://schemas.microsoft.com/office/drawing/2014/main" id="{D2FBBFC7-E51F-4938-BCCE-72C2845C9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  <xdr:twoCellAnchor>
    <xdr:from>
      <xdr:col>62</xdr:col>
      <xdr:colOff>603250</xdr:colOff>
      <xdr:row>116</xdr:row>
      <xdr:rowOff>74084</xdr:rowOff>
    </xdr:from>
    <xdr:to>
      <xdr:col>68</xdr:col>
      <xdr:colOff>508002</xdr:colOff>
      <xdr:row>130</xdr:row>
      <xdr:rowOff>148166</xdr:rowOff>
    </xdr:to>
    <xdr:graphicFrame macro="">
      <xdr:nvGraphicFramePr>
        <xdr:cNvPr id="134" name="Gráfico 133">
          <a:extLst>
            <a:ext uri="{FF2B5EF4-FFF2-40B4-BE49-F238E27FC236}">
              <a16:creationId xmlns:a16="http://schemas.microsoft.com/office/drawing/2014/main" id="{8433AB39-B628-40A5-B37E-6B626A523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1"/>
        </a:graphicData>
      </a:graphic>
    </xdr:graphicFrame>
    <xdr:clientData/>
  </xdr:twoCellAnchor>
  <xdr:twoCellAnchor>
    <xdr:from>
      <xdr:col>68</xdr:col>
      <xdr:colOff>656166</xdr:colOff>
      <xdr:row>116</xdr:row>
      <xdr:rowOff>84668</xdr:rowOff>
    </xdr:from>
    <xdr:to>
      <xdr:col>74</xdr:col>
      <xdr:colOff>560918</xdr:colOff>
      <xdr:row>130</xdr:row>
      <xdr:rowOff>158750</xdr:rowOff>
    </xdr:to>
    <xdr:graphicFrame macro="">
      <xdr:nvGraphicFramePr>
        <xdr:cNvPr id="135" name="Gráfico 134">
          <a:extLst>
            <a:ext uri="{FF2B5EF4-FFF2-40B4-BE49-F238E27FC236}">
              <a16:creationId xmlns:a16="http://schemas.microsoft.com/office/drawing/2014/main" id="{E675DC9D-8E1A-4186-B2E2-BB7F2FE46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2"/>
        </a:graphicData>
      </a:graphic>
    </xdr:graphicFrame>
    <xdr:clientData/>
  </xdr:twoCellAnchor>
  <xdr:twoCellAnchor>
    <xdr:from>
      <xdr:col>74</xdr:col>
      <xdr:colOff>656166</xdr:colOff>
      <xdr:row>116</xdr:row>
      <xdr:rowOff>105834</xdr:rowOff>
    </xdr:from>
    <xdr:to>
      <xdr:col>80</xdr:col>
      <xdr:colOff>560918</xdr:colOff>
      <xdr:row>130</xdr:row>
      <xdr:rowOff>179916</xdr:rowOff>
    </xdr:to>
    <xdr:graphicFrame macro="">
      <xdr:nvGraphicFramePr>
        <xdr:cNvPr id="136" name="Gráfico 135">
          <a:extLst>
            <a:ext uri="{FF2B5EF4-FFF2-40B4-BE49-F238E27FC236}">
              <a16:creationId xmlns:a16="http://schemas.microsoft.com/office/drawing/2014/main" id="{5AE9547F-68BD-481E-9005-EBF9FC13D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3"/>
        </a:graphicData>
      </a:graphic>
    </xdr:graphicFrame>
    <xdr:clientData/>
  </xdr:twoCellAnchor>
  <xdr:twoCellAnchor>
    <xdr:from>
      <xdr:col>80</xdr:col>
      <xdr:colOff>709083</xdr:colOff>
      <xdr:row>116</xdr:row>
      <xdr:rowOff>116417</xdr:rowOff>
    </xdr:from>
    <xdr:to>
      <xdr:col>86</xdr:col>
      <xdr:colOff>613835</xdr:colOff>
      <xdr:row>130</xdr:row>
      <xdr:rowOff>190499</xdr:rowOff>
    </xdr:to>
    <xdr:graphicFrame macro="">
      <xdr:nvGraphicFramePr>
        <xdr:cNvPr id="137" name="Gráfico 136">
          <a:extLst>
            <a:ext uri="{FF2B5EF4-FFF2-40B4-BE49-F238E27FC236}">
              <a16:creationId xmlns:a16="http://schemas.microsoft.com/office/drawing/2014/main" id="{116CBAA8-8620-4ED5-BDBC-F38C1D173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4"/>
        </a:graphicData>
      </a:graphic>
    </xdr:graphicFrame>
    <xdr:clientData/>
  </xdr:twoCellAnchor>
  <xdr:twoCellAnchor>
    <xdr:from>
      <xdr:col>86</xdr:col>
      <xdr:colOff>719666</xdr:colOff>
      <xdr:row>116</xdr:row>
      <xdr:rowOff>127001</xdr:rowOff>
    </xdr:from>
    <xdr:to>
      <xdr:col>92</xdr:col>
      <xdr:colOff>624418</xdr:colOff>
      <xdr:row>131</xdr:row>
      <xdr:rowOff>10583</xdr:rowOff>
    </xdr:to>
    <xdr:graphicFrame macro="">
      <xdr:nvGraphicFramePr>
        <xdr:cNvPr id="138" name="Gráfico 137">
          <a:extLst>
            <a:ext uri="{FF2B5EF4-FFF2-40B4-BE49-F238E27FC236}">
              <a16:creationId xmlns:a16="http://schemas.microsoft.com/office/drawing/2014/main" id="{BEE5A3A2-FD8A-4092-9ED2-2AFFA5DD4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5"/>
        </a:graphicData>
      </a:graphic>
    </xdr:graphicFrame>
    <xdr:clientData/>
  </xdr:twoCellAnchor>
  <xdr:twoCellAnchor>
    <xdr:from>
      <xdr:col>92</xdr:col>
      <xdr:colOff>730250</xdr:colOff>
      <xdr:row>116</xdr:row>
      <xdr:rowOff>116417</xdr:rowOff>
    </xdr:from>
    <xdr:to>
      <xdr:col>98</xdr:col>
      <xdr:colOff>635002</xdr:colOff>
      <xdr:row>130</xdr:row>
      <xdr:rowOff>190499</xdr:rowOff>
    </xdr:to>
    <xdr:graphicFrame macro="">
      <xdr:nvGraphicFramePr>
        <xdr:cNvPr id="139" name="Gráfico 138">
          <a:extLst>
            <a:ext uri="{FF2B5EF4-FFF2-40B4-BE49-F238E27FC236}">
              <a16:creationId xmlns:a16="http://schemas.microsoft.com/office/drawing/2014/main" id="{74500276-459C-48F3-8200-87C6BCCA5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6"/>
        </a:graphicData>
      </a:graphic>
    </xdr:graphicFrame>
    <xdr:clientData/>
  </xdr:twoCellAnchor>
  <xdr:twoCellAnchor>
    <xdr:from>
      <xdr:col>98</xdr:col>
      <xdr:colOff>719667</xdr:colOff>
      <xdr:row>116</xdr:row>
      <xdr:rowOff>116418</xdr:rowOff>
    </xdr:from>
    <xdr:to>
      <xdr:col>104</xdr:col>
      <xdr:colOff>624419</xdr:colOff>
      <xdr:row>131</xdr:row>
      <xdr:rowOff>0</xdr:rowOff>
    </xdr:to>
    <xdr:graphicFrame macro="">
      <xdr:nvGraphicFramePr>
        <xdr:cNvPr id="140" name="Gráfico 139">
          <a:extLst>
            <a:ext uri="{FF2B5EF4-FFF2-40B4-BE49-F238E27FC236}">
              <a16:creationId xmlns:a16="http://schemas.microsoft.com/office/drawing/2014/main" id="{AF0C6A2A-3C00-4AC7-9998-F1EB0004C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7"/>
        </a:graphicData>
      </a:graphic>
    </xdr:graphicFrame>
    <xdr:clientData/>
  </xdr:twoCellAnchor>
  <xdr:twoCellAnchor>
    <xdr:from>
      <xdr:col>104</xdr:col>
      <xdr:colOff>719667</xdr:colOff>
      <xdr:row>116</xdr:row>
      <xdr:rowOff>137583</xdr:rowOff>
    </xdr:from>
    <xdr:to>
      <xdr:col>110</xdr:col>
      <xdr:colOff>624419</xdr:colOff>
      <xdr:row>131</xdr:row>
      <xdr:rowOff>21165</xdr:rowOff>
    </xdr:to>
    <xdr:graphicFrame macro="">
      <xdr:nvGraphicFramePr>
        <xdr:cNvPr id="141" name="Gráfico 140">
          <a:extLst>
            <a:ext uri="{FF2B5EF4-FFF2-40B4-BE49-F238E27FC236}">
              <a16:creationId xmlns:a16="http://schemas.microsoft.com/office/drawing/2014/main" id="{8678C061-E88A-48C3-B6B6-4086983AE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8"/>
        </a:graphicData>
      </a:graphic>
    </xdr:graphicFrame>
    <xdr:clientData/>
  </xdr:twoCellAnchor>
  <xdr:twoCellAnchor>
    <xdr:from>
      <xdr:col>110</xdr:col>
      <xdr:colOff>740834</xdr:colOff>
      <xdr:row>116</xdr:row>
      <xdr:rowOff>169334</xdr:rowOff>
    </xdr:from>
    <xdr:to>
      <xdr:col>116</xdr:col>
      <xdr:colOff>645586</xdr:colOff>
      <xdr:row>131</xdr:row>
      <xdr:rowOff>52916</xdr:rowOff>
    </xdr:to>
    <xdr:graphicFrame macro="">
      <xdr:nvGraphicFramePr>
        <xdr:cNvPr id="142" name="Gráfico 141">
          <a:extLst>
            <a:ext uri="{FF2B5EF4-FFF2-40B4-BE49-F238E27FC236}">
              <a16:creationId xmlns:a16="http://schemas.microsoft.com/office/drawing/2014/main" id="{5E36CB80-CCD5-4DEF-BCC2-7977E13FD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9"/>
        </a:graphicData>
      </a:graphic>
    </xdr:graphicFrame>
    <xdr:clientData/>
  </xdr:twoCellAnchor>
  <xdr:twoCellAnchor>
    <xdr:from>
      <xdr:col>116</xdr:col>
      <xdr:colOff>740833</xdr:colOff>
      <xdr:row>116</xdr:row>
      <xdr:rowOff>169333</xdr:rowOff>
    </xdr:from>
    <xdr:to>
      <xdr:col>122</xdr:col>
      <xdr:colOff>645585</xdr:colOff>
      <xdr:row>131</xdr:row>
      <xdr:rowOff>52915</xdr:rowOff>
    </xdr:to>
    <xdr:graphicFrame macro="">
      <xdr:nvGraphicFramePr>
        <xdr:cNvPr id="143" name="Gráfico 142">
          <a:extLst>
            <a:ext uri="{FF2B5EF4-FFF2-40B4-BE49-F238E27FC236}">
              <a16:creationId xmlns:a16="http://schemas.microsoft.com/office/drawing/2014/main" id="{3081EB55-43A6-4FC7-BF69-D60788279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0"/>
        </a:graphicData>
      </a:graphic>
    </xdr:graphicFrame>
    <xdr:clientData/>
  </xdr:twoCellAnchor>
  <xdr:twoCellAnchor>
    <xdr:from>
      <xdr:col>122</xdr:col>
      <xdr:colOff>751417</xdr:colOff>
      <xdr:row>117</xdr:row>
      <xdr:rowOff>10584</xdr:rowOff>
    </xdr:from>
    <xdr:to>
      <xdr:col>128</xdr:col>
      <xdr:colOff>656169</xdr:colOff>
      <xdr:row>131</xdr:row>
      <xdr:rowOff>84666</xdr:rowOff>
    </xdr:to>
    <xdr:graphicFrame macro="">
      <xdr:nvGraphicFramePr>
        <xdr:cNvPr id="144" name="Gráfico 143">
          <a:extLst>
            <a:ext uri="{FF2B5EF4-FFF2-40B4-BE49-F238E27FC236}">
              <a16:creationId xmlns:a16="http://schemas.microsoft.com/office/drawing/2014/main" id="{5B7CC0E2-E2BC-412D-9F05-36BB46788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1"/>
        </a:graphicData>
      </a:graphic>
    </xdr:graphicFrame>
    <xdr:clientData/>
  </xdr:twoCellAnchor>
  <xdr:twoCellAnchor>
    <xdr:from>
      <xdr:col>128</xdr:col>
      <xdr:colOff>740833</xdr:colOff>
      <xdr:row>116</xdr:row>
      <xdr:rowOff>179917</xdr:rowOff>
    </xdr:from>
    <xdr:to>
      <xdr:col>134</xdr:col>
      <xdr:colOff>645585</xdr:colOff>
      <xdr:row>131</xdr:row>
      <xdr:rowOff>63499</xdr:rowOff>
    </xdr:to>
    <xdr:graphicFrame macro="">
      <xdr:nvGraphicFramePr>
        <xdr:cNvPr id="145" name="Gráfico 144">
          <a:extLst>
            <a:ext uri="{FF2B5EF4-FFF2-40B4-BE49-F238E27FC236}">
              <a16:creationId xmlns:a16="http://schemas.microsoft.com/office/drawing/2014/main" id="{3467F164-16B0-45B4-9AD2-8CF366C08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2"/>
        </a:graphicData>
      </a:graphic>
    </xdr:graphicFrame>
    <xdr:clientData/>
  </xdr:twoCellAnchor>
  <xdr:twoCellAnchor>
    <xdr:from>
      <xdr:col>134</xdr:col>
      <xdr:colOff>730250</xdr:colOff>
      <xdr:row>116</xdr:row>
      <xdr:rowOff>179917</xdr:rowOff>
    </xdr:from>
    <xdr:to>
      <xdr:col>140</xdr:col>
      <xdr:colOff>635002</xdr:colOff>
      <xdr:row>131</xdr:row>
      <xdr:rowOff>63499</xdr:rowOff>
    </xdr:to>
    <xdr:graphicFrame macro="">
      <xdr:nvGraphicFramePr>
        <xdr:cNvPr id="146" name="Gráfico 145">
          <a:extLst>
            <a:ext uri="{FF2B5EF4-FFF2-40B4-BE49-F238E27FC236}">
              <a16:creationId xmlns:a16="http://schemas.microsoft.com/office/drawing/2014/main" id="{D21AFEAC-6987-45E5-97E5-88585E2E7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3"/>
        </a:graphicData>
      </a:graphic>
    </xdr:graphicFrame>
    <xdr:clientData/>
  </xdr:twoCellAnchor>
  <xdr:twoCellAnchor>
    <xdr:from>
      <xdr:col>141</xdr:col>
      <xdr:colOff>0</xdr:colOff>
      <xdr:row>117</xdr:row>
      <xdr:rowOff>1</xdr:rowOff>
    </xdr:from>
    <xdr:to>
      <xdr:col>146</xdr:col>
      <xdr:colOff>666752</xdr:colOff>
      <xdr:row>131</xdr:row>
      <xdr:rowOff>74083</xdr:rowOff>
    </xdr:to>
    <xdr:graphicFrame macro="">
      <xdr:nvGraphicFramePr>
        <xdr:cNvPr id="147" name="Gráfico 146">
          <a:extLst>
            <a:ext uri="{FF2B5EF4-FFF2-40B4-BE49-F238E27FC236}">
              <a16:creationId xmlns:a16="http://schemas.microsoft.com/office/drawing/2014/main" id="{2BFD614C-3A5E-41F2-8EEF-E90399691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4"/>
        </a:graphicData>
      </a:graphic>
    </xdr:graphicFrame>
    <xdr:clientData/>
  </xdr:twoCellAnchor>
  <xdr:twoCellAnchor>
    <xdr:from>
      <xdr:col>146</xdr:col>
      <xdr:colOff>740833</xdr:colOff>
      <xdr:row>117</xdr:row>
      <xdr:rowOff>10583</xdr:rowOff>
    </xdr:from>
    <xdr:to>
      <xdr:col>152</xdr:col>
      <xdr:colOff>645585</xdr:colOff>
      <xdr:row>131</xdr:row>
      <xdr:rowOff>84665</xdr:rowOff>
    </xdr:to>
    <xdr:graphicFrame macro="">
      <xdr:nvGraphicFramePr>
        <xdr:cNvPr id="148" name="Gráfico 147">
          <a:extLst>
            <a:ext uri="{FF2B5EF4-FFF2-40B4-BE49-F238E27FC236}">
              <a16:creationId xmlns:a16="http://schemas.microsoft.com/office/drawing/2014/main" id="{CD01C198-F797-472B-9EAD-4178B53A9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5"/>
        </a:graphicData>
      </a:graphic>
    </xdr:graphicFrame>
    <xdr:clientData/>
  </xdr:twoCellAnchor>
  <xdr:twoCellAnchor>
    <xdr:from>
      <xdr:col>152</xdr:col>
      <xdr:colOff>740834</xdr:colOff>
      <xdr:row>117</xdr:row>
      <xdr:rowOff>1</xdr:rowOff>
    </xdr:from>
    <xdr:to>
      <xdr:col>158</xdr:col>
      <xdr:colOff>645586</xdr:colOff>
      <xdr:row>131</xdr:row>
      <xdr:rowOff>74083</xdr:rowOff>
    </xdr:to>
    <xdr:graphicFrame macro="">
      <xdr:nvGraphicFramePr>
        <xdr:cNvPr id="149" name="Gráfico 148">
          <a:extLst>
            <a:ext uri="{FF2B5EF4-FFF2-40B4-BE49-F238E27FC236}">
              <a16:creationId xmlns:a16="http://schemas.microsoft.com/office/drawing/2014/main" id="{3C9C324D-7492-48CA-9E45-20D617A17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6"/>
        </a:graphicData>
      </a:graphic>
    </xdr:graphicFrame>
    <xdr:clientData/>
  </xdr:twoCellAnchor>
  <xdr:twoCellAnchor>
    <xdr:from>
      <xdr:col>20</xdr:col>
      <xdr:colOff>127000</xdr:colOff>
      <xdr:row>116</xdr:row>
      <xdr:rowOff>84666</xdr:rowOff>
    </xdr:from>
    <xdr:to>
      <xdr:col>20</xdr:col>
      <xdr:colOff>271000</xdr:colOff>
      <xdr:row>131</xdr:row>
      <xdr:rowOff>0</xdr:rowOff>
    </xdr:to>
    <xdr:sp macro="" textlink="">
      <xdr:nvSpPr>
        <xdr:cNvPr id="150" name="Cerrar llave 149">
          <a:extLst>
            <a:ext uri="{FF2B5EF4-FFF2-40B4-BE49-F238E27FC236}">
              <a16:creationId xmlns:a16="http://schemas.microsoft.com/office/drawing/2014/main" id="{213BE3F5-914D-409F-907A-9A49133250E8}"/>
            </a:ext>
          </a:extLst>
        </xdr:cNvPr>
        <xdr:cNvSpPr/>
      </xdr:nvSpPr>
      <xdr:spPr>
        <a:xfrm>
          <a:off x="16986250" y="23643166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20</xdr:col>
      <xdr:colOff>582084</xdr:colOff>
      <xdr:row>131</xdr:row>
      <xdr:rowOff>10583</xdr:rowOff>
    </xdr:from>
    <xdr:to>
      <xdr:col>26</xdr:col>
      <xdr:colOff>486836</xdr:colOff>
      <xdr:row>145</xdr:row>
      <xdr:rowOff>190498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31F45101-B242-4D0F-AC73-B19D9E1CB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7"/>
        </a:graphicData>
      </a:graphic>
    </xdr:graphicFrame>
    <xdr:clientData/>
  </xdr:twoCellAnchor>
  <xdr:twoCellAnchor>
    <xdr:from>
      <xdr:col>26</xdr:col>
      <xdr:colOff>571499</xdr:colOff>
      <xdr:row>131</xdr:row>
      <xdr:rowOff>21167</xdr:rowOff>
    </xdr:from>
    <xdr:to>
      <xdr:col>32</xdr:col>
      <xdr:colOff>476251</xdr:colOff>
      <xdr:row>146</xdr:row>
      <xdr:rowOff>10582</xdr:rowOff>
    </xdr:to>
    <xdr:graphicFrame macro="">
      <xdr:nvGraphicFramePr>
        <xdr:cNvPr id="152" name="Gráfico 151">
          <a:extLst>
            <a:ext uri="{FF2B5EF4-FFF2-40B4-BE49-F238E27FC236}">
              <a16:creationId xmlns:a16="http://schemas.microsoft.com/office/drawing/2014/main" id="{4D296916-C7F6-41B5-91BE-A8F7A494F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8"/>
        </a:graphicData>
      </a:graphic>
    </xdr:graphicFrame>
    <xdr:clientData/>
  </xdr:twoCellAnchor>
  <xdr:twoCellAnchor>
    <xdr:from>
      <xdr:col>32</xdr:col>
      <xdr:colOff>571500</xdr:colOff>
      <xdr:row>131</xdr:row>
      <xdr:rowOff>21166</xdr:rowOff>
    </xdr:from>
    <xdr:to>
      <xdr:col>38</xdr:col>
      <xdr:colOff>476252</xdr:colOff>
      <xdr:row>146</xdr:row>
      <xdr:rowOff>10581</xdr:rowOff>
    </xdr:to>
    <xdr:graphicFrame macro="">
      <xdr:nvGraphicFramePr>
        <xdr:cNvPr id="153" name="Gráfico 152">
          <a:extLst>
            <a:ext uri="{FF2B5EF4-FFF2-40B4-BE49-F238E27FC236}">
              <a16:creationId xmlns:a16="http://schemas.microsoft.com/office/drawing/2014/main" id="{626B9ED2-93B8-4CEA-B9FD-A6FB67C84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9"/>
        </a:graphicData>
      </a:graphic>
    </xdr:graphicFrame>
    <xdr:clientData/>
  </xdr:twoCellAnchor>
  <xdr:twoCellAnchor>
    <xdr:from>
      <xdr:col>38</xdr:col>
      <xdr:colOff>550333</xdr:colOff>
      <xdr:row>131</xdr:row>
      <xdr:rowOff>21167</xdr:rowOff>
    </xdr:from>
    <xdr:to>
      <xdr:col>44</xdr:col>
      <xdr:colOff>455085</xdr:colOff>
      <xdr:row>146</xdr:row>
      <xdr:rowOff>10582</xdr:rowOff>
    </xdr:to>
    <xdr:graphicFrame macro="">
      <xdr:nvGraphicFramePr>
        <xdr:cNvPr id="154" name="Gráfico 153">
          <a:extLst>
            <a:ext uri="{FF2B5EF4-FFF2-40B4-BE49-F238E27FC236}">
              <a16:creationId xmlns:a16="http://schemas.microsoft.com/office/drawing/2014/main" id="{93FC8732-C67F-476B-9B7C-DE75F85A5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0"/>
        </a:graphicData>
      </a:graphic>
    </xdr:graphicFrame>
    <xdr:clientData/>
  </xdr:twoCellAnchor>
  <xdr:twoCellAnchor>
    <xdr:from>
      <xdr:col>44</xdr:col>
      <xdr:colOff>550333</xdr:colOff>
      <xdr:row>131</xdr:row>
      <xdr:rowOff>0</xdr:rowOff>
    </xdr:from>
    <xdr:to>
      <xdr:col>50</xdr:col>
      <xdr:colOff>455085</xdr:colOff>
      <xdr:row>145</xdr:row>
      <xdr:rowOff>179915</xdr:rowOff>
    </xdr:to>
    <xdr:graphicFrame macro="">
      <xdr:nvGraphicFramePr>
        <xdr:cNvPr id="155" name="Gráfico 154">
          <a:extLst>
            <a:ext uri="{FF2B5EF4-FFF2-40B4-BE49-F238E27FC236}">
              <a16:creationId xmlns:a16="http://schemas.microsoft.com/office/drawing/2014/main" id="{178CC5B0-3783-4E99-9FE6-552AD17C5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1"/>
        </a:graphicData>
      </a:graphic>
    </xdr:graphicFrame>
    <xdr:clientData/>
  </xdr:twoCellAnchor>
  <xdr:twoCellAnchor>
    <xdr:from>
      <xdr:col>50</xdr:col>
      <xdr:colOff>582084</xdr:colOff>
      <xdr:row>131</xdr:row>
      <xdr:rowOff>21167</xdr:rowOff>
    </xdr:from>
    <xdr:to>
      <xdr:col>56</xdr:col>
      <xdr:colOff>486836</xdr:colOff>
      <xdr:row>146</xdr:row>
      <xdr:rowOff>10582</xdr:rowOff>
    </xdr:to>
    <xdr:graphicFrame macro="">
      <xdr:nvGraphicFramePr>
        <xdr:cNvPr id="156" name="Gráfico 155">
          <a:extLst>
            <a:ext uri="{FF2B5EF4-FFF2-40B4-BE49-F238E27FC236}">
              <a16:creationId xmlns:a16="http://schemas.microsoft.com/office/drawing/2014/main" id="{329726BE-C9B1-421F-B1DA-38C81931E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2"/>
        </a:graphicData>
      </a:graphic>
    </xdr:graphicFrame>
    <xdr:clientData/>
  </xdr:twoCellAnchor>
  <xdr:twoCellAnchor>
    <xdr:from>
      <xdr:col>56</xdr:col>
      <xdr:colOff>571500</xdr:colOff>
      <xdr:row>131</xdr:row>
      <xdr:rowOff>42333</xdr:rowOff>
    </xdr:from>
    <xdr:to>
      <xdr:col>62</xdr:col>
      <xdr:colOff>476252</xdr:colOff>
      <xdr:row>146</xdr:row>
      <xdr:rowOff>31748</xdr:rowOff>
    </xdr:to>
    <xdr:graphicFrame macro="">
      <xdr:nvGraphicFramePr>
        <xdr:cNvPr id="157" name="Gráfico 156">
          <a:extLst>
            <a:ext uri="{FF2B5EF4-FFF2-40B4-BE49-F238E27FC236}">
              <a16:creationId xmlns:a16="http://schemas.microsoft.com/office/drawing/2014/main" id="{A22AE62E-46BA-4B31-916A-33B8E2DFA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3"/>
        </a:graphicData>
      </a:graphic>
    </xdr:graphicFrame>
    <xdr:clientData/>
  </xdr:twoCellAnchor>
  <xdr:twoCellAnchor>
    <xdr:from>
      <xdr:col>62</xdr:col>
      <xdr:colOff>603250</xdr:colOff>
      <xdr:row>131</xdr:row>
      <xdr:rowOff>42334</xdr:rowOff>
    </xdr:from>
    <xdr:to>
      <xdr:col>68</xdr:col>
      <xdr:colOff>508002</xdr:colOff>
      <xdr:row>146</xdr:row>
      <xdr:rowOff>31749</xdr:rowOff>
    </xdr:to>
    <xdr:graphicFrame macro="">
      <xdr:nvGraphicFramePr>
        <xdr:cNvPr id="158" name="Gráfico 157">
          <a:extLst>
            <a:ext uri="{FF2B5EF4-FFF2-40B4-BE49-F238E27FC236}">
              <a16:creationId xmlns:a16="http://schemas.microsoft.com/office/drawing/2014/main" id="{D3052735-DE3C-4381-B4BF-0B41EEDEC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4"/>
        </a:graphicData>
      </a:graphic>
    </xdr:graphicFrame>
    <xdr:clientData/>
  </xdr:twoCellAnchor>
  <xdr:twoCellAnchor>
    <xdr:from>
      <xdr:col>68</xdr:col>
      <xdr:colOff>635000</xdr:colOff>
      <xdr:row>131</xdr:row>
      <xdr:rowOff>63500</xdr:rowOff>
    </xdr:from>
    <xdr:to>
      <xdr:col>74</xdr:col>
      <xdr:colOff>539752</xdr:colOff>
      <xdr:row>146</xdr:row>
      <xdr:rowOff>52915</xdr:rowOff>
    </xdr:to>
    <xdr:graphicFrame macro="">
      <xdr:nvGraphicFramePr>
        <xdr:cNvPr id="159" name="Gráfico 158">
          <a:extLst>
            <a:ext uri="{FF2B5EF4-FFF2-40B4-BE49-F238E27FC236}">
              <a16:creationId xmlns:a16="http://schemas.microsoft.com/office/drawing/2014/main" id="{E0903D3F-7C55-47A6-974B-C794CA534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5"/>
        </a:graphicData>
      </a:graphic>
    </xdr:graphicFrame>
    <xdr:clientData/>
  </xdr:twoCellAnchor>
  <xdr:twoCellAnchor>
    <xdr:from>
      <xdr:col>74</xdr:col>
      <xdr:colOff>645583</xdr:colOff>
      <xdr:row>131</xdr:row>
      <xdr:rowOff>74083</xdr:rowOff>
    </xdr:from>
    <xdr:to>
      <xdr:col>80</xdr:col>
      <xdr:colOff>550335</xdr:colOff>
      <xdr:row>146</xdr:row>
      <xdr:rowOff>63498</xdr:rowOff>
    </xdr:to>
    <xdr:graphicFrame macro="">
      <xdr:nvGraphicFramePr>
        <xdr:cNvPr id="160" name="Gráfico 159">
          <a:extLst>
            <a:ext uri="{FF2B5EF4-FFF2-40B4-BE49-F238E27FC236}">
              <a16:creationId xmlns:a16="http://schemas.microsoft.com/office/drawing/2014/main" id="{42712B21-647A-410D-A3FD-8E2D1769E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6"/>
        </a:graphicData>
      </a:graphic>
    </xdr:graphicFrame>
    <xdr:clientData/>
  </xdr:twoCellAnchor>
  <xdr:twoCellAnchor>
    <xdr:from>
      <xdr:col>20</xdr:col>
      <xdr:colOff>137583</xdr:colOff>
      <xdr:row>131</xdr:row>
      <xdr:rowOff>95250</xdr:rowOff>
    </xdr:from>
    <xdr:to>
      <xdr:col>20</xdr:col>
      <xdr:colOff>281583</xdr:colOff>
      <xdr:row>146</xdr:row>
      <xdr:rowOff>116417</xdr:rowOff>
    </xdr:to>
    <xdr:sp macro="" textlink="">
      <xdr:nvSpPr>
        <xdr:cNvPr id="161" name="Cerrar llave 160">
          <a:extLst>
            <a:ext uri="{FF2B5EF4-FFF2-40B4-BE49-F238E27FC236}">
              <a16:creationId xmlns:a16="http://schemas.microsoft.com/office/drawing/2014/main" id="{327B81EB-B490-42AF-8C78-407A7ABDDD18}"/>
            </a:ext>
          </a:extLst>
        </xdr:cNvPr>
        <xdr:cNvSpPr/>
      </xdr:nvSpPr>
      <xdr:spPr>
        <a:xfrm>
          <a:off x="16996833" y="26617083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0.19503</cdr:x>
      <cdr:y>0.31987</cdr:y>
    </cdr:from>
    <cdr:to>
      <cdr:x>0.90945</cdr:x>
      <cdr:y>0.47871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C457F79F-4068-4B34-BA42-DC62460AC070}"/>
            </a:ext>
          </a:extLst>
        </cdr:cNvPr>
        <cdr:cNvCxnSpPr/>
      </cdr:nvCxnSpPr>
      <cdr:spPr>
        <a:xfrm xmlns:a="http://schemas.openxmlformats.org/drawingml/2006/main" flipV="1">
          <a:off x="1555753" y="1502568"/>
          <a:ext cx="5699125" cy="746125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0.19972</cdr:x>
      <cdr:y>0.11013</cdr:y>
    </cdr:from>
    <cdr:to>
      <cdr:x>0.91046</cdr:x>
      <cdr:y>0.48285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4CB75A0C-0F36-4AC7-B49E-C47B94384821}"/>
            </a:ext>
          </a:extLst>
        </cdr:cNvPr>
        <cdr:cNvCxnSpPr/>
      </cdr:nvCxnSpPr>
      <cdr:spPr>
        <a:xfrm xmlns:a="http://schemas.openxmlformats.org/drawingml/2006/main" flipV="1">
          <a:off x="1596162" y="527279"/>
          <a:ext cx="5680259" cy="1784607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0.19502</cdr:x>
      <cdr:y>0.16578</cdr:y>
    </cdr:from>
    <cdr:to>
      <cdr:x>0.91571</cdr:x>
      <cdr:y>0.48288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66D427F3-F351-4133-AB8B-4280E8F195C3}"/>
            </a:ext>
          </a:extLst>
        </cdr:cNvPr>
        <cdr:cNvCxnSpPr/>
      </cdr:nvCxnSpPr>
      <cdr:spPr>
        <a:xfrm xmlns:a="http://schemas.openxmlformats.org/drawingml/2006/main" flipV="1">
          <a:off x="1558599" y="793750"/>
          <a:ext cx="5759777" cy="151828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0.20062</cdr:x>
      <cdr:y>0.36471</cdr:y>
    </cdr:from>
    <cdr:to>
      <cdr:x>0.93359</cdr:x>
      <cdr:y>0.43103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225717A5-6F67-487A-B8CB-6AC0622684BC}"/>
            </a:ext>
          </a:extLst>
        </cdr:cNvPr>
        <cdr:cNvCxnSpPr/>
      </cdr:nvCxnSpPr>
      <cdr:spPr>
        <a:xfrm xmlns:a="http://schemas.openxmlformats.org/drawingml/2006/main">
          <a:off x="1603376" y="1746250"/>
          <a:ext cx="5857875" cy="31750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0.20697</cdr:x>
      <cdr:y>0.40849</cdr:y>
    </cdr:from>
    <cdr:to>
      <cdr:x>0.88955</cdr:x>
      <cdr:y>0.449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F718620C-2603-4242-8397-B5495A4E5B71}"/>
            </a:ext>
          </a:extLst>
        </cdr:cNvPr>
        <cdr:cNvCxnSpPr/>
      </cdr:nvCxnSpPr>
      <cdr:spPr>
        <a:xfrm xmlns:a="http://schemas.openxmlformats.org/drawingml/2006/main" flipV="1">
          <a:off x="1651037" y="1920875"/>
          <a:ext cx="5445088" cy="190516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0.33675</cdr:y>
    </cdr:from>
    <cdr:to>
      <cdr:x>1</cdr:x>
      <cdr:y>0.58941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6859F80-8975-4085-8FF5-3D824D7B596E}"/>
            </a:ext>
          </a:extLst>
        </cdr:cNvPr>
        <cdr:cNvSpPr txBox="1"/>
      </cdr:nvSpPr>
      <cdr:spPr>
        <a:xfrm xmlns:a="http://schemas.openxmlformats.org/drawingml/2006/main" rot="1479882">
          <a:off x="112156" y="1612376"/>
          <a:ext cx="7992000" cy="12097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7200" b="1">
              <a:solidFill>
                <a:srgbClr val="FF0000"/>
              </a:solidFill>
              <a:latin typeface="+mj-lt"/>
            </a:rPr>
            <a:t>LIQUIDADA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0.20975</cdr:x>
      <cdr:y>0.2804</cdr:y>
    </cdr:from>
    <cdr:to>
      <cdr:x>0.90521</cdr:x>
      <cdr:y>0.57895</cdr:y>
    </cdr:to>
    <cdr:cxnSp macro="">
      <cdr:nvCxnSpPr>
        <cdr:cNvPr id="9" name="Conector recto 8">
          <a:extLst xmlns:a="http://schemas.openxmlformats.org/drawingml/2006/main">
            <a:ext uri="{FF2B5EF4-FFF2-40B4-BE49-F238E27FC236}">
              <a16:creationId xmlns:a16="http://schemas.microsoft.com/office/drawing/2014/main" id="{8AF601CE-BDFD-40B1-97A7-3F2F1242A38E}"/>
            </a:ext>
          </a:extLst>
        </cdr:cNvPr>
        <cdr:cNvCxnSpPr/>
      </cdr:nvCxnSpPr>
      <cdr:spPr>
        <a:xfrm xmlns:a="http://schemas.openxmlformats.org/drawingml/2006/main" flipV="1">
          <a:off x="1676322" y="1342572"/>
          <a:ext cx="5558142" cy="1429442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828675</xdr:colOff>
      <xdr:row>3</xdr:row>
      <xdr:rowOff>28575</xdr:rowOff>
    </xdr:from>
    <xdr:to>
      <xdr:col>10</xdr:col>
      <xdr:colOff>1785283</xdr:colOff>
      <xdr:row>4</xdr:row>
      <xdr:rowOff>168275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971550"/>
          <a:ext cx="956608" cy="625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504824</xdr:colOff>
      <xdr:row>1</xdr:row>
      <xdr:rowOff>138113</xdr:rowOff>
    </xdr:from>
    <xdr:to>
      <xdr:col>0</xdr:col>
      <xdr:colOff>1345405</xdr:colOff>
      <xdr:row>2</xdr:row>
      <xdr:rowOff>111507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512" y="578644"/>
          <a:ext cx="840581" cy="53298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600076</xdr:colOff>
      <xdr:row>1</xdr:row>
      <xdr:rowOff>95251</xdr:rowOff>
    </xdr:from>
    <xdr:to>
      <xdr:col>22</xdr:col>
      <xdr:colOff>1276350</xdr:colOff>
      <xdr:row>2</xdr:row>
      <xdr:rowOff>133998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6" y="819151"/>
          <a:ext cx="676274" cy="5319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79</xdr:row>
      <xdr:rowOff>0</xdr:rowOff>
    </xdr:from>
    <xdr:to>
      <xdr:col>13</xdr:col>
      <xdr:colOff>0</xdr:colOff>
      <xdr:row>79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9D6616D-BDD5-4746-8E8E-CAE9BA807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699296</xdr:colOff>
      <xdr:row>1</xdr:row>
      <xdr:rowOff>0</xdr:rowOff>
    </xdr:from>
    <xdr:to>
      <xdr:col>22</xdr:col>
      <xdr:colOff>551658</xdr:colOff>
      <xdr:row>1</xdr:row>
      <xdr:rowOff>340782</xdr:rowOff>
    </xdr:to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97FFF471-D935-41E0-A1EF-BFA9624E63E5}"/>
            </a:ext>
          </a:extLst>
        </xdr:cNvPr>
        <xdr:cNvSpPr txBox="1"/>
      </xdr:nvSpPr>
      <xdr:spPr>
        <a:xfrm>
          <a:off x="16677484" y="654844"/>
          <a:ext cx="3102768" cy="34078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CUBO BDUA - SISPRO, </a:t>
          </a:r>
          <a:endParaRPr lang="es-CO" sz="1100"/>
        </a:p>
      </xdr:txBody>
    </xdr:sp>
    <xdr:clientData/>
  </xdr:twoCellAnchor>
  <xdr:twoCellAnchor>
    <xdr:from>
      <xdr:col>13</xdr:col>
      <xdr:colOff>193144</xdr:colOff>
      <xdr:row>1</xdr:row>
      <xdr:rowOff>593991</xdr:rowOff>
    </xdr:from>
    <xdr:to>
      <xdr:col>19</xdr:col>
      <xdr:colOff>87313</xdr:colOff>
      <xdr:row>14</xdr:row>
      <xdr:rowOff>285750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D54BD08-D939-41B1-903F-1287EC736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214313</xdr:colOff>
      <xdr:row>2</xdr:row>
      <xdr:rowOff>13230</xdr:rowOff>
    </xdr:from>
    <xdr:to>
      <xdr:col>25</xdr:col>
      <xdr:colOff>120388</xdr:colOff>
      <xdr:row>15</xdr:row>
      <xdr:rowOff>141552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7196F28-76D5-445B-9F16-33918A4F1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203729</xdr:colOff>
      <xdr:row>14</xdr:row>
      <xdr:rowOff>334698</xdr:rowOff>
    </xdr:from>
    <xdr:to>
      <xdr:col>19</xdr:col>
      <xdr:colOff>97898</xdr:colOff>
      <xdr:row>29</xdr:row>
      <xdr:rowOff>119061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A45D98F-DC68-439D-AD06-8CDC9BB0A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154781</xdr:colOff>
      <xdr:row>16</xdr:row>
      <xdr:rowOff>11905</xdr:rowOff>
    </xdr:from>
    <xdr:to>
      <xdr:col>25</xdr:col>
      <xdr:colOff>60856</xdr:colOff>
      <xdr:row>30</xdr:row>
      <xdr:rowOff>141550</xdr:rowOff>
    </xdr:to>
    <xdr:graphicFrame macro="">
      <xdr:nvGraphicFramePr>
        <xdr:cNvPr id="148" name="Gráfico 147">
          <a:extLst>
            <a:ext uri="{FF2B5EF4-FFF2-40B4-BE49-F238E27FC236}">
              <a16:creationId xmlns:a16="http://schemas.microsoft.com/office/drawing/2014/main" id="{03725AFC-ABDE-4B08-95CD-F685D8BD0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178593</xdr:colOff>
      <xdr:row>46</xdr:row>
      <xdr:rowOff>119063</xdr:rowOff>
    </xdr:from>
    <xdr:to>
      <xdr:col>19</xdr:col>
      <xdr:colOff>72762</xdr:colOff>
      <xdr:row>62</xdr:row>
      <xdr:rowOff>22490</xdr:rowOff>
    </xdr:to>
    <xdr:graphicFrame macro="">
      <xdr:nvGraphicFramePr>
        <xdr:cNvPr id="149" name="Gráfico 148">
          <a:extLst>
            <a:ext uri="{FF2B5EF4-FFF2-40B4-BE49-F238E27FC236}">
              <a16:creationId xmlns:a16="http://schemas.microsoft.com/office/drawing/2014/main" id="{37B27A34-C516-43FF-8313-C70C8CB90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154781</xdr:colOff>
      <xdr:row>30</xdr:row>
      <xdr:rowOff>154781</xdr:rowOff>
    </xdr:from>
    <xdr:to>
      <xdr:col>19</xdr:col>
      <xdr:colOff>48950</xdr:colOff>
      <xdr:row>45</xdr:row>
      <xdr:rowOff>129645</xdr:rowOff>
    </xdr:to>
    <xdr:graphicFrame macro="">
      <xdr:nvGraphicFramePr>
        <xdr:cNvPr id="150" name="Gráfico 149">
          <a:extLst>
            <a:ext uri="{FF2B5EF4-FFF2-40B4-BE49-F238E27FC236}">
              <a16:creationId xmlns:a16="http://schemas.microsoft.com/office/drawing/2014/main" id="{839AB58E-253B-473E-AAD1-C14A5A04A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190500</xdr:colOff>
      <xdr:row>62</xdr:row>
      <xdr:rowOff>261939</xdr:rowOff>
    </xdr:from>
    <xdr:to>
      <xdr:col>19</xdr:col>
      <xdr:colOff>84669</xdr:colOff>
      <xdr:row>78</xdr:row>
      <xdr:rowOff>177272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7414A16E-891E-48AC-BC97-5337B6CEE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154782</xdr:colOff>
      <xdr:row>31</xdr:row>
      <xdr:rowOff>107156</xdr:rowOff>
    </xdr:from>
    <xdr:to>
      <xdr:col>25</xdr:col>
      <xdr:colOff>60857</xdr:colOff>
      <xdr:row>46</xdr:row>
      <xdr:rowOff>93926</xdr:rowOff>
    </xdr:to>
    <xdr:graphicFrame macro="">
      <xdr:nvGraphicFramePr>
        <xdr:cNvPr id="152" name="Gráfico 151">
          <a:extLst>
            <a:ext uri="{FF2B5EF4-FFF2-40B4-BE49-F238E27FC236}">
              <a16:creationId xmlns:a16="http://schemas.microsoft.com/office/drawing/2014/main" id="{A5270CE6-563C-401E-9467-BA1E9E444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163</xdr:col>
      <xdr:colOff>296334</xdr:colOff>
      <xdr:row>3</xdr:row>
      <xdr:rowOff>52916</xdr:rowOff>
    </xdr:from>
    <xdr:to>
      <xdr:col>163</xdr:col>
      <xdr:colOff>455083</xdr:colOff>
      <xdr:row>3</xdr:row>
      <xdr:rowOff>243416</xdr:rowOff>
    </xdr:to>
    <xdr:sp macro="" textlink="">
      <xdr:nvSpPr>
        <xdr:cNvPr id="3" name="2 Flecha arrib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9820751" y="1333499"/>
          <a:ext cx="158749" cy="19050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163</xdr:col>
      <xdr:colOff>296331</xdr:colOff>
      <xdr:row>2</xdr:row>
      <xdr:rowOff>95250</xdr:rowOff>
    </xdr:from>
    <xdr:to>
      <xdr:col>163</xdr:col>
      <xdr:colOff>487131</xdr:colOff>
      <xdr:row>2</xdr:row>
      <xdr:rowOff>253650</xdr:rowOff>
    </xdr:to>
    <xdr:sp macro="" textlink="">
      <xdr:nvSpPr>
        <xdr:cNvPr id="4" name="3 Flecha derecha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89820748" y="1026583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163</xdr:col>
      <xdr:colOff>296333</xdr:colOff>
      <xdr:row>1</xdr:row>
      <xdr:rowOff>127005</xdr:rowOff>
    </xdr:from>
    <xdr:to>
      <xdr:col>163</xdr:col>
      <xdr:colOff>444500</xdr:colOff>
      <xdr:row>1</xdr:row>
      <xdr:rowOff>249772</xdr:rowOff>
    </xdr:to>
    <xdr:sp macro="" textlink="">
      <xdr:nvSpPr>
        <xdr:cNvPr id="5" name="4 Flecha abajo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89820750" y="677338"/>
          <a:ext cx="148167" cy="12276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166</xdr:col>
      <xdr:colOff>518582</xdr:colOff>
      <xdr:row>25</xdr:row>
      <xdr:rowOff>14552</xdr:rowOff>
    </xdr:from>
    <xdr:to>
      <xdr:col>171</xdr:col>
      <xdr:colOff>95248</xdr:colOff>
      <xdr:row>26</xdr:row>
      <xdr:rowOff>46302</xdr:rowOff>
    </xdr:to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118890520" y="5979583"/>
          <a:ext cx="3386666" cy="222250"/>
        </a:xfrm>
        <a:prstGeom prst="rect">
          <a:avLst/>
        </a:prstGeom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subsidiado,  FOSYGA.  </a:t>
          </a:r>
          <a:endParaRPr lang="es-CO" sz="1100"/>
        </a:p>
      </xdr:txBody>
    </xdr:sp>
    <xdr:clientData/>
  </xdr:twoCellAnchor>
  <xdr:twoCellAnchor editAs="oneCell">
    <xdr:from>
      <xdr:col>163</xdr:col>
      <xdr:colOff>285750</xdr:colOff>
      <xdr:row>5</xdr:row>
      <xdr:rowOff>31751</xdr:rowOff>
    </xdr:from>
    <xdr:to>
      <xdr:col>163</xdr:col>
      <xdr:colOff>438150</xdr:colOff>
      <xdr:row>5</xdr:row>
      <xdr:rowOff>174626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46667" y="2709334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163</xdr:col>
      <xdr:colOff>285750</xdr:colOff>
      <xdr:row>7</xdr:row>
      <xdr:rowOff>31749</xdr:rowOff>
    </xdr:from>
    <xdr:to>
      <xdr:col>163</xdr:col>
      <xdr:colOff>428625</xdr:colOff>
      <xdr:row>8</xdr:row>
      <xdr:rowOff>0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46667" y="309033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163</xdr:col>
      <xdr:colOff>285750</xdr:colOff>
      <xdr:row>6</xdr:row>
      <xdr:rowOff>74083</xdr:rowOff>
    </xdr:from>
    <xdr:to>
      <xdr:col>163</xdr:col>
      <xdr:colOff>419100</xdr:colOff>
      <xdr:row>6</xdr:row>
      <xdr:rowOff>216958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39250" y="2910416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165</xdr:col>
      <xdr:colOff>292360</xdr:colOff>
      <xdr:row>27</xdr:row>
      <xdr:rowOff>169334</xdr:rowOff>
    </xdr:from>
    <xdr:to>
      <xdr:col>176</xdr:col>
      <xdr:colOff>311672</xdr:colOff>
      <xdr:row>54</xdr:row>
      <xdr:rowOff>178593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166</xdr:col>
      <xdr:colOff>457730</xdr:colOff>
      <xdr:row>27</xdr:row>
      <xdr:rowOff>182560</xdr:rowOff>
    </xdr:from>
    <xdr:to>
      <xdr:col>173</xdr:col>
      <xdr:colOff>666752</xdr:colOff>
      <xdr:row>30</xdr:row>
      <xdr:rowOff>87310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>
          <a:off x="57988730" y="6528591"/>
          <a:ext cx="5543022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100" b="1"/>
            <a:t>COMPARATIVO MES A MES N°</a:t>
          </a:r>
          <a:r>
            <a:rPr lang="es-CO" sz="1100" b="1" baseline="0"/>
            <a:t> de Afiliados al Régimen Subsidiado en Antioquia  </a:t>
          </a:r>
        </a:p>
        <a:p>
          <a:pPr algn="ctr"/>
          <a:r>
            <a:rPr lang="es-CO" sz="1100" b="1" baseline="0"/>
            <a:t>2019 Vs 2020 vs 2022</a:t>
          </a:r>
          <a:endParaRPr lang="es-CO" sz="1100" b="1"/>
        </a:p>
      </xdr:txBody>
    </xdr:sp>
    <xdr:clientData/>
  </xdr:twoCellAnchor>
  <xdr:twoCellAnchor>
    <xdr:from>
      <xdr:col>165</xdr:col>
      <xdr:colOff>452433</xdr:colOff>
      <xdr:row>2</xdr:row>
      <xdr:rowOff>83599</xdr:rowOff>
    </xdr:from>
    <xdr:to>
      <xdr:col>176</xdr:col>
      <xdr:colOff>552977</xdr:colOff>
      <xdr:row>24</xdr:row>
      <xdr:rowOff>55553</xdr:rowOff>
    </xdr:to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127</xdr:col>
      <xdr:colOff>370415</xdr:colOff>
      <xdr:row>4</xdr:row>
      <xdr:rowOff>52916</xdr:rowOff>
    </xdr:from>
    <xdr:to>
      <xdr:col>127</xdr:col>
      <xdr:colOff>529164</xdr:colOff>
      <xdr:row>4</xdr:row>
      <xdr:rowOff>224366</xdr:rowOff>
    </xdr:to>
    <xdr:sp macro="" textlink="">
      <xdr:nvSpPr>
        <xdr:cNvPr id="2" name="1 Flecha arriba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73960565" y="2215091"/>
          <a:ext cx="158749" cy="17145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127</xdr:col>
      <xdr:colOff>370412</xdr:colOff>
      <xdr:row>3</xdr:row>
      <xdr:rowOff>95250</xdr:rowOff>
    </xdr:from>
    <xdr:to>
      <xdr:col>127</xdr:col>
      <xdr:colOff>561212</xdr:colOff>
      <xdr:row>3</xdr:row>
      <xdr:rowOff>253650</xdr:rowOff>
    </xdr:to>
    <xdr:sp macro="" textlink="">
      <xdr:nvSpPr>
        <xdr:cNvPr id="3" name="2 Flecha derecha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73960562" y="1933575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127</xdr:col>
      <xdr:colOff>391578</xdr:colOff>
      <xdr:row>2</xdr:row>
      <xdr:rowOff>116417</xdr:rowOff>
    </xdr:from>
    <xdr:to>
      <xdr:col>127</xdr:col>
      <xdr:colOff>539745</xdr:colOff>
      <xdr:row>2</xdr:row>
      <xdr:rowOff>296334</xdr:rowOff>
    </xdr:to>
    <xdr:sp macro="" textlink="">
      <xdr:nvSpPr>
        <xdr:cNvPr id="4" name="3 Flecha abajo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73981728" y="1535642"/>
          <a:ext cx="148167" cy="17991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130</xdr:col>
      <xdr:colOff>216957</xdr:colOff>
      <xdr:row>23</xdr:row>
      <xdr:rowOff>171980</xdr:rowOff>
    </xdr:from>
    <xdr:to>
      <xdr:col>135</xdr:col>
      <xdr:colOff>416719</xdr:colOff>
      <xdr:row>25</xdr:row>
      <xdr:rowOff>151351</xdr:rowOff>
    </xdr:to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88894707" y="5672668"/>
          <a:ext cx="4009762" cy="36037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contributivo según ADRES</a:t>
          </a:r>
          <a:endParaRPr lang="es-CO" sz="1100"/>
        </a:p>
      </xdr:txBody>
    </xdr:sp>
    <xdr:clientData/>
  </xdr:twoCellAnchor>
  <xdr:twoCellAnchor editAs="oneCell">
    <xdr:from>
      <xdr:col>127</xdr:col>
      <xdr:colOff>285750</xdr:colOff>
      <xdr:row>7</xdr:row>
      <xdr:rowOff>31751</xdr:rowOff>
    </xdr:from>
    <xdr:to>
      <xdr:col>127</xdr:col>
      <xdr:colOff>285750</xdr:colOff>
      <xdr:row>7</xdr:row>
      <xdr:rowOff>174626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2803526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127</xdr:col>
      <xdr:colOff>285750</xdr:colOff>
      <xdr:row>9</xdr:row>
      <xdr:rowOff>31749</xdr:rowOff>
    </xdr:from>
    <xdr:to>
      <xdr:col>127</xdr:col>
      <xdr:colOff>285750</xdr:colOff>
      <xdr:row>10</xdr:row>
      <xdr:rowOff>0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3184524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127</xdr:col>
      <xdr:colOff>285750</xdr:colOff>
      <xdr:row>8</xdr:row>
      <xdr:rowOff>31749</xdr:rowOff>
    </xdr:from>
    <xdr:to>
      <xdr:col>127</xdr:col>
      <xdr:colOff>285750</xdr:colOff>
      <xdr:row>8</xdr:row>
      <xdr:rowOff>174624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2994024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127</xdr:col>
      <xdr:colOff>423320</xdr:colOff>
      <xdr:row>7</xdr:row>
      <xdr:rowOff>10583</xdr:rowOff>
    </xdr:from>
    <xdr:to>
      <xdr:col>127</xdr:col>
      <xdr:colOff>575720</xdr:colOff>
      <xdr:row>7</xdr:row>
      <xdr:rowOff>153458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2782358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127</xdr:col>
      <xdr:colOff>423320</xdr:colOff>
      <xdr:row>9</xdr:row>
      <xdr:rowOff>31747</xdr:rowOff>
    </xdr:from>
    <xdr:to>
      <xdr:col>127</xdr:col>
      <xdr:colOff>566195</xdr:colOff>
      <xdr:row>10</xdr:row>
      <xdr:rowOff>0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318452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127</xdr:col>
      <xdr:colOff>423320</xdr:colOff>
      <xdr:row>8</xdr:row>
      <xdr:rowOff>21164</xdr:rowOff>
    </xdr:from>
    <xdr:to>
      <xdr:col>127</xdr:col>
      <xdr:colOff>556670</xdr:colOff>
      <xdr:row>8</xdr:row>
      <xdr:rowOff>164039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2983439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129</xdr:col>
      <xdr:colOff>273837</xdr:colOff>
      <xdr:row>27</xdr:row>
      <xdr:rowOff>154781</xdr:rowOff>
    </xdr:from>
    <xdr:to>
      <xdr:col>141</xdr:col>
      <xdr:colOff>273836</xdr:colOff>
      <xdr:row>49</xdr:row>
      <xdr:rowOff>154781</xdr:rowOff>
    </xdr:to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132</xdr:col>
      <xdr:colOff>750094</xdr:colOff>
      <xdr:row>29</xdr:row>
      <xdr:rowOff>21167</xdr:rowOff>
    </xdr:from>
    <xdr:to>
      <xdr:col>139</xdr:col>
      <xdr:colOff>739510</xdr:colOff>
      <xdr:row>31</xdr:row>
      <xdr:rowOff>116416</xdr:rowOff>
    </xdr:to>
    <xdr:sp macro="" textlink="">
      <xdr:nvSpPr>
        <xdr:cNvPr id="14" name="13 CuadroTexto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 txBox="1"/>
      </xdr:nvSpPr>
      <xdr:spPr>
        <a:xfrm>
          <a:off x="58447782" y="6664855"/>
          <a:ext cx="5323416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 b="1"/>
            <a:t>COMPARATIVO MES A MES N°</a:t>
          </a:r>
          <a:r>
            <a:rPr lang="es-CO" sz="1100" b="1" baseline="0"/>
            <a:t> de Afiliados al Régimen Contributivo en Antioquia  </a:t>
          </a:r>
        </a:p>
        <a:p>
          <a:pPr algn="ctr"/>
          <a:r>
            <a:rPr lang="es-CO" sz="1100" b="1" baseline="0"/>
            <a:t>2019 -2022</a:t>
          </a:r>
          <a:endParaRPr lang="es-CO" sz="1100" b="1"/>
        </a:p>
      </xdr:txBody>
    </xdr:sp>
    <xdr:clientData/>
  </xdr:twoCellAnchor>
  <xdr:twoCellAnchor>
    <xdr:from>
      <xdr:col>129</xdr:col>
      <xdr:colOff>439204</xdr:colOff>
      <xdr:row>2</xdr:row>
      <xdr:rowOff>321467</xdr:rowOff>
    </xdr:from>
    <xdr:to>
      <xdr:col>141</xdr:col>
      <xdr:colOff>489859</xdr:colOff>
      <xdr:row>25</xdr:row>
      <xdr:rowOff>71435</xdr:rowOff>
    </xdr:to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129</xdr:col>
      <xdr:colOff>432595</xdr:colOff>
      <xdr:row>52</xdr:row>
      <xdr:rowOff>183885</xdr:rowOff>
    </xdr:from>
    <xdr:to>
      <xdr:col>134</xdr:col>
      <xdr:colOff>523875</xdr:colOff>
      <xdr:row>54</xdr:row>
      <xdr:rowOff>163256</xdr:rowOff>
    </xdr:to>
    <xdr:sp macro="" textlink="">
      <xdr:nvSpPr>
        <xdr:cNvPr id="16" name="1 CuadroTexto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 txBox="1"/>
      </xdr:nvSpPr>
      <xdr:spPr>
        <a:xfrm>
          <a:off x="55844283" y="11209073"/>
          <a:ext cx="3901280" cy="36037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contributivo según  ADRES.</a:t>
          </a:r>
          <a:endParaRPr lang="es-CO" sz="1100"/>
        </a:p>
      </xdr:txBody>
    </xdr:sp>
    <xdr:clientData/>
  </xdr:twoCellAnchor>
  <xdr:twoCellAnchor editAs="oneCell">
    <xdr:from>
      <xdr:col>0</xdr:col>
      <xdr:colOff>285750</xdr:colOff>
      <xdr:row>1</xdr:row>
      <xdr:rowOff>52917</xdr:rowOff>
    </xdr:from>
    <xdr:to>
      <xdr:col>0</xdr:col>
      <xdr:colOff>1206499</xdr:colOff>
      <xdr:row>2</xdr:row>
      <xdr:rowOff>396142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486834"/>
          <a:ext cx="920749" cy="72422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102</xdr:col>
      <xdr:colOff>370415</xdr:colOff>
      <xdr:row>4</xdr:row>
      <xdr:rowOff>52916</xdr:rowOff>
    </xdr:from>
    <xdr:to>
      <xdr:col>102</xdr:col>
      <xdr:colOff>529164</xdr:colOff>
      <xdr:row>4</xdr:row>
      <xdr:rowOff>224366</xdr:rowOff>
    </xdr:to>
    <xdr:sp macro="" textlink="">
      <xdr:nvSpPr>
        <xdr:cNvPr id="2" name="1 Flecha arriba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58996790" y="2215091"/>
          <a:ext cx="158749" cy="17145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102</xdr:col>
      <xdr:colOff>370412</xdr:colOff>
      <xdr:row>3</xdr:row>
      <xdr:rowOff>95250</xdr:rowOff>
    </xdr:from>
    <xdr:to>
      <xdr:col>102</xdr:col>
      <xdr:colOff>561212</xdr:colOff>
      <xdr:row>3</xdr:row>
      <xdr:rowOff>253650</xdr:rowOff>
    </xdr:to>
    <xdr:sp macro="" textlink="">
      <xdr:nvSpPr>
        <xdr:cNvPr id="3" name="2 Flecha derecha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58996787" y="1933575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102</xdr:col>
      <xdr:colOff>391578</xdr:colOff>
      <xdr:row>2</xdr:row>
      <xdr:rowOff>116417</xdr:rowOff>
    </xdr:from>
    <xdr:to>
      <xdr:col>102</xdr:col>
      <xdr:colOff>539745</xdr:colOff>
      <xdr:row>2</xdr:row>
      <xdr:rowOff>296334</xdr:rowOff>
    </xdr:to>
    <xdr:sp macro="" textlink="">
      <xdr:nvSpPr>
        <xdr:cNvPr id="4" name="3 Flecha abajo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59017953" y="1535642"/>
          <a:ext cx="148167" cy="17991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105</xdr:col>
      <xdr:colOff>243416</xdr:colOff>
      <xdr:row>20</xdr:row>
      <xdr:rowOff>127000</xdr:rowOff>
    </xdr:from>
    <xdr:to>
      <xdr:col>110</xdr:col>
      <xdr:colOff>31750</xdr:colOff>
      <xdr:row>22</xdr:row>
      <xdr:rowOff>106371</xdr:rowOff>
    </xdr:to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/>
      </xdr:nvSpPr>
      <xdr:spPr>
        <a:xfrm>
          <a:off x="59478333" y="5397500"/>
          <a:ext cx="3598334" cy="36037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contributivo según Sayp.</a:t>
          </a:r>
          <a:endParaRPr lang="es-CO" sz="1100"/>
        </a:p>
      </xdr:txBody>
    </xdr:sp>
    <xdr:clientData/>
  </xdr:twoCellAnchor>
  <xdr:twoCellAnchor editAs="oneCell">
    <xdr:from>
      <xdr:col>102</xdr:col>
      <xdr:colOff>285750</xdr:colOff>
      <xdr:row>7</xdr:row>
      <xdr:rowOff>31751</xdr:rowOff>
    </xdr:from>
    <xdr:to>
      <xdr:col>102</xdr:col>
      <xdr:colOff>285750</xdr:colOff>
      <xdr:row>7</xdr:row>
      <xdr:rowOff>174626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2803526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102</xdr:col>
      <xdr:colOff>285750</xdr:colOff>
      <xdr:row>9</xdr:row>
      <xdr:rowOff>31749</xdr:rowOff>
    </xdr:from>
    <xdr:to>
      <xdr:col>102</xdr:col>
      <xdr:colOff>285750</xdr:colOff>
      <xdr:row>10</xdr:row>
      <xdr:rowOff>3174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3184524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102</xdr:col>
      <xdr:colOff>285750</xdr:colOff>
      <xdr:row>8</xdr:row>
      <xdr:rowOff>31749</xdr:rowOff>
    </xdr:from>
    <xdr:to>
      <xdr:col>102</xdr:col>
      <xdr:colOff>285750</xdr:colOff>
      <xdr:row>8</xdr:row>
      <xdr:rowOff>174624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2994024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102</xdr:col>
      <xdr:colOff>423320</xdr:colOff>
      <xdr:row>7</xdr:row>
      <xdr:rowOff>10583</xdr:rowOff>
    </xdr:from>
    <xdr:to>
      <xdr:col>102</xdr:col>
      <xdr:colOff>575720</xdr:colOff>
      <xdr:row>7</xdr:row>
      <xdr:rowOff>153458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2782358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102</xdr:col>
      <xdr:colOff>423320</xdr:colOff>
      <xdr:row>9</xdr:row>
      <xdr:rowOff>31747</xdr:rowOff>
    </xdr:from>
    <xdr:to>
      <xdr:col>102</xdr:col>
      <xdr:colOff>566195</xdr:colOff>
      <xdr:row>10</xdr:row>
      <xdr:rowOff>3172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318452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102</xdr:col>
      <xdr:colOff>423320</xdr:colOff>
      <xdr:row>8</xdr:row>
      <xdr:rowOff>21164</xdr:rowOff>
    </xdr:from>
    <xdr:to>
      <xdr:col>102</xdr:col>
      <xdr:colOff>556670</xdr:colOff>
      <xdr:row>8</xdr:row>
      <xdr:rowOff>164039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2983439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104</xdr:col>
      <xdr:colOff>470959</xdr:colOff>
      <xdr:row>3</xdr:row>
      <xdr:rowOff>240777</xdr:rowOff>
    </xdr:from>
    <xdr:to>
      <xdr:col>115</xdr:col>
      <xdr:colOff>130969</xdr:colOff>
      <xdr:row>28</xdr:row>
      <xdr:rowOff>119063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328083</xdr:colOff>
      <xdr:row>1</xdr:row>
      <xdr:rowOff>105834</xdr:rowOff>
    </xdr:from>
    <xdr:to>
      <xdr:col>0</xdr:col>
      <xdr:colOff>1079501</xdr:colOff>
      <xdr:row>2</xdr:row>
      <xdr:rowOff>315870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603251"/>
          <a:ext cx="751418" cy="591036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709612</xdr:colOff>
      <xdr:row>0</xdr:row>
      <xdr:rowOff>88106</xdr:rowOff>
    </xdr:from>
    <xdr:to>
      <xdr:col>23</xdr:col>
      <xdr:colOff>642937</xdr:colOff>
      <xdr:row>25</xdr:row>
      <xdr:rowOff>50006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547428</xdr:colOff>
      <xdr:row>0</xdr:row>
      <xdr:rowOff>71438</xdr:rowOff>
    </xdr:from>
    <xdr:to>
      <xdr:col>12</xdr:col>
      <xdr:colOff>273844</xdr:colOff>
      <xdr:row>25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0.02039</cdr:x>
      <cdr:y>0.02297</cdr:y>
    </cdr:from>
    <cdr:to>
      <cdr:x>0.09664</cdr:x>
      <cdr:y>0.11334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14B04C98-BA5A-486A-BD15-EF7DFF6C476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70035" y="117286"/>
          <a:ext cx="635845" cy="461357"/>
        </a:xfrm>
        <a:prstGeom xmlns:a="http://schemas.openxmlformats.org/drawingml/2006/main" prst="rect">
          <a:avLst/>
        </a:prstGeom>
      </cdr:spPr>
    </cdr:pic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0.01657</cdr:x>
      <cdr:y>0.01137</cdr:y>
    </cdr:from>
    <cdr:to>
      <cdr:x>0.11779</cdr:x>
      <cdr:y>0.148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0FD68871-FEDE-45D1-9592-6B01FBCBFF0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7000" y="50801"/>
          <a:ext cx="775970" cy="610348"/>
        </a:xfrm>
        <a:prstGeom xmlns:a="http://schemas.openxmlformats.org/drawingml/2006/main" prst="rect">
          <a:avLst/>
        </a:prstGeom>
      </cdr:spPr>
    </cdr:pic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21167</xdr:colOff>
      <xdr:row>0</xdr:row>
      <xdr:rowOff>0</xdr:rowOff>
    </xdr:from>
    <xdr:to>
      <xdr:col>1</xdr:col>
      <xdr:colOff>1333500</xdr:colOff>
      <xdr:row>4</xdr:row>
      <xdr:rowOff>1405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0"/>
          <a:ext cx="1312333" cy="1059738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152400</xdr:rowOff>
    </xdr:from>
    <xdr:to>
      <xdr:col>1</xdr:col>
      <xdr:colOff>1219200</xdr:colOff>
      <xdr:row>0</xdr:row>
      <xdr:rowOff>1036455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52400"/>
          <a:ext cx="1123950" cy="88405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123825</xdr:rowOff>
    </xdr:from>
    <xdr:to>
      <xdr:col>1</xdr:col>
      <xdr:colOff>828675</xdr:colOff>
      <xdr:row>0</xdr:row>
      <xdr:rowOff>1007880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23825"/>
          <a:ext cx="1123950" cy="88405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95250</xdr:rowOff>
    </xdr:from>
    <xdr:to>
      <xdr:col>1</xdr:col>
      <xdr:colOff>1128184</xdr:colOff>
      <xdr:row>0</xdr:row>
      <xdr:rowOff>979305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95250"/>
          <a:ext cx="1123950" cy="8840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180975</xdr:colOff>
      <xdr:row>16</xdr:row>
      <xdr:rowOff>127453</xdr:rowOff>
    </xdr:from>
    <xdr:to>
      <xdr:col>29</xdr:col>
      <xdr:colOff>514803</xdr:colOff>
      <xdr:row>40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8982</xdr:colOff>
      <xdr:row>57</xdr:row>
      <xdr:rowOff>99035</xdr:rowOff>
    </xdr:from>
    <xdr:to>
      <xdr:col>49</xdr:col>
      <xdr:colOff>629654</xdr:colOff>
      <xdr:row>97</xdr:row>
      <xdr:rowOff>99856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948077</xdr:colOff>
      <xdr:row>16</xdr:row>
      <xdr:rowOff>5552</xdr:rowOff>
    </xdr:from>
    <xdr:to>
      <xdr:col>17</xdr:col>
      <xdr:colOff>489970</xdr:colOff>
      <xdr:row>44</xdr:row>
      <xdr:rowOff>91052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pSpPr/>
      </xdr:nvGrpSpPr>
      <xdr:grpSpPr>
        <a:xfrm>
          <a:off x="948077" y="1886740"/>
          <a:ext cx="11638643" cy="5526656"/>
          <a:chOff x="-812207" y="1374998"/>
          <a:chExt cx="7715252" cy="4517572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00000000-0008-0000-0200-000002000000}"/>
              </a:ext>
            </a:extLst>
          </xdr:cNvPr>
          <xdr:cNvGraphicFramePr/>
        </xdr:nvGraphicFramePr>
        <xdr:xfrm>
          <a:off x="-812207" y="1374998"/>
          <a:ext cx="7715252" cy="451757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GraphicFramePr/>
        </xdr:nvGraphicFramePr>
        <xdr:xfrm>
          <a:off x="-703594" y="1739524"/>
          <a:ext cx="6878274" cy="354832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123825</xdr:rowOff>
    </xdr:from>
    <xdr:to>
      <xdr:col>1</xdr:col>
      <xdr:colOff>828675</xdr:colOff>
      <xdr:row>0</xdr:row>
      <xdr:rowOff>1007880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23825"/>
          <a:ext cx="1123950" cy="88405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123825</xdr:rowOff>
    </xdr:from>
    <xdr:to>
      <xdr:col>1</xdr:col>
      <xdr:colOff>828675</xdr:colOff>
      <xdr:row>0</xdr:row>
      <xdr:rowOff>1007880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23825"/>
          <a:ext cx="1123950" cy="88405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1757135</xdr:colOff>
      <xdr:row>2</xdr:row>
      <xdr:rowOff>111579</xdr:rowOff>
    </xdr:from>
    <xdr:to>
      <xdr:col>11</xdr:col>
      <xdr:colOff>657679</xdr:colOff>
      <xdr:row>5</xdr:row>
      <xdr:rowOff>181429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DE5199F-29BE-4A44-9846-447F45377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0.28802</cdr:x>
      <cdr:y>0.45161</cdr:y>
    </cdr:from>
    <cdr:to>
      <cdr:x>0.38239</cdr:x>
      <cdr:y>0.50404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8DD3461-8A0B-4A62-8D25-7CDC8DE72FE9}"/>
            </a:ext>
          </a:extLst>
        </cdr:cNvPr>
        <cdr:cNvSpPr txBox="1"/>
      </cdr:nvSpPr>
      <cdr:spPr>
        <a:xfrm xmlns:a="http://schemas.openxmlformats.org/drawingml/2006/main">
          <a:off x="3073400" y="1875064"/>
          <a:ext cx="1006928" cy="217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/>
            <a:t>Subsidiado</a:t>
          </a:r>
        </a:p>
      </cdr:txBody>
    </cdr:sp>
  </cdr:relSizeAnchor>
  <cdr:relSizeAnchor xmlns:cdr="http://schemas.openxmlformats.org/drawingml/2006/chartDrawing">
    <cdr:from>
      <cdr:x>0.57222</cdr:x>
      <cdr:y>0.31702</cdr:y>
    </cdr:from>
    <cdr:to>
      <cdr:x>0.66658</cdr:x>
      <cdr:y>0.36946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F3738E9-41D3-40FA-8616-E9AC455E8288}"/>
            </a:ext>
          </a:extLst>
        </cdr:cNvPr>
        <cdr:cNvSpPr txBox="1"/>
      </cdr:nvSpPr>
      <cdr:spPr>
        <a:xfrm xmlns:a="http://schemas.openxmlformats.org/drawingml/2006/main">
          <a:off x="6105979" y="1316264"/>
          <a:ext cx="1006928" cy="217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/>
            <a:t>Contributivo</a:t>
          </a:r>
        </a:p>
      </cdr:txBody>
    </cdr:sp>
  </cdr:relSizeAnchor>
  <cdr:relSizeAnchor xmlns:cdr="http://schemas.openxmlformats.org/drawingml/2006/chartDrawing">
    <cdr:from>
      <cdr:x>0.34396</cdr:x>
      <cdr:y>0.05812</cdr:y>
    </cdr:from>
    <cdr:to>
      <cdr:x>0.43832</cdr:x>
      <cdr:y>0.11055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F3738E9-41D3-40FA-8616-E9AC455E8288}"/>
            </a:ext>
          </a:extLst>
        </cdr:cNvPr>
        <cdr:cNvSpPr txBox="1"/>
      </cdr:nvSpPr>
      <cdr:spPr>
        <a:xfrm xmlns:a="http://schemas.openxmlformats.org/drawingml/2006/main">
          <a:off x="3670300" y="241300"/>
          <a:ext cx="1006928" cy="217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/>
            <a:t>Excepción</a:t>
          </a:r>
        </a:p>
      </cdr:txBody>
    </cdr:sp>
  </cdr:relSizeAnchor>
  <cdr:relSizeAnchor xmlns:cdr="http://schemas.openxmlformats.org/drawingml/2006/chartDrawing">
    <cdr:from>
      <cdr:x>0.48678</cdr:x>
      <cdr:y>0.05484</cdr:y>
    </cdr:from>
    <cdr:to>
      <cdr:x>0.61829</cdr:x>
      <cdr:y>0.10422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6F3738E9-41D3-40FA-8616-E9AC455E8288}"/>
            </a:ext>
          </a:extLst>
        </cdr:cNvPr>
        <cdr:cNvSpPr txBox="1"/>
      </cdr:nvSpPr>
      <cdr:spPr>
        <a:xfrm xmlns:a="http://schemas.openxmlformats.org/drawingml/2006/main">
          <a:off x="5194300" y="227693"/>
          <a:ext cx="1403350" cy="2050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/>
            <a:t>Sin</a:t>
          </a:r>
          <a:r>
            <a:rPr lang="es-CO" sz="1100" baseline="0"/>
            <a:t> Seguridad Social</a:t>
          </a:r>
          <a:endParaRPr lang="es-CO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47625</xdr:rowOff>
    </xdr:from>
    <xdr:to>
      <xdr:col>44</xdr:col>
      <xdr:colOff>587375</xdr:colOff>
      <xdr:row>73</xdr:row>
      <xdr:rowOff>47625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EEBD1D5C-7CC2-44D2-ABEC-8AE488E14BC8}"/>
            </a:ext>
          </a:extLst>
        </xdr:cNvPr>
        <xdr:cNvSpPr/>
      </xdr:nvSpPr>
      <xdr:spPr>
        <a:xfrm>
          <a:off x="0" y="1095375"/>
          <a:ext cx="27114500" cy="13081000"/>
        </a:xfrm>
        <a:prstGeom prst="rect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absolute">
    <xdr:from>
      <xdr:col>11</xdr:col>
      <xdr:colOff>364477</xdr:colOff>
      <xdr:row>3</xdr:row>
      <xdr:rowOff>148545</xdr:rowOff>
    </xdr:from>
    <xdr:to>
      <xdr:col>22</xdr:col>
      <xdr:colOff>267502</xdr:colOff>
      <xdr:row>24</xdr:row>
      <xdr:rowOff>17345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22</xdr:col>
      <xdr:colOff>671852</xdr:colOff>
      <xdr:row>3</xdr:row>
      <xdr:rowOff>148545</xdr:rowOff>
    </xdr:from>
    <xdr:to>
      <xdr:col>33</xdr:col>
      <xdr:colOff>543127</xdr:colOff>
      <xdr:row>24</xdr:row>
      <xdr:rowOff>79375</xdr:rowOff>
    </xdr:to>
    <xdr:graphicFrame macro="">
      <xdr:nvGraphicFramePr>
        <xdr:cNvPr id="12" name="8 Gráfico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33</xdr:col>
      <xdr:colOff>852940</xdr:colOff>
      <xdr:row>3</xdr:row>
      <xdr:rowOff>148545</xdr:rowOff>
    </xdr:from>
    <xdr:to>
      <xdr:col>44</xdr:col>
      <xdr:colOff>406715</xdr:colOff>
      <xdr:row>24</xdr:row>
      <xdr:rowOff>63500</xdr:rowOff>
    </xdr:to>
    <xdr:graphicFrame macro="">
      <xdr:nvGraphicFramePr>
        <xdr:cNvPr id="13" name="8 Gráfico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364445</xdr:colOff>
      <xdr:row>24</xdr:row>
      <xdr:rowOff>186528</xdr:rowOff>
    </xdr:from>
    <xdr:to>
      <xdr:col>22</xdr:col>
      <xdr:colOff>267534</xdr:colOff>
      <xdr:row>47</xdr:row>
      <xdr:rowOff>903</xdr:rowOff>
    </xdr:to>
    <xdr:graphicFrame macro="">
      <xdr:nvGraphicFramePr>
        <xdr:cNvPr id="17" name="8 Gráfico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22</xdr:col>
      <xdr:colOff>640038</xdr:colOff>
      <xdr:row>24</xdr:row>
      <xdr:rowOff>186078</xdr:rowOff>
    </xdr:from>
    <xdr:to>
      <xdr:col>33</xdr:col>
      <xdr:colOff>511377</xdr:colOff>
      <xdr:row>47</xdr:row>
      <xdr:rowOff>903</xdr:rowOff>
    </xdr:to>
    <xdr:graphicFrame macro="">
      <xdr:nvGraphicFramePr>
        <xdr:cNvPr id="18" name="8 Gráfico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33</xdr:col>
      <xdr:colOff>852940</xdr:colOff>
      <xdr:row>24</xdr:row>
      <xdr:rowOff>186078</xdr:rowOff>
    </xdr:from>
    <xdr:to>
      <xdr:col>44</xdr:col>
      <xdr:colOff>406715</xdr:colOff>
      <xdr:row>47</xdr:row>
      <xdr:rowOff>903</xdr:rowOff>
    </xdr:to>
    <xdr:graphicFrame macro="">
      <xdr:nvGraphicFramePr>
        <xdr:cNvPr id="19" name="8 Gráfico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11</xdr:col>
      <xdr:colOff>364444</xdr:colOff>
      <xdr:row>47</xdr:row>
      <xdr:rowOff>90600</xdr:rowOff>
    </xdr:from>
    <xdr:to>
      <xdr:col>22</xdr:col>
      <xdr:colOff>267535</xdr:colOff>
      <xdr:row>73</xdr:row>
      <xdr:rowOff>0</xdr:rowOff>
    </xdr:to>
    <xdr:graphicFrame macro="">
      <xdr:nvGraphicFramePr>
        <xdr:cNvPr id="26" name="8 Gráfico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22</xdr:col>
      <xdr:colOff>640038</xdr:colOff>
      <xdr:row>47</xdr:row>
      <xdr:rowOff>99450</xdr:rowOff>
    </xdr:from>
    <xdr:to>
      <xdr:col>33</xdr:col>
      <xdr:colOff>511377</xdr:colOff>
      <xdr:row>73</xdr:row>
      <xdr:rowOff>0</xdr:rowOff>
    </xdr:to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33</xdr:col>
      <xdr:colOff>884690</xdr:colOff>
      <xdr:row>47</xdr:row>
      <xdr:rowOff>108975</xdr:rowOff>
    </xdr:from>
    <xdr:to>
      <xdr:col>44</xdr:col>
      <xdr:colOff>438465</xdr:colOff>
      <xdr:row>73</xdr:row>
      <xdr:rowOff>0</xdr:rowOff>
    </xdr:to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136072</xdr:colOff>
      <xdr:row>10</xdr:row>
      <xdr:rowOff>95251</xdr:rowOff>
    </xdr:from>
    <xdr:to>
      <xdr:col>18</xdr:col>
      <xdr:colOff>639537</xdr:colOff>
      <xdr:row>90</xdr:row>
      <xdr:rowOff>108858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F3D5D354-EF56-48F8-BB85-686D97E388A4}"/>
            </a:ext>
          </a:extLst>
        </xdr:cNvPr>
        <xdr:cNvSpPr/>
      </xdr:nvSpPr>
      <xdr:spPr>
        <a:xfrm>
          <a:off x="136072" y="1905001"/>
          <a:ext cx="16723179" cy="12423321"/>
        </a:xfrm>
        <a:prstGeom prst="rect">
          <a:avLst/>
        </a:prstGeom>
        <a:gradFill flip="none" rotWithShape="1">
          <a:gsLst>
            <a:gs pos="24000">
              <a:srgbClr val="00B0F0"/>
            </a:gs>
            <a:gs pos="62000">
              <a:srgbClr val="00CC00"/>
            </a:gs>
            <a:gs pos="100000">
              <a:srgbClr val="66FF66"/>
            </a:gs>
          </a:gsLst>
          <a:path path="circle">
            <a:fillToRect t="100000" r="100000"/>
          </a:path>
          <a:tileRect l="-100000" b="-100000"/>
        </a:gra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323170</xdr:colOff>
      <xdr:row>11</xdr:row>
      <xdr:rowOff>35379</xdr:rowOff>
    </xdr:from>
    <xdr:to>
      <xdr:col>5</xdr:col>
      <xdr:colOff>1170091</xdr:colOff>
      <xdr:row>34</xdr:row>
      <xdr:rowOff>46201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344260</xdr:colOff>
      <xdr:row>11</xdr:row>
      <xdr:rowOff>35379</xdr:rowOff>
    </xdr:from>
    <xdr:to>
      <xdr:col>11</xdr:col>
      <xdr:colOff>1068717</xdr:colOff>
      <xdr:row>34</xdr:row>
      <xdr:rowOff>46201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160564</xdr:colOff>
      <xdr:row>11</xdr:row>
      <xdr:rowOff>35379</xdr:rowOff>
    </xdr:from>
    <xdr:to>
      <xdr:col>18</xdr:col>
      <xdr:colOff>327129</xdr:colOff>
      <xdr:row>34</xdr:row>
      <xdr:rowOff>46201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324129</xdr:colOff>
      <xdr:row>37</xdr:row>
      <xdr:rowOff>143556</xdr:rowOff>
    </xdr:from>
    <xdr:to>
      <xdr:col>5</xdr:col>
      <xdr:colOff>1169132</xdr:colOff>
      <xdr:row>62</xdr:row>
      <xdr:rowOff>4698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330653</xdr:colOff>
      <xdr:row>37</xdr:row>
      <xdr:rowOff>143556</xdr:rowOff>
    </xdr:from>
    <xdr:to>
      <xdr:col>11</xdr:col>
      <xdr:colOff>1055110</xdr:colOff>
      <xdr:row>62</xdr:row>
      <xdr:rowOff>4698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163285</xdr:colOff>
      <xdr:row>37</xdr:row>
      <xdr:rowOff>143556</xdr:rowOff>
    </xdr:from>
    <xdr:to>
      <xdr:col>18</xdr:col>
      <xdr:colOff>329850</xdr:colOff>
      <xdr:row>62</xdr:row>
      <xdr:rowOff>4698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299357</xdr:colOff>
      <xdr:row>65</xdr:row>
      <xdr:rowOff>88447</xdr:rowOff>
    </xdr:from>
    <xdr:to>
      <xdr:col>5</xdr:col>
      <xdr:colOff>1193903</xdr:colOff>
      <xdr:row>89</xdr:row>
      <xdr:rowOff>112876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330653</xdr:colOff>
      <xdr:row>65</xdr:row>
      <xdr:rowOff>87537</xdr:rowOff>
    </xdr:from>
    <xdr:to>
      <xdr:col>11</xdr:col>
      <xdr:colOff>1055110</xdr:colOff>
      <xdr:row>89</xdr:row>
      <xdr:rowOff>111966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167366</xdr:colOff>
      <xdr:row>65</xdr:row>
      <xdr:rowOff>81640</xdr:rowOff>
    </xdr:from>
    <xdr:to>
      <xdr:col>18</xdr:col>
      <xdr:colOff>333931</xdr:colOff>
      <xdr:row>89</xdr:row>
      <xdr:rowOff>108855</xdr:rowOff>
    </xdr:to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170054</xdr:colOff>
      <xdr:row>19</xdr:row>
      <xdr:rowOff>75180</xdr:rowOff>
    </xdr:from>
    <xdr:to>
      <xdr:col>8</xdr:col>
      <xdr:colOff>105457</xdr:colOff>
      <xdr:row>21</xdr:row>
      <xdr:rowOff>136411</xdr:rowOff>
    </xdr:to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6061947" y="4551930"/>
          <a:ext cx="3541296" cy="86405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subsidiado  ADRES  a </a:t>
          </a:r>
        </a:p>
      </xdr:txBody>
    </xdr:sp>
    <xdr:clientData/>
  </xdr:twoCellAnchor>
  <xdr:twoCellAnchor>
    <xdr:from>
      <xdr:col>11</xdr:col>
      <xdr:colOff>336768</xdr:colOff>
      <xdr:row>1</xdr:row>
      <xdr:rowOff>122463</xdr:rowOff>
    </xdr:from>
    <xdr:to>
      <xdr:col>17</xdr:col>
      <xdr:colOff>2063174</xdr:colOff>
      <xdr:row>18</xdr:row>
      <xdr:rowOff>172354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pSpPr/>
      </xdr:nvGrpSpPr>
      <xdr:grpSpPr>
        <a:xfrm>
          <a:off x="13671768" y="435427"/>
          <a:ext cx="6529727" cy="4458606"/>
          <a:chOff x="22354643" y="-10559"/>
          <a:chExt cx="9613413" cy="4815647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GraphicFramePr/>
        </xdr:nvGraphicFramePr>
        <xdr:xfrm>
          <a:off x="22354643" y="-10559"/>
          <a:ext cx="9613413" cy="481564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6" name="Imagen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7535094" y="1214440"/>
            <a:ext cx="2539392" cy="1584038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201082</xdr:colOff>
      <xdr:row>1</xdr:row>
      <xdr:rowOff>180823</xdr:rowOff>
    </xdr:from>
    <xdr:to>
      <xdr:col>11</xdr:col>
      <xdr:colOff>68036</xdr:colOff>
      <xdr:row>18</xdr:row>
      <xdr:rowOff>163285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pSpPr/>
      </xdr:nvGrpSpPr>
      <xdr:grpSpPr>
        <a:xfrm>
          <a:off x="6120189" y="493787"/>
          <a:ext cx="7282847" cy="4391177"/>
          <a:chOff x="5459676" y="415659"/>
          <a:chExt cx="6484938" cy="4092840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GraphicFramePr/>
        </xdr:nvGraphicFramePr>
        <xdr:xfrm>
          <a:off x="5459676" y="415659"/>
          <a:ext cx="6484938" cy="40928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pic>
        <xdr:nvPicPr>
          <xdr:cNvPr id="9" name="Imagen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965406" y="666098"/>
            <a:ext cx="2136611" cy="2144957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299357</xdr:colOff>
      <xdr:row>21</xdr:row>
      <xdr:rowOff>284387</xdr:rowOff>
    </xdr:from>
    <xdr:to>
      <xdr:col>11</xdr:col>
      <xdr:colOff>275544</xdr:colOff>
      <xdr:row>40</xdr:row>
      <xdr:rowOff>136071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GrpSpPr/>
      </xdr:nvGrpSpPr>
      <xdr:grpSpPr>
        <a:xfrm>
          <a:off x="6218464" y="6053816"/>
          <a:ext cx="7392080" cy="5144862"/>
          <a:chOff x="5517861" y="5635007"/>
          <a:chExt cx="7602826" cy="4679157"/>
        </a:xfrm>
      </xdr:grpSpPr>
      <xdr:graphicFrame macro="">
        <xdr:nvGraphicFramePr>
          <xdr:cNvPr id="17" name="Gráfico 16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GraphicFramePr>
            <a:graphicFrameLocks/>
          </xdr:cNvGraphicFramePr>
        </xdr:nvGraphicFramePr>
        <xdr:xfrm>
          <a:off x="5517861" y="5635007"/>
          <a:ext cx="7602826" cy="467915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00000000-0008-0000-0500-00001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50281" y="5974726"/>
            <a:ext cx="1464832" cy="1470554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564696</xdr:colOff>
      <xdr:row>42</xdr:row>
      <xdr:rowOff>244929</xdr:rowOff>
    </xdr:from>
    <xdr:to>
      <xdr:col>11</xdr:col>
      <xdr:colOff>476250</xdr:colOff>
      <xdr:row>57</xdr:row>
      <xdr:rowOff>171788</xdr:rowOff>
    </xdr:to>
    <xdr:grpSp>
      <xdr:nvGrpSpPr>
        <xdr:cNvPr id="24" name="Grupo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GrpSpPr/>
      </xdr:nvGrpSpPr>
      <xdr:grpSpPr>
        <a:xfrm>
          <a:off x="6483803" y="11742965"/>
          <a:ext cx="7327447" cy="4349180"/>
          <a:chOff x="5567109" y="12411019"/>
          <a:chExt cx="6429373" cy="3440906"/>
        </a:xfrm>
      </xdr:grpSpPr>
      <xdr:graphicFrame macro="">
        <xdr:nvGraphicFramePr>
          <xdr:cNvPr id="21" name="Gráfico 20"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GraphicFramePr>
            <a:graphicFrameLocks/>
          </xdr:cNvGraphicFramePr>
        </xdr:nvGraphicFramePr>
        <xdr:xfrm>
          <a:off x="5567109" y="12411019"/>
          <a:ext cx="6429373" cy="34409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pic>
        <xdr:nvPicPr>
          <xdr:cNvPr id="23" name="Imagen 22">
            <a:extLst>
              <a:ext uri="{FF2B5EF4-FFF2-40B4-BE49-F238E27FC236}">
                <a16:creationId xmlns:a16="http://schemas.microsoft.com/office/drawing/2014/main" id="{00000000-0008-0000-0500-00001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667875" y="13061156"/>
            <a:ext cx="1524388" cy="1530342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551089</xdr:colOff>
      <xdr:row>21</xdr:row>
      <xdr:rowOff>242205</xdr:rowOff>
    </xdr:from>
    <xdr:to>
      <xdr:col>17</xdr:col>
      <xdr:colOff>2313214</xdr:colOff>
      <xdr:row>40</xdr:row>
      <xdr:rowOff>136071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GrpSpPr/>
      </xdr:nvGrpSpPr>
      <xdr:grpSpPr>
        <a:xfrm>
          <a:off x="13886089" y="6011634"/>
          <a:ext cx="6565446" cy="5187044"/>
          <a:chOff x="22354643" y="114026"/>
          <a:chExt cx="9613413" cy="4691062"/>
        </a:xfrm>
      </xdr:grpSpPr>
      <xdr:graphicFrame macro="">
        <xdr:nvGraphicFramePr>
          <xdr:cNvPr id="19" name="Gráfico 18">
            <a:extLst>
              <a:ext uri="{FF2B5EF4-FFF2-40B4-BE49-F238E27FC236}">
                <a16:creationId xmlns:a16="http://schemas.microsoft.com/office/drawing/2014/main" id="{00000000-0008-0000-0500-000013000000}"/>
              </a:ext>
            </a:extLst>
          </xdr:cNvPr>
          <xdr:cNvGraphicFramePr/>
        </xdr:nvGraphicFramePr>
        <xdr:xfrm>
          <a:off x="22354643" y="114026"/>
          <a:ext cx="9613413" cy="469106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00000000-0008-0000-05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9773521" y="827776"/>
            <a:ext cx="1721142" cy="1073625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639537</xdr:colOff>
      <xdr:row>19</xdr:row>
      <xdr:rowOff>54425</xdr:rowOff>
    </xdr:from>
    <xdr:to>
      <xdr:col>17</xdr:col>
      <xdr:colOff>312965</xdr:colOff>
      <xdr:row>20</xdr:row>
      <xdr:rowOff>285747</xdr:rowOff>
    </xdr:to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/>
      </xdr:nvSpPr>
      <xdr:spPr>
        <a:xfrm>
          <a:off x="14083394" y="4531175"/>
          <a:ext cx="3714750" cy="639536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subsidiado  ADRES  a 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188232</xdr:colOff>
      <xdr:row>0</xdr:row>
      <xdr:rowOff>104322</xdr:rowOff>
    </xdr:from>
    <xdr:to>
      <xdr:col>61</xdr:col>
      <xdr:colOff>172358</xdr:colOff>
      <xdr:row>70</xdr:row>
      <xdr:rowOff>213179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950232" y="104322"/>
          <a:ext cx="34274126" cy="15158357"/>
        </a:xfrm>
        <a:prstGeom prst="rect">
          <a:avLst/>
        </a:prstGeom>
        <a:gradFill>
          <a:gsLst>
            <a:gs pos="0">
              <a:srgbClr val="00B0F0"/>
            </a:gs>
            <a:gs pos="50000">
              <a:schemeClr val="accent5">
                <a:lumMod val="40000"/>
                <a:lumOff val="60000"/>
              </a:schemeClr>
            </a:gs>
            <a:gs pos="100000">
              <a:schemeClr val="bg1"/>
            </a:gs>
          </a:gsLst>
          <a:lin ang="18900000" scaled="1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689391</xdr:colOff>
      <xdr:row>22</xdr:row>
      <xdr:rowOff>45243</xdr:rowOff>
    </xdr:from>
    <xdr:to>
      <xdr:col>24</xdr:col>
      <xdr:colOff>682625</xdr:colOff>
      <xdr:row>23</xdr:row>
      <xdr:rowOff>246403</xdr:rowOff>
    </xdr:to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0516016" y="5125243"/>
          <a:ext cx="3803234" cy="53453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BASE DE DATOS ADRES, BDUA,</a:t>
          </a:r>
          <a:r>
            <a:rPr lang="es-CO" sz="1100" baseline="0"/>
            <a:t> </a:t>
          </a:r>
        </a:p>
      </xdr:txBody>
    </xdr:sp>
    <xdr:clientData/>
  </xdr:twoCellAnchor>
  <xdr:twoCellAnchor>
    <xdr:from>
      <xdr:col>4</xdr:col>
      <xdr:colOff>800099</xdr:colOff>
      <xdr:row>64</xdr:row>
      <xdr:rowOff>137582</xdr:rowOff>
    </xdr:from>
    <xdr:to>
      <xdr:col>5</xdr:col>
      <xdr:colOff>0</xdr:colOff>
      <xdr:row>66</xdr:row>
      <xdr:rowOff>97367</xdr:rowOff>
    </xdr:to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5934074" y="14225057"/>
          <a:ext cx="3383492" cy="32173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Reportadas por las EPS  a </a:t>
          </a:r>
          <a:endParaRPr lang="es-CO" sz="1100"/>
        </a:p>
      </xdr:txBody>
    </xdr:sp>
    <xdr:clientData/>
  </xdr:twoCellAnchor>
  <xdr:twoCellAnchor>
    <xdr:from>
      <xdr:col>16</xdr:col>
      <xdr:colOff>365124</xdr:colOff>
      <xdr:row>0</xdr:row>
      <xdr:rowOff>298221</xdr:rowOff>
    </xdr:from>
    <xdr:to>
      <xdr:col>26</xdr:col>
      <xdr:colOff>737124</xdr:colOff>
      <xdr:row>22</xdr:row>
      <xdr:rowOff>6221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365124</xdr:colOff>
      <xdr:row>22</xdr:row>
      <xdr:rowOff>273843</xdr:rowOff>
    </xdr:from>
    <xdr:to>
      <xdr:col>26</xdr:col>
      <xdr:colOff>737124</xdr:colOff>
      <xdr:row>45</xdr:row>
      <xdr:rowOff>45343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206374</xdr:colOff>
      <xdr:row>22</xdr:row>
      <xdr:rowOff>273843</xdr:rowOff>
    </xdr:from>
    <xdr:to>
      <xdr:col>37</xdr:col>
      <xdr:colOff>578374</xdr:colOff>
      <xdr:row>45</xdr:row>
      <xdr:rowOff>45343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206374</xdr:colOff>
      <xdr:row>0</xdr:row>
      <xdr:rowOff>298221</xdr:rowOff>
    </xdr:from>
    <xdr:to>
      <xdr:col>37</xdr:col>
      <xdr:colOff>578374</xdr:colOff>
      <xdr:row>22</xdr:row>
      <xdr:rowOff>6221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38</xdr:col>
      <xdr:colOff>63499</xdr:colOff>
      <xdr:row>0</xdr:row>
      <xdr:rowOff>298221</xdr:rowOff>
    </xdr:from>
    <xdr:to>
      <xdr:col>48</xdr:col>
      <xdr:colOff>435499</xdr:colOff>
      <xdr:row>22</xdr:row>
      <xdr:rowOff>6221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365124</xdr:colOff>
      <xdr:row>46</xdr:row>
      <xdr:rowOff>95250</xdr:rowOff>
    </xdr:from>
    <xdr:to>
      <xdr:col>26</xdr:col>
      <xdr:colOff>737124</xdr:colOff>
      <xdr:row>70</xdr:row>
      <xdr:rowOff>104875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27</xdr:col>
      <xdr:colOff>206374</xdr:colOff>
      <xdr:row>46</xdr:row>
      <xdr:rowOff>95250</xdr:rowOff>
    </xdr:from>
    <xdr:to>
      <xdr:col>37</xdr:col>
      <xdr:colOff>578374</xdr:colOff>
      <xdr:row>70</xdr:row>
      <xdr:rowOff>104875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63499</xdr:colOff>
      <xdr:row>46</xdr:row>
      <xdr:rowOff>95250</xdr:rowOff>
    </xdr:from>
    <xdr:to>
      <xdr:col>48</xdr:col>
      <xdr:colOff>435499</xdr:colOff>
      <xdr:row>70</xdr:row>
      <xdr:rowOff>104875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49</xdr:col>
      <xdr:colOff>15874</xdr:colOff>
      <xdr:row>46</xdr:row>
      <xdr:rowOff>95250</xdr:rowOff>
    </xdr:from>
    <xdr:to>
      <xdr:col>59</xdr:col>
      <xdr:colOff>387874</xdr:colOff>
      <xdr:row>70</xdr:row>
      <xdr:rowOff>104875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38</xdr:col>
      <xdr:colOff>63499</xdr:colOff>
      <xdr:row>22</xdr:row>
      <xdr:rowOff>273843</xdr:rowOff>
    </xdr:from>
    <xdr:to>
      <xdr:col>48</xdr:col>
      <xdr:colOff>435499</xdr:colOff>
      <xdr:row>45</xdr:row>
      <xdr:rowOff>45343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37</xdr:col>
      <xdr:colOff>411250</xdr:colOff>
      <xdr:row>53</xdr:row>
      <xdr:rowOff>114295</xdr:rowOff>
    </xdr:from>
    <xdr:to>
      <xdr:col>48</xdr:col>
      <xdr:colOff>383814</xdr:colOff>
      <xdr:row>59</xdr:row>
      <xdr:rowOff>6409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2B33969-0167-4FE0-B02F-3AE564962609}"/>
            </a:ext>
          </a:extLst>
        </xdr:cNvPr>
        <xdr:cNvSpPr txBox="1"/>
      </xdr:nvSpPr>
      <xdr:spPr>
        <a:xfrm rot="1693484">
          <a:off x="17175250" y="11830045"/>
          <a:ext cx="8354564" cy="1209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7200" b="1">
              <a:solidFill>
                <a:srgbClr val="FF0000"/>
              </a:solidFill>
              <a:latin typeface="+mj-lt"/>
            </a:rPr>
            <a:t>LIQUIDADA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0.19703</cdr:x>
      <cdr:y>0.07261</cdr:y>
    </cdr:from>
    <cdr:to>
      <cdr:x>0.93089</cdr:x>
      <cdr:y>0.6429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C161ED99-B1AA-457D-999B-ABE403676989}"/>
            </a:ext>
          </a:extLst>
        </cdr:cNvPr>
        <cdr:cNvCxnSpPr/>
      </cdr:nvCxnSpPr>
      <cdr:spPr>
        <a:xfrm xmlns:a="http://schemas.openxmlformats.org/drawingml/2006/main" flipV="1">
          <a:off x="1572761" y="311264"/>
          <a:ext cx="5857875" cy="2444751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0.21121</cdr:x>
      <cdr:y>0.25133</cdr:y>
    </cdr:from>
    <cdr:to>
      <cdr:x>0.87149</cdr:x>
      <cdr:y>0.25395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DFD4D2E4-0D08-418A-A71D-D00DA41127B5}"/>
            </a:ext>
          </a:extLst>
        </cdr:cNvPr>
        <cdr:cNvCxnSpPr/>
      </cdr:nvCxnSpPr>
      <cdr:spPr>
        <a:xfrm xmlns:a="http://schemas.openxmlformats.org/drawingml/2006/main">
          <a:off x="1685926" y="1240631"/>
          <a:ext cx="5270533" cy="12967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WINDOWS\TEMP\defabr0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WINDOWS\TEMP\defabr0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_COMPARTIDA_VITALES\VITALES%202009\CONSOLIDADO%20DEL%20A&#209;O\BASE%20NACIMIENTOS%20TOTAL%202009%20%20170320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Users\JJIMEN~1\AppData\Local\Temp\notesBAAA25\ECV%202006\Publicaci&#243;n%20ECV\1CRUCES\ECV%202005\Personas\01_ECV-2005_Personas-Estrato-Viviend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ECV%202006\Publicaci&#243;n%20ECV\1CRUCES\ECV%202005\Personas\01_ECV-2005_Personas-Estrato-Viviend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ECV%202006\Publicaci&#243;n%20ECV\1CRUCES\ECV%202005\Personas\01_ECV-2005_Personas-Estrato-Viviend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1_ECV-2005_Personas-Estrato-Viviend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Users\JJIMEN~1\AppData\Local\Temp\notesBAAA25\ECV%202006\Publicaci&#243;n%20ECV\1CRUCES\ECV%202005\Personas\04_ECV-2005_Personas-Vivir_Medell&#237;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ECV%202006\Publicaci&#243;n%20ECV\1CRUCES\ECV%202005\Personas\04_ECV-2005_Personas-Vivir_Medell&#237;n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ECV%202006\Publicaci&#243;n%20ECV\1CRUCES\ECV%202005\Personas\04_ECV-2005_Personas-Vivir_Medell&#237;n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4_ECV-2005_Personas-Vivir_Medell&#237;n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stad&#237;sticas%20por%20mes\Estad&#237;sticas%20Cobertura%20en%20aseguramiento%20Diciembre%202020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personal/dlopezva_antioquia_gov_co/Documents/datos/Estadisticas/estadisticas%202022/diciembre/Estad&#237;sticas%20Cobertura%20aseguramiento%20diciembr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WINDOWS\TEMP\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WINDOWS\TEMP\defabr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Users\CCEBAL~1\AppData\Local\Temp\ARCCCFA\perfil%20-%20series%20epidemilogia\ANEXOS%20%20PERFIL%20EPIDEMILOGICO%202007\Morbilidad\DATOS\EXCEL\PERFIL1\10MORT8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Users\CCEBAL~1\AppData\Local\Temp\ARCCCFA\perfil%20-%20series%20epidemilogia\ANEXOS%20%20PERFIL%20EPIDEMILOGICO%202007\Morbilidad\DATOS\EXCEL\PERFIL1\10MORT8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"/>
      <sheetName val="1. Población_Afiliada_Regimen"/>
      <sheetName val="2. Gráficos_Cobertura_Dpto"/>
      <sheetName val="3. Gráficos_Cobertura_Subregión"/>
      <sheetName val="4. Gráficos_Tendencia_Subreg"/>
      <sheetName val="5.Gráfico_Afiliados_EPS_Régimen"/>
      <sheetName val="6. Gráficos_Tendencia_EPS"/>
      <sheetName val="7. Afiliados_ EPS_Mpio_RS"/>
      <sheetName val="8. Afiliados_EPS_Mpio_RC "/>
      <sheetName val="3C. Afiliados_ Suspendidos_RC"/>
      <sheetName val="9. Tendencia_por mes_RS"/>
      <sheetName val="10. Tendencia_por mes_ RC"/>
      <sheetName val="11. Tendencia_por mes_REX"/>
      <sheetName val="12. Tendencia_Valores_Años"/>
      <sheetName val="12. Afiliados_Nivel_Sexo_Zona"/>
      <sheetName val="TD"/>
      <sheetName val="DATOS TD"/>
      <sheetName val="Hoja1"/>
      <sheetName val="13. Afiliados_Grupo_edad_RS"/>
      <sheetName val="13A. RS_Curso_Vida"/>
      <sheetName val="14. Afiliados_Grupo_edad_RC"/>
      <sheetName val="14A. RC_Curso_Vida"/>
      <sheetName val="14A. REx_Curso_Vida"/>
      <sheetName val="15. Tipo_Población_RS"/>
      <sheetName val="16. Cobertura_Nacional_Deptos"/>
      <sheetName val="A. Codigos_Municipio"/>
      <sheetName val="B. NUEVOS CODIGO EPS"/>
    </sheetNames>
    <sheetDataSet>
      <sheetData sheetId="0"/>
      <sheetData sheetId="1"/>
      <sheetData sheetId="2">
        <row r="19">
          <cell r="N19">
            <v>0.95862026106892406</v>
          </cell>
        </row>
        <row r="20">
          <cell r="N20">
            <v>0.97351140248550072</v>
          </cell>
        </row>
        <row r="21">
          <cell r="N21">
            <v>0.97985543424384502</v>
          </cell>
        </row>
        <row r="22">
          <cell r="N22">
            <v>0.97689029384854287</v>
          </cell>
        </row>
        <row r="23">
          <cell r="N23">
            <v>0.975552304381747</v>
          </cell>
        </row>
        <row r="24">
          <cell r="N24">
            <v>0.97699272079821153</v>
          </cell>
        </row>
        <row r="25">
          <cell r="N25">
            <v>0.98472251131712973</v>
          </cell>
        </row>
        <row r="26">
          <cell r="N26">
            <v>0.98772224326999536</v>
          </cell>
        </row>
        <row r="27">
          <cell r="N27">
            <v>0.9934597996684601</v>
          </cell>
        </row>
        <row r="28">
          <cell r="N28">
            <v>0.99610597894856634</v>
          </cell>
        </row>
        <row r="29">
          <cell r="N29">
            <v>0.99872730022626777</v>
          </cell>
        </row>
        <row r="30">
          <cell r="N30">
            <v>0.99883062565795078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"/>
      <sheetName val="1. Población_Afiliada_Regimen"/>
      <sheetName val="2. Afiliados_Esquema Asociativo"/>
      <sheetName val="3. Gráficos_Cobertura_Dpto"/>
      <sheetName val="4. Gráficos_%Tendencia_Subreg"/>
      <sheetName val="5. Gráficos_Afiliados_Reg_Subre"/>
      <sheetName val="6.Gráfico_Afiliados_EPS_Régimen"/>
      <sheetName val="7. Gráficos_Tendencia_EPS"/>
      <sheetName val="3C. Afiliados_ Suspendidos_RC"/>
      <sheetName val="8. Afiliados_ EPS_Mpio_RS"/>
      <sheetName val="9. Afiliados_EPS_Mpio_RC "/>
      <sheetName val="10. Tendencia_por mes_RS"/>
      <sheetName val="11. Tendencia_por mes_ RC"/>
      <sheetName val="12. Tendencia_por mes_REX"/>
      <sheetName val="12. Tendencia_Valores_Años"/>
      <sheetName val="DATOS TD"/>
      <sheetName val="TD"/>
      <sheetName val="13. Afiliados_Nivel_Sexo_Zona"/>
      <sheetName val="14. Afiliados_Grupo_edad_RS"/>
      <sheetName val="Curso_vida"/>
      <sheetName val="14A. RS_Curso_Vida"/>
      <sheetName val="15. Afiliados_Grupo_edad_RC"/>
      <sheetName val="15A. RC_Curso_Vida"/>
      <sheetName val="16. REx_Curso_Vida"/>
      <sheetName val="17, Tipo población rs"/>
      <sheetName val=" DATOD tipo pob"/>
      <sheetName val="18. Cobertura_Nacional_Deptos"/>
      <sheetName val="A. Codigos_Municipio"/>
      <sheetName val="B. NUEVOS CODIGO E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2">
          <cell r="W2" t="str">
            <v>CONTRIBUTIVO</v>
          </cell>
          <cell r="X2">
            <v>45.356939696769629</v>
          </cell>
        </row>
        <row r="3">
          <cell r="W3" t="str">
            <v>SUBSIDIADO</v>
          </cell>
          <cell r="X3">
            <v>49.393076550247343</v>
          </cell>
        </row>
        <row r="4">
          <cell r="W4" t="str">
            <v>EXCEPCION</v>
          </cell>
          <cell r="X4">
            <v>1.7853756850922373</v>
          </cell>
        </row>
        <row r="5">
          <cell r="W5" t="str">
            <v>Sin afiliar</v>
          </cell>
          <cell r="X5">
            <v>3.4646080678907936</v>
          </cell>
        </row>
      </sheetData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7"/>
  <sheetViews>
    <sheetView topLeftCell="G105" workbookViewId="0">
      <selection activeCell="N3" sqref="N3:N127"/>
    </sheetView>
  </sheetViews>
  <sheetFormatPr baseColWidth="10" defaultColWidth="11.42578125" defaultRowHeight="12.75"/>
  <cols>
    <col min="3" max="3" width="12.5703125" customWidth="1"/>
  </cols>
  <sheetData>
    <row r="1" spans="1:19">
      <c r="D1" s="215">
        <v>2016</v>
      </c>
      <c r="E1" s="215">
        <v>2017</v>
      </c>
      <c r="F1" s="215">
        <v>2018</v>
      </c>
      <c r="G1" s="215">
        <v>2019</v>
      </c>
      <c r="H1" s="215">
        <v>2020</v>
      </c>
      <c r="I1" s="789" t="s">
        <v>0</v>
      </c>
      <c r="J1" s="791" t="s">
        <v>1</v>
      </c>
      <c r="K1" s="793" t="s">
        <v>2</v>
      </c>
      <c r="L1" s="793"/>
      <c r="M1" s="794"/>
    </row>
    <row r="2" spans="1:19" ht="24" customHeight="1">
      <c r="A2" s="107" t="s">
        <v>3</v>
      </c>
      <c r="B2" s="108" t="s">
        <v>4</v>
      </c>
      <c r="C2" s="108" t="s">
        <v>0</v>
      </c>
      <c r="D2" s="108">
        <f>SUM(D3:D127)</f>
        <v>6534857</v>
      </c>
      <c r="E2" s="108">
        <f>SUM(E3:E127)</f>
        <v>6613118</v>
      </c>
      <c r="F2" s="108">
        <f>SUM(F3:F127)</f>
        <v>6691030</v>
      </c>
      <c r="G2" s="108">
        <f>SUM(G3:G127)</f>
        <v>6768388</v>
      </c>
      <c r="H2" s="108">
        <f>SUM(H3:H127)</f>
        <v>6845093</v>
      </c>
      <c r="I2" s="790"/>
      <c r="J2" s="792"/>
      <c r="K2" s="253">
        <v>2018</v>
      </c>
      <c r="L2" s="253">
        <v>2019</v>
      </c>
      <c r="M2" s="254">
        <v>2020</v>
      </c>
      <c r="N2" s="254">
        <v>2021</v>
      </c>
      <c r="O2" s="254">
        <v>2022</v>
      </c>
      <c r="P2" s="254">
        <v>2023</v>
      </c>
      <c r="Q2" s="254">
        <v>2024</v>
      </c>
      <c r="R2" s="254">
        <v>2025</v>
      </c>
      <c r="S2" s="254">
        <v>2026</v>
      </c>
    </row>
    <row r="3" spans="1:19" ht="15">
      <c r="A3" s="109">
        <v>1</v>
      </c>
      <c r="B3" t="s">
        <v>5</v>
      </c>
      <c r="C3" t="s">
        <v>6</v>
      </c>
      <c r="D3">
        <v>2486723</v>
      </c>
      <c r="E3" s="95">
        <v>2508452</v>
      </c>
      <c r="F3" s="95">
        <v>2529403</v>
      </c>
      <c r="G3" s="95">
        <v>2549537</v>
      </c>
      <c r="H3" s="95">
        <v>2569007</v>
      </c>
      <c r="I3" t="s">
        <v>5</v>
      </c>
      <c r="J3" s="255" t="s">
        <v>6</v>
      </c>
      <c r="K3" s="256">
        <v>2427129</v>
      </c>
      <c r="L3" s="256">
        <v>2483545</v>
      </c>
      <c r="M3" s="257">
        <v>2533424</v>
      </c>
      <c r="N3" s="257">
        <v>2573220</v>
      </c>
      <c r="O3" s="257">
        <v>2612958</v>
      </c>
      <c r="P3" s="257">
        <v>2653729</v>
      </c>
      <c r="Q3" s="257">
        <v>2700443</v>
      </c>
      <c r="R3" s="257">
        <v>2745464</v>
      </c>
      <c r="S3" s="257">
        <v>2787912</v>
      </c>
    </row>
    <row r="4" spans="1:19" ht="15">
      <c r="A4" s="110">
        <v>2</v>
      </c>
      <c r="B4" t="s">
        <v>7</v>
      </c>
      <c r="C4" t="s">
        <v>8</v>
      </c>
      <c r="D4">
        <v>19195</v>
      </c>
      <c r="E4" s="95">
        <v>19096</v>
      </c>
      <c r="F4" s="95">
        <v>18991</v>
      </c>
      <c r="G4" s="95">
        <v>18882</v>
      </c>
      <c r="H4" s="95">
        <v>18779</v>
      </c>
      <c r="I4" t="s">
        <v>7</v>
      </c>
      <c r="J4" s="258" t="s">
        <v>8</v>
      </c>
      <c r="K4" s="259">
        <v>20367</v>
      </c>
      <c r="L4" s="259">
        <v>20258</v>
      </c>
      <c r="M4" s="260">
        <v>20287</v>
      </c>
      <c r="N4" s="260">
        <v>20602</v>
      </c>
      <c r="O4" s="260">
        <v>20920</v>
      </c>
      <c r="P4" s="260">
        <v>21246</v>
      </c>
      <c r="Q4" s="260">
        <v>21444</v>
      </c>
      <c r="R4" s="260">
        <v>21633</v>
      </c>
      <c r="S4" s="260">
        <v>21818</v>
      </c>
    </row>
    <row r="5" spans="1:19" ht="15">
      <c r="A5" s="110">
        <v>4</v>
      </c>
      <c r="B5" t="s">
        <v>9</v>
      </c>
      <c r="C5" t="s">
        <v>10</v>
      </c>
      <c r="D5">
        <v>2075</v>
      </c>
      <c r="E5" s="95">
        <v>2019</v>
      </c>
      <c r="F5" s="95">
        <v>1971</v>
      </c>
      <c r="G5" s="95">
        <v>1918</v>
      </c>
      <c r="H5" s="95">
        <v>1870</v>
      </c>
      <c r="I5" t="s">
        <v>9</v>
      </c>
      <c r="J5" s="261" t="s">
        <v>10</v>
      </c>
      <c r="K5" s="262">
        <v>2695</v>
      </c>
      <c r="L5" s="262">
        <v>2710</v>
      </c>
      <c r="M5" s="263">
        <v>2735</v>
      </c>
      <c r="N5" s="263">
        <v>2777</v>
      </c>
      <c r="O5" s="263">
        <v>2820</v>
      </c>
      <c r="P5" s="263">
        <v>2864</v>
      </c>
      <c r="Q5" s="263">
        <v>2878</v>
      </c>
      <c r="R5" s="263">
        <v>2903</v>
      </c>
      <c r="S5" s="263">
        <v>2926</v>
      </c>
    </row>
    <row r="6" spans="1:19" ht="15">
      <c r="A6" s="110">
        <v>21</v>
      </c>
      <c r="B6" t="s">
        <v>11</v>
      </c>
      <c r="C6" t="s">
        <v>12</v>
      </c>
      <c r="D6">
        <v>3435</v>
      </c>
      <c r="E6" s="95">
        <v>3393</v>
      </c>
      <c r="F6" s="95">
        <v>3361</v>
      </c>
      <c r="G6" s="95">
        <v>3307</v>
      </c>
      <c r="H6" s="95">
        <v>3278</v>
      </c>
      <c r="I6" t="s">
        <v>11</v>
      </c>
      <c r="J6" s="258" t="s">
        <v>12</v>
      </c>
      <c r="K6" s="259">
        <v>4657</v>
      </c>
      <c r="L6" s="259">
        <v>4669</v>
      </c>
      <c r="M6" s="260">
        <v>4698</v>
      </c>
      <c r="N6" s="260">
        <v>4771</v>
      </c>
      <c r="O6" s="260">
        <v>4845</v>
      </c>
      <c r="P6" s="260">
        <v>4920</v>
      </c>
      <c r="Q6" s="260">
        <v>4959</v>
      </c>
      <c r="R6" s="260">
        <v>5032</v>
      </c>
      <c r="S6" s="260">
        <v>5073</v>
      </c>
    </row>
    <row r="7" spans="1:19" ht="15">
      <c r="A7" s="110">
        <v>30</v>
      </c>
      <c r="B7" t="s">
        <v>13</v>
      </c>
      <c r="C7" t="s">
        <v>14</v>
      </c>
      <c r="D7">
        <v>29770</v>
      </c>
      <c r="E7" s="95">
        <v>29980</v>
      </c>
      <c r="F7" s="95">
        <v>30181</v>
      </c>
      <c r="G7" s="95">
        <v>30376</v>
      </c>
      <c r="H7" s="95">
        <v>30561</v>
      </c>
      <c r="I7" t="s">
        <v>13</v>
      </c>
      <c r="J7" s="261" t="s">
        <v>14</v>
      </c>
      <c r="K7" s="262">
        <v>30227</v>
      </c>
      <c r="L7" s="262">
        <v>30777</v>
      </c>
      <c r="M7" s="263">
        <v>31283</v>
      </c>
      <c r="N7" s="263">
        <v>31768</v>
      </c>
      <c r="O7" s="263">
        <v>32259</v>
      </c>
      <c r="P7" s="263">
        <v>32762</v>
      </c>
      <c r="Q7" s="263">
        <v>33113</v>
      </c>
      <c r="R7" s="263">
        <v>33443</v>
      </c>
      <c r="S7" s="263">
        <v>33769</v>
      </c>
    </row>
    <row r="8" spans="1:19" ht="15">
      <c r="A8" s="110">
        <v>31</v>
      </c>
      <c r="B8" t="s">
        <v>15</v>
      </c>
      <c r="C8" t="s">
        <v>16</v>
      </c>
      <c r="D8">
        <v>22253</v>
      </c>
      <c r="E8" s="95">
        <v>22414</v>
      </c>
      <c r="F8" s="95">
        <v>22567</v>
      </c>
      <c r="G8" s="95">
        <v>22714</v>
      </c>
      <c r="H8" s="95">
        <v>22860</v>
      </c>
      <c r="I8" t="s">
        <v>15</v>
      </c>
      <c r="J8" s="258" t="s">
        <v>16</v>
      </c>
      <c r="K8" s="259">
        <v>25962</v>
      </c>
      <c r="L8" s="259">
        <v>26552</v>
      </c>
      <c r="M8" s="260">
        <v>27071</v>
      </c>
      <c r="N8" s="260">
        <v>27496</v>
      </c>
      <c r="O8" s="260">
        <v>27921</v>
      </c>
      <c r="P8" s="260">
        <v>28357</v>
      </c>
      <c r="Q8" s="260">
        <v>28691</v>
      </c>
      <c r="R8" s="260">
        <v>29023</v>
      </c>
      <c r="S8" s="260">
        <v>29342</v>
      </c>
    </row>
    <row r="9" spans="1:19" ht="15">
      <c r="A9" s="110">
        <v>34</v>
      </c>
      <c r="B9" t="s">
        <v>17</v>
      </c>
      <c r="C9" t="s">
        <v>18</v>
      </c>
      <c r="D9">
        <v>46221</v>
      </c>
      <c r="E9" s="95">
        <v>46621</v>
      </c>
      <c r="F9" s="95">
        <v>47003</v>
      </c>
      <c r="G9" s="95">
        <v>47384</v>
      </c>
      <c r="H9" s="95">
        <v>47747</v>
      </c>
      <c r="I9" t="s">
        <v>17</v>
      </c>
      <c r="J9" s="261" t="s">
        <v>18</v>
      </c>
      <c r="K9" s="262">
        <v>43269</v>
      </c>
      <c r="L9" s="262">
        <v>43713</v>
      </c>
      <c r="M9" s="263">
        <v>44199</v>
      </c>
      <c r="N9" s="263">
        <v>44885</v>
      </c>
      <c r="O9" s="263">
        <v>45577</v>
      </c>
      <c r="P9" s="263">
        <v>46289</v>
      </c>
      <c r="Q9" s="263">
        <v>46782</v>
      </c>
      <c r="R9" s="263">
        <v>47231</v>
      </c>
      <c r="S9" s="263">
        <v>47706</v>
      </c>
    </row>
    <row r="10" spans="1:19" ht="15">
      <c r="A10" s="110">
        <v>36</v>
      </c>
      <c r="B10" t="s">
        <v>19</v>
      </c>
      <c r="C10" t="s">
        <v>20</v>
      </c>
      <c r="D10">
        <v>9082</v>
      </c>
      <c r="E10" s="95">
        <v>9216</v>
      </c>
      <c r="F10" s="95">
        <v>9353</v>
      </c>
      <c r="G10" s="95">
        <v>9492</v>
      </c>
      <c r="H10" s="95">
        <v>9631</v>
      </c>
      <c r="I10" t="s">
        <v>19</v>
      </c>
      <c r="J10" s="258" t="s">
        <v>20</v>
      </c>
      <c r="K10" s="259">
        <v>5756</v>
      </c>
      <c r="L10" s="259">
        <v>5790</v>
      </c>
      <c r="M10" s="260">
        <v>5841</v>
      </c>
      <c r="N10" s="260">
        <v>5932</v>
      </c>
      <c r="O10" s="260">
        <v>6023</v>
      </c>
      <c r="P10" s="260">
        <v>6117</v>
      </c>
      <c r="Q10" s="260">
        <v>6166</v>
      </c>
      <c r="R10" s="260">
        <v>6229</v>
      </c>
      <c r="S10" s="260">
        <v>6285</v>
      </c>
    </row>
    <row r="11" spans="1:19" ht="15">
      <c r="A11" s="110">
        <v>38</v>
      </c>
      <c r="B11" t="s">
        <v>21</v>
      </c>
      <c r="C11" t="s">
        <v>22</v>
      </c>
      <c r="D11">
        <v>11240</v>
      </c>
      <c r="E11" s="95">
        <v>11139</v>
      </c>
      <c r="F11" s="95">
        <v>11040</v>
      </c>
      <c r="G11" s="95">
        <v>10932</v>
      </c>
      <c r="H11" s="95">
        <v>10832</v>
      </c>
      <c r="I11" t="s">
        <v>21</v>
      </c>
      <c r="J11" s="261" t="s">
        <v>22</v>
      </c>
      <c r="K11" s="262">
        <v>11437</v>
      </c>
      <c r="L11" s="262">
        <v>11462</v>
      </c>
      <c r="M11" s="263">
        <v>11536</v>
      </c>
      <c r="N11" s="263">
        <v>11715</v>
      </c>
      <c r="O11" s="263">
        <v>11896</v>
      </c>
      <c r="P11" s="263">
        <v>12081</v>
      </c>
      <c r="Q11" s="263">
        <v>12144</v>
      </c>
      <c r="R11" s="263">
        <v>12227</v>
      </c>
      <c r="S11" s="263">
        <v>12316</v>
      </c>
    </row>
    <row r="12" spans="1:19" ht="15">
      <c r="A12" s="110">
        <v>40</v>
      </c>
      <c r="B12" t="s">
        <v>23</v>
      </c>
      <c r="C12" t="s">
        <v>24</v>
      </c>
      <c r="D12">
        <v>17304</v>
      </c>
      <c r="E12" s="95">
        <v>17521</v>
      </c>
      <c r="F12" s="95">
        <v>17737</v>
      </c>
      <c r="G12" s="95">
        <v>17962</v>
      </c>
      <c r="H12" s="95">
        <v>18166</v>
      </c>
      <c r="I12" t="s">
        <v>23</v>
      </c>
      <c r="J12" s="258" t="s">
        <v>24</v>
      </c>
      <c r="K12" s="259">
        <v>18321</v>
      </c>
      <c r="L12" s="259">
        <v>18737</v>
      </c>
      <c r="M12" s="260">
        <v>19104</v>
      </c>
      <c r="N12" s="260">
        <v>19404</v>
      </c>
      <c r="O12" s="260">
        <v>19704</v>
      </c>
      <c r="P12" s="260">
        <v>20011</v>
      </c>
      <c r="Q12" s="260">
        <v>20210</v>
      </c>
      <c r="R12" s="260">
        <v>20390</v>
      </c>
      <c r="S12" s="260">
        <v>20586</v>
      </c>
    </row>
    <row r="13" spans="1:19" ht="15">
      <c r="A13" s="110">
        <v>42</v>
      </c>
      <c r="B13" t="s">
        <v>25</v>
      </c>
      <c r="C13" t="s">
        <v>26</v>
      </c>
      <c r="D13">
        <v>24724</v>
      </c>
      <c r="E13" s="95">
        <v>24905</v>
      </c>
      <c r="F13" s="95">
        <v>25067</v>
      </c>
      <c r="G13" s="95">
        <v>25239</v>
      </c>
      <c r="H13" s="95">
        <v>25395</v>
      </c>
      <c r="I13" t="s">
        <v>25</v>
      </c>
      <c r="J13" s="261" t="s">
        <v>27</v>
      </c>
      <c r="K13" s="262">
        <v>26164</v>
      </c>
      <c r="L13" s="262">
        <v>26598</v>
      </c>
      <c r="M13" s="263">
        <v>27002</v>
      </c>
      <c r="N13" s="263">
        <v>27421</v>
      </c>
      <c r="O13" s="263">
        <v>27844</v>
      </c>
      <c r="P13" s="263">
        <v>28279</v>
      </c>
      <c r="Q13" s="263">
        <v>28642</v>
      </c>
      <c r="R13" s="263">
        <v>29016</v>
      </c>
      <c r="S13" s="263">
        <v>29360</v>
      </c>
    </row>
    <row r="14" spans="1:19" ht="15">
      <c r="A14" s="110">
        <v>44</v>
      </c>
      <c r="B14" t="s">
        <v>28</v>
      </c>
      <c r="C14" t="s">
        <v>29</v>
      </c>
      <c r="D14">
        <v>7580</v>
      </c>
      <c r="E14" s="95">
        <v>7591</v>
      </c>
      <c r="F14" s="95">
        <v>7601</v>
      </c>
      <c r="G14" s="95">
        <v>7610</v>
      </c>
      <c r="H14" s="95">
        <v>7619</v>
      </c>
      <c r="I14" t="s">
        <v>28</v>
      </c>
      <c r="J14" s="258" t="s">
        <v>30</v>
      </c>
      <c r="K14" s="259">
        <v>7010</v>
      </c>
      <c r="L14" s="259">
        <v>7085</v>
      </c>
      <c r="M14" s="260">
        <v>7169</v>
      </c>
      <c r="N14" s="260">
        <v>7280</v>
      </c>
      <c r="O14" s="260">
        <v>7393</v>
      </c>
      <c r="P14" s="260">
        <v>7508</v>
      </c>
      <c r="Q14" s="260">
        <v>7547</v>
      </c>
      <c r="R14" s="260">
        <v>7594</v>
      </c>
      <c r="S14" s="260">
        <v>7646</v>
      </c>
    </row>
    <row r="15" spans="1:19" ht="15">
      <c r="A15" s="110">
        <v>45</v>
      </c>
      <c r="B15" t="s">
        <v>31</v>
      </c>
      <c r="C15" t="s">
        <v>32</v>
      </c>
      <c r="D15">
        <v>183716</v>
      </c>
      <c r="E15" s="95">
        <v>189325</v>
      </c>
      <c r="F15" s="95">
        <v>195068</v>
      </c>
      <c r="G15" s="95">
        <v>200931</v>
      </c>
      <c r="H15" s="95">
        <v>206885</v>
      </c>
      <c r="I15" t="s">
        <v>31</v>
      </c>
      <c r="J15" s="261" t="s">
        <v>32</v>
      </c>
      <c r="K15" s="262">
        <v>121003</v>
      </c>
      <c r="L15" s="262">
        <v>124647</v>
      </c>
      <c r="M15" s="263">
        <v>127744</v>
      </c>
      <c r="N15" s="263">
        <v>129751</v>
      </c>
      <c r="O15" s="263">
        <v>131754</v>
      </c>
      <c r="P15" s="263">
        <v>133811</v>
      </c>
      <c r="Q15" s="263">
        <v>135908</v>
      </c>
      <c r="R15" s="263">
        <v>137922</v>
      </c>
      <c r="S15" s="263">
        <v>139843</v>
      </c>
    </row>
    <row r="16" spans="1:19" ht="15">
      <c r="A16" s="110">
        <v>51</v>
      </c>
      <c r="B16" t="s">
        <v>33</v>
      </c>
      <c r="C16" t="s">
        <v>34</v>
      </c>
      <c r="D16">
        <v>41209</v>
      </c>
      <c r="E16" s="95">
        <v>42301</v>
      </c>
      <c r="F16" s="95">
        <v>43416</v>
      </c>
      <c r="G16" s="95">
        <v>44560</v>
      </c>
      <c r="H16" s="95">
        <v>45710</v>
      </c>
      <c r="I16" t="s">
        <v>33</v>
      </c>
      <c r="J16" s="258" t="s">
        <v>35</v>
      </c>
      <c r="K16" s="259">
        <v>29295</v>
      </c>
      <c r="L16" s="259">
        <v>29942</v>
      </c>
      <c r="M16" s="260">
        <v>30510</v>
      </c>
      <c r="N16" s="260">
        <v>30984</v>
      </c>
      <c r="O16" s="260">
        <v>31462</v>
      </c>
      <c r="P16" s="260">
        <v>31953</v>
      </c>
      <c r="Q16" s="260">
        <v>32219</v>
      </c>
      <c r="R16" s="260">
        <v>32469</v>
      </c>
      <c r="S16" s="260">
        <v>32735</v>
      </c>
    </row>
    <row r="17" spans="1:19" ht="15">
      <c r="A17" s="110">
        <v>55</v>
      </c>
      <c r="B17" t="s">
        <v>36</v>
      </c>
      <c r="C17" t="s">
        <v>37</v>
      </c>
      <c r="D17">
        <v>8578</v>
      </c>
      <c r="E17" s="95">
        <v>8426</v>
      </c>
      <c r="F17" s="95">
        <v>8306</v>
      </c>
      <c r="G17" s="95">
        <v>8165</v>
      </c>
      <c r="H17" s="95">
        <v>8036</v>
      </c>
      <c r="I17" t="s">
        <v>36</v>
      </c>
      <c r="J17" s="261" t="s">
        <v>37</v>
      </c>
      <c r="K17" s="262">
        <v>7689</v>
      </c>
      <c r="L17" s="262">
        <v>7577</v>
      </c>
      <c r="M17" s="263">
        <v>7545</v>
      </c>
      <c r="N17" s="263">
        <v>7662</v>
      </c>
      <c r="O17" s="263">
        <v>7780</v>
      </c>
      <c r="P17" s="263">
        <v>7902</v>
      </c>
      <c r="Q17" s="263">
        <v>7975</v>
      </c>
      <c r="R17" s="263">
        <v>8051</v>
      </c>
      <c r="S17" s="263">
        <v>8137</v>
      </c>
    </row>
    <row r="18" spans="1:19" ht="15">
      <c r="A18" s="110">
        <v>59</v>
      </c>
      <c r="B18" t="s">
        <v>38</v>
      </c>
      <c r="C18" t="s">
        <v>39</v>
      </c>
      <c r="D18">
        <v>4110</v>
      </c>
      <c r="E18" s="95">
        <v>4029</v>
      </c>
      <c r="F18" s="95">
        <v>3945</v>
      </c>
      <c r="G18" s="95">
        <v>3854</v>
      </c>
      <c r="H18" s="95">
        <v>3765</v>
      </c>
      <c r="I18" t="s">
        <v>38</v>
      </c>
      <c r="J18" s="258" t="s">
        <v>39</v>
      </c>
      <c r="K18" s="259">
        <v>5139</v>
      </c>
      <c r="L18" s="259">
        <v>5085</v>
      </c>
      <c r="M18" s="260">
        <v>5074</v>
      </c>
      <c r="N18" s="260">
        <v>5153</v>
      </c>
      <c r="O18" s="260">
        <v>5232</v>
      </c>
      <c r="P18" s="260">
        <v>5314</v>
      </c>
      <c r="Q18" s="260">
        <v>5361</v>
      </c>
      <c r="R18" s="260">
        <v>5393</v>
      </c>
      <c r="S18" s="260">
        <v>5448</v>
      </c>
    </row>
    <row r="19" spans="1:19" ht="15">
      <c r="A19" s="110">
        <v>79</v>
      </c>
      <c r="B19" t="s">
        <v>40</v>
      </c>
      <c r="C19" t="s">
        <v>41</v>
      </c>
      <c r="D19">
        <v>50836</v>
      </c>
      <c r="E19" s="95">
        <v>51617</v>
      </c>
      <c r="F19" s="95">
        <v>52395</v>
      </c>
      <c r="G19" s="95">
        <v>53167</v>
      </c>
      <c r="H19" s="95">
        <v>53946</v>
      </c>
      <c r="I19" t="s">
        <v>40</v>
      </c>
      <c r="J19" s="261" t="s">
        <v>41</v>
      </c>
      <c r="K19" s="262">
        <v>51969</v>
      </c>
      <c r="L19" s="262">
        <v>53242</v>
      </c>
      <c r="M19" s="263">
        <v>54347</v>
      </c>
      <c r="N19" s="263">
        <v>55201</v>
      </c>
      <c r="O19" s="263">
        <v>56053</v>
      </c>
      <c r="P19" s="263">
        <v>56928</v>
      </c>
      <c r="Q19" s="263">
        <v>57483</v>
      </c>
      <c r="R19" s="263">
        <v>58025</v>
      </c>
      <c r="S19" s="263">
        <v>58590</v>
      </c>
    </row>
    <row r="20" spans="1:19" ht="15">
      <c r="A20" s="110">
        <v>86</v>
      </c>
      <c r="B20" t="s">
        <v>42</v>
      </c>
      <c r="C20" t="s">
        <v>43</v>
      </c>
      <c r="D20">
        <v>6823</v>
      </c>
      <c r="E20" s="95">
        <v>6875</v>
      </c>
      <c r="F20" s="95">
        <v>6930</v>
      </c>
      <c r="G20" s="95">
        <v>6991</v>
      </c>
      <c r="H20" s="95">
        <v>7041</v>
      </c>
      <c r="I20" t="s">
        <v>42</v>
      </c>
      <c r="J20" s="258" t="s">
        <v>43</v>
      </c>
      <c r="K20" s="259">
        <v>6000</v>
      </c>
      <c r="L20" s="259">
        <v>6054</v>
      </c>
      <c r="M20" s="260">
        <v>6116</v>
      </c>
      <c r="N20" s="260">
        <v>6211</v>
      </c>
      <c r="O20" s="260">
        <v>6307</v>
      </c>
      <c r="P20" s="260">
        <v>6405</v>
      </c>
      <c r="Q20" s="260">
        <v>6439</v>
      </c>
      <c r="R20" s="260">
        <v>6484</v>
      </c>
      <c r="S20" s="260">
        <v>6540</v>
      </c>
    </row>
    <row r="21" spans="1:19" ht="15">
      <c r="A21" s="110">
        <v>88</v>
      </c>
      <c r="B21" t="s">
        <v>44</v>
      </c>
      <c r="C21" t="s">
        <v>45</v>
      </c>
      <c r="D21">
        <v>464614</v>
      </c>
      <c r="E21" s="95">
        <v>473423</v>
      </c>
      <c r="F21" s="95">
        <v>482287</v>
      </c>
      <c r="G21" s="95">
        <v>491182</v>
      </c>
      <c r="H21" s="95">
        <v>500125</v>
      </c>
      <c r="I21" t="s">
        <v>44</v>
      </c>
      <c r="J21" s="261" t="s">
        <v>45</v>
      </c>
      <c r="K21" s="262">
        <v>522264</v>
      </c>
      <c r="L21" s="262">
        <v>538527</v>
      </c>
      <c r="M21" s="263">
        <v>552154</v>
      </c>
      <c r="N21" s="263">
        <v>560831</v>
      </c>
      <c r="O21" s="263">
        <v>569488</v>
      </c>
      <c r="P21" s="263">
        <v>578376</v>
      </c>
      <c r="Q21" s="263">
        <v>588462</v>
      </c>
      <c r="R21" s="263">
        <v>598199</v>
      </c>
      <c r="S21" s="263">
        <v>607353</v>
      </c>
    </row>
    <row r="22" spans="1:19" ht="15">
      <c r="A22" s="110">
        <v>91</v>
      </c>
      <c r="B22" t="s">
        <v>46</v>
      </c>
      <c r="C22" t="s">
        <v>47</v>
      </c>
      <c r="D22">
        <v>9188</v>
      </c>
      <c r="E22" s="95">
        <v>9079</v>
      </c>
      <c r="F22" s="95">
        <v>8976</v>
      </c>
      <c r="G22" s="95">
        <v>8864</v>
      </c>
      <c r="H22" s="95">
        <v>8758</v>
      </c>
      <c r="I22" t="s">
        <v>46</v>
      </c>
      <c r="J22" s="258" t="s">
        <v>47</v>
      </c>
      <c r="K22" s="259">
        <v>10323</v>
      </c>
      <c r="L22" s="259">
        <v>10274</v>
      </c>
      <c r="M22" s="260">
        <v>10284</v>
      </c>
      <c r="N22" s="260">
        <v>10444</v>
      </c>
      <c r="O22" s="260">
        <v>10605</v>
      </c>
      <c r="P22" s="260">
        <v>10770</v>
      </c>
      <c r="Q22" s="260">
        <v>10850</v>
      </c>
      <c r="R22" s="260">
        <v>10960</v>
      </c>
      <c r="S22" s="260">
        <v>11043</v>
      </c>
    </row>
    <row r="23" spans="1:19" ht="15">
      <c r="A23" s="110">
        <v>93</v>
      </c>
      <c r="B23" t="s">
        <v>48</v>
      </c>
      <c r="C23" t="s">
        <v>49</v>
      </c>
      <c r="D23">
        <v>17606</v>
      </c>
      <c r="E23" s="95">
        <v>17663</v>
      </c>
      <c r="F23" s="95">
        <v>17726</v>
      </c>
      <c r="G23" s="95">
        <v>17773</v>
      </c>
      <c r="H23" s="95">
        <v>17815</v>
      </c>
      <c r="I23" t="s">
        <v>48</v>
      </c>
      <c r="J23" s="261" t="s">
        <v>49</v>
      </c>
      <c r="K23" s="262">
        <v>15607</v>
      </c>
      <c r="L23" s="262">
        <v>15736</v>
      </c>
      <c r="M23" s="263">
        <v>15896</v>
      </c>
      <c r="N23" s="263">
        <v>16143</v>
      </c>
      <c r="O23" s="263">
        <v>16392</v>
      </c>
      <c r="P23" s="263">
        <v>16648</v>
      </c>
      <c r="Q23" s="263">
        <v>16767</v>
      </c>
      <c r="R23" s="263">
        <v>16893</v>
      </c>
      <c r="S23" s="263">
        <v>17024</v>
      </c>
    </row>
    <row r="24" spans="1:19" ht="15">
      <c r="A24" s="110">
        <v>101</v>
      </c>
      <c r="B24" t="s">
        <v>50</v>
      </c>
      <c r="C24" t="s">
        <v>51</v>
      </c>
      <c r="D24">
        <v>26957</v>
      </c>
      <c r="E24" s="95">
        <v>26828</v>
      </c>
      <c r="F24" s="95">
        <v>26698</v>
      </c>
      <c r="G24" s="95">
        <v>26567</v>
      </c>
      <c r="H24" s="95">
        <v>26434</v>
      </c>
      <c r="I24" t="s">
        <v>50</v>
      </c>
      <c r="J24" s="258" t="s">
        <v>51</v>
      </c>
      <c r="K24" s="259">
        <v>26118</v>
      </c>
      <c r="L24" s="259">
        <v>26160</v>
      </c>
      <c r="M24" s="260">
        <v>26313</v>
      </c>
      <c r="N24" s="260">
        <v>26721</v>
      </c>
      <c r="O24" s="260">
        <v>27134</v>
      </c>
      <c r="P24" s="260">
        <v>27557</v>
      </c>
      <c r="Q24" s="260">
        <v>27905</v>
      </c>
      <c r="R24" s="260">
        <v>28245</v>
      </c>
      <c r="S24" s="260">
        <v>28563</v>
      </c>
    </row>
    <row r="25" spans="1:19" ht="15">
      <c r="A25" s="110">
        <v>107</v>
      </c>
      <c r="B25" t="s">
        <v>52</v>
      </c>
      <c r="C25" t="s">
        <v>53</v>
      </c>
      <c r="D25">
        <v>8692</v>
      </c>
      <c r="E25" s="95">
        <v>8682</v>
      </c>
      <c r="F25" s="95">
        <v>8673</v>
      </c>
      <c r="G25" s="95">
        <v>8662</v>
      </c>
      <c r="H25" s="95">
        <v>8652</v>
      </c>
      <c r="I25" t="s">
        <v>52</v>
      </c>
      <c r="J25" s="261" t="s">
        <v>53</v>
      </c>
      <c r="K25" s="262">
        <v>8039</v>
      </c>
      <c r="L25" s="262">
        <v>8065</v>
      </c>
      <c r="M25" s="263">
        <v>8120</v>
      </c>
      <c r="N25" s="263">
        <v>8246</v>
      </c>
      <c r="O25" s="263">
        <v>8373</v>
      </c>
      <c r="P25" s="263">
        <v>8504</v>
      </c>
      <c r="Q25" s="263">
        <v>8576</v>
      </c>
      <c r="R25" s="263">
        <v>8641</v>
      </c>
      <c r="S25" s="263">
        <v>8710</v>
      </c>
    </row>
    <row r="26" spans="1:19" ht="15">
      <c r="A26" s="110">
        <v>113</v>
      </c>
      <c r="B26" t="s">
        <v>54</v>
      </c>
      <c r="C26" t="s">
        <v>55</v>
      </c>
      <c r="D26">
        <v>6566</v>
      </c>
      <c r="E26" s="95">
        <v>6531</v>
      </c>
      <c r="F26" s="95">
        <v>6495</v>
      </c>
      <c r="G26" s="95">
        <v>6446</v>
      </c>
      <c r="H26" s="95">
        <v>6403</v>
      </c>
      <c r="I26" t="s">
        <v>54</v>
      </c>
      <c r="J26" s="258" t="s">
        <v>55</v>
      </c>
      <c r="K26" s="259">
        <v>9354</v>
      </c>
      <c r="L26" s="259">
        <v>9502</v>
      </c>
      <c r="M26" s="260">
        <v>9634</v>
      </c>
      <c r="N26" s="260">
        <v>9783</v>
      </c>
      <c r="O26" s="260">
        <v>9934</v>
      </c>
      <c r="P26" s="260">
        <v>10089</v>
      </c>
      <c r="Q26" s="260">
        <v>10143</v>
      </c>
      <c r="R26" s="260">
        <v>10211</v>
      </c>
      <c r="S26" s="260">
        <v>10299</v>
      </c>
    </row>
    <row r="27" spans="1:19" ht="15">
      <c r="A27" s="110">
        <v>120</v>
      </c>
      <c r="B27" t="s">
        <v>56</v>
      </c>
      <c r="C27" t="s">
        <v>57</v>
      </c>
      <c r="D27">
        <v>38850</v>
      </c>
      <c r="E27" s="95">
        <v>39918</v>
      </c>
      <c r="F27" s="95">
        <v>41012</v>
      </c>
      <c r="G27" s="95">
        <v>42112</v>
      </c>
      <c r="H27" s="95">
        <v>43239</v>
      </c>
      <c r="I27" t="s">
        <v>56</v>
      </c>
      <c r="J27" s="261" t="s">
        <v>57</v>
      </c>
      <c r="K27" s="262">
        <v>28996</v>
      </c>
      <c r="L27" s="262">
        <v>29716</v>
      </c>
      <c r="M27" s="263">
        <v>30356</v>
      </c>
      <c r="N27" s="263">
        <v>30833</v>
      </c>
      <c r="O27" s="263">
        <v>31309</v>
      </c>
      <c r="P27" s="263">
        <v>31798</v>
      </c>
      <c r="Q27" s="263">
        <v>31976</v>
      </c>
      <c r="R27" s="263">
        <v>32163</v>
      </c>
      <c r="S27" s="263">
        <v>32385</v>
      </c>
    </row>
    <row r="28" spans="1:19" ht="15">
      <c r="A28" s="110">
        <v>125</v>
      </c>
      <c r="B28" t="s">
        <v>58</v>
      </c>
      <c r="C28" t="s">
        <v>59</v>
      </c>
      <c r="D28">
        <v>8275</v>
      </c>
      <c r="E28" s="95">
        <v>8330</v>
      </c>
      <c r="F28" s="95">
        <v>8396</v>
      </c>
      <c r="G28" s="95">
        <v>8457</v>
      </c>
      <c r="H28" s="95">
        <v>8519</v>
      </c>
      <c r="I28" t="s">
        <v>58</v>
      </c>
      <c r="J28" s="258" t="s">
        <v>59</v>
      </c>
      <c r="K28" s="259">
        <v>8297</v>
      </c>
      <c r="L28" s="259">
        <v>8420</v>
      </c>
      <c r="M28" s="260">
        <v>8536</v>
      </c>
      <c r="N28" s="260">
        <v>8668</v>
      </c>
      <c r="O28" s="260">
        <v>8802</v>
      </c>
      <c r="P28" s="260">
        <v>8940</v>
      </c>
      <c r="Q28" s="260">
        <v>8992</v>
      </c>
      <c r="R28" s="260">
        <v>9046</v>
      </c>
      <c r="S28" s="260">
        <v>9106</v>
      </c>
    </row>
    <row r="29" spans="1:19" ht="15">
      <c r="A29" s="110">
        <v>129</v>
      </c>
      <c r="B29" t="s">
        <v>60</v>
      </c>
      <c r="C29" t="s">
        <v>61</v>
      </c>
      <c r="D29">
        <v>78756</v>
      </c>
      <c r="E29" s="95">
        <v>79652</v>
      </c>
      <c r="F29" s="95">
        <v>80528</v>
      </c>
      <c r="G29" s="95">
        <v>81381</v>
      </c>
      <c r="H29" s="95">
        <v>82227</v>
      </c>
      <c r="I29" t="s">
        <v>60</v>
      </c>
      <c r="J29" s="261" t="s">
        <v>61</v>
      </c>
      <c r="K29" s="262">
        <v>79638</v>
      </c>
      <c r="L29" s="262">
        <v>81658</v>
      </c>
      <c r="M29" s="263">
        <v>83423</v>
      </c>
      <c r="N29" s="263">
        <v>84734</v>
      </c>
      <c r="O29" s="263">
        <v>86042</v>
      </c>
      <c r="P29" s="263">
        <v>87385</v>
      </c>
      <c r="Q29" s="263">
        <v>88727</v>
      </c>
      <c r="R29" s="263">
        <v>90015</v>
      </c>
      <c r="S29" s="263">
        <v>91239</v>
      </c>
    </row>
    <row r="30" spans="1:19" ht="15">
      <c r="A30" s="110">
        <v>134</v>
      </c>
      <c r="B30" t="s">
        <v>62</v>
      </c>
      <c r="C30" t="s">
        <v>63</v>
      </c>
      <c r="D30">
        <v>9035</v>
      </c>
      <c r="E30" s="95">
        <v>8970</v>
      </c>
      <c r="F30" s="95">
        <v>8915</v>
      </c>
      <c r="G30" s="95">
        <v>8839</v>
      </c>
      <c r="H30" s="95">
        <v>8778</v>
      </c>
      <c r="I30" t="s">
        <v>62</v>
      </c>
      <c r="J30" s="258" t="s">
        <v>63</v>
      </c>
      <c r="K30" s="259">
        <v>9203</v>
      </c>
      <c r="L30" s="259">
        <v>9202</v>
      </c>
      <c r="M30" s="260">
        <v>9243</v>
      </c>
      <c r="N30" s="260">
        <v>9386</v>
      </c>
      <c r="O30" s="260">
        <v>9531</v>
      </c>
      <c r="P30" s="260">
        <v>9680</v>
      </c>
      <c r="Q30" s="260">
        <v>9740</v>
      </c>
      <c r="R30" s="260">
        <v>9814</v>
      </c>
      <c r="S30" s="260">
        <v>9883</v>
      </c>
    </row>
    <row r="31" spans="1:19" ht="15">
      <c r="A31" s="110">
        <v>138</v>
      </c>
      <c r="B31" t="s">
        <v>64</v>
      </c>
      <c r="C31" t="s">
        <v>65</v>
      </c>
      <c r="D31">
        <v>16751</v>
      </c>
      <c r="E31" s="95">
        <v>16745</v>
      </c>
      <c r="F31" s="95">
        <v>16737</v>
      </c>
      <c r="G31" s="95">
        <v>16725</v>
      </c>
      <c r="H31" s="95">
        <v>16700</v>
      </c>
      <c r="I31" t="s">
        <v>64</v>
      </c>
      <c r="J31" s="261" t="s">
        <v>65</v>
      </c>
      <c r="K31" s="262">
        <v>15523</v>
      </c>
      <c r="L31" s="262">
        <v>15490</v>
      </c>
      <c r="M31" s="263">
        <v>15552</v>
      </c>
      <c r="N31" s="263">
        <v>15793</v>
      </c>
      <c r="O31" s="263">
        <v>16037</v>
      </c>
      <c r="P31" s="263">
        <v>16287</v>
      </c>
      <c r="Q31" s="263">
        <v>16428</v>
      </c>
      <c r="R31" s="263">
        <v>16538</v>
      </c>
      <c r="S31" s="263">
        <v>16695</v>
      </c>
    </row>
    <row r="32" spans="1:19" ht="15">
      <c r="A32" s="110">
        <v>142</v>
      </c>
      <c r="B32" t="s">
        <v>66</v>
      </c>
      <c r="C32" t="s">
        <v>67</v>
      </c>
      <c r="D32">
        <v>4569</v>
      </c>
      <c r="E32" s="95">
        <v>4543</v>
      </c>
      <c r="F32" s="95">
        <v>4519</v>
      </c>
      <c r="G32" s="95">
        <v>4491</v>
      </c>
      <c r="H32" s="95">
        <v>4460</v>
      </c>
      <c r="I32" t="s">
        <v>66</v>
      </c>
      <c r="J32" s="258" t="s">
        <v>67</v>
      </c>
      <c r="K32" s="259">
        <v>4582</v>
      </c>
      <c r="L32" s="259">
        <v>4537</v>
      </c>
      <c r="M32" s="260">
        <v>4532</v>
      </c>
      <c r="N32" s="260">
        <v>4602</v>
      </c>
      <c r="O32" s="260">
        <v>4673</v>
      </c>
      <c r="P32" s="260">
        <v>4746</v>
      </c>
      <c r="Q32" s="260">
        <v>4811</v>
      </c>
      <c r="R32" s="260">
        <v>4857</v>
      </c>
      <c r="S32" s="260">
        <v>4909</v>
      </c>
    </row>
    <row r="33" spans="1:19" ht="15">
      <c r="A33" s="110">
        <v>145</v>
      </c>
      <c r="B33" t="s">
        <v>68</v>
      </c>
      <c r="C33" t="s">
        <v>69</v>
      </c>
      <c r="D33">
        <v>5340</v>
      </c>
      <c r="E33" s="95">
        <v>5321</v>
      </c>
      <c r="F33" s="95">
        <v>5308</v>
      </c>
      <c r="G33" s="95">
        <v>5276</v>
      </c>
      <c r="H33" s="95">
        <v>5257</v>
      </c>
      <c r="I33" t="s">
        <v>68</v>
      </c>
      <c r="J33" s="261" t="s">
        <v>69</v>
      </c>
      <c r="K33" s="262">
        <v>4743</v>
      </c>
      <c r="L33" s="262">
        <v>4670</v>
      </c>
      <c r="M33" s="263">
        <v>4648</v>
      </c>
      <c r="N33" s="263">
        <v>4720</v>
      </c>
      <c r="O33" s="263">
        <v>4793</v>
      </c>
      <c r="P33" s="263">
        <v>4868</v>
      </c>
      <c r="Q33" s="263">
        <v>4920</v>
      </c>
      <c r="R33" s="263">
        <v>4965</v>
      </c>
      <c r="S33" s="263">
        <v>5004</v>
      </c>
    </row>
    <row r="34" spans="1:19" ht="15">
      <c r="A34" s="110">
        <v>147</v>
      </c>
      <c r="B34" t="s">
        <v>70</v>
      </c>
      <c r="C34" t="s">
        <v>71</v>
      </c>
      <c r="D34">
        <v>57220</v>
      </c>
      <c r="E34" s="95">
        <v>58667</v>
      </c>
      <c r="F34" s="95">
        <v>60141</v>
      </c>
      <c r="G34" s="95">
        <v>61641</v>
      </c>
      <c r="H34" s="95">
        <v>63141</v>
      </c>
      <c r="I34" t="s">
        <v>70</v>
      </c>
      <c r="J34" s="258" t="s">
        <v>71</v>
      </c>
      <c r="K34" s="259">
        <v>47932</v>
      </c>
      <c r="L34" s="259">
        <v>49659</v>
      </c>
      <c r="M34" s="260">
        <v>51143</v>
      </c>
      <c r="N34" s="260">
        <v>51947</v>
      </c>
      <c r="O34" s="260">
        <v>52749</v>
      </c>
      <c r="P34" s="260">
        <v>53572</v>
      </c>
      <c r="Q34" s="260">
        <v>54339</v>
      </c>
      <c r="R34" s="260">
        <v>55061</v>
      </c>
      <c r="S34" s="260">
        <v>55751</v>
      </c>
    </row>
    <row r="35" spans="1:19" ht="15">
      <c r="A35" s="110">
        <v>148</v>
      </c>
      <c r="B35" t="s">
        <v>72</v>
      </c>
      <c r="C35" t="s">
        <v>73</v>
      </c>
      <c r="D35">
        <v>47340</v>
      </c>
      <c r="E35" s="95">
        <v>47915</v>
      </c>
      <c r="F35" s="95">
        <v>48498</v>
      </c>
      <c r="G35" s="95">
        <v>49076</v>
      </c>
      <c r="H35" s="95">
        <v>49642</v>
      </c>
      <c r="I35" t="s">
        <v>72</v>
      </c>
      <c r="J35" s="261" t="s">
        <v>73</v>
      </c>
      <c r="K35" s="262">
        <v>59416</v>
      </c>
      <c r="L35" s="262">
        <v>61122</v>
      </c>
      <c r="M35" s="263">
        <v>62581</v>
      </c>
      <c r="N35" s="263">
        <v>63564</v>
      </c>
      <c r="O35" s="263">
        <v>64546</v>
      </c>
      <c r="P35" s="263">
        <v>65553</v>
      </c>
      <c r="Q35" s="263">
        <v>66374</v>
      </c>
      <c r="R35" s="263">
        <v>67121</v>
      </c>
      <c r="S35" s="263">
        <v>67903</v>
      </c>
    </row>
    <row r="36" spans="1:19" ht="15">
      <c r="A36" s="110">
        <v>150</v>
      </c>
      <c r="B36" t="s">
        <v>74</v>
      </c>
      <c r="C36" t="s">
        <v>75</v>
      </c>
      <c r="D36">
        <v>3583</v>
      </c>
      <c r="E36" s="95">
        <v>3552</v>
      </c>
      <c r="F36" s="95">
        <v>3512</v>
      </c>
      <c r="G36" s="95">
        <v>3474</v>
      </c>
      <c r="H36" s="95">
        <v>3428</v>
      </c>
      <c r="I36" t="s">
        <v>74</v>
      </c>
      <c r="J36" s="258" t="s">
        <v>75</v>
      </c>
      <c r="K36" s="259">
        <v>3954</v>
      </c>
      <c r="L36" s="259">
        <v>3954</v>
      </c>
      <c r="M36" s="260">
        <v>3972</v>
      </c>
      <c r="N36" s="260">
        <v>4034</v>
      </c>
      <c r="O36" s="260">
        <v>4096</v>
      </c>
      <c r="P36" s="260">
        <v>4160</v>
      </c>
      <c r="Q36" s="260">
        <v>4221</v>
      </c>
      <c r="R36" s="260">
        <v>4268</v>
      </c>
      <c r="S36" s="260">
        <v>4327</v>
      </c>
    </row>
    <row r="37" spans="1:19" ht="15">
      <c r="A37" s="110">
        <v>154</v>
      </c>
      <c r="B37" t="s">
        <v>76</v>
      </c>
      <c r="C37" t="s">
        <v>77</v>
      </c>
      <c r="D37">
        <v>114902</v>
      </c>
      <c r="E37" s="95">
        <v>117670</v>
      </c>
      <c r="F37" s="95">
        <v>120479</v>
      </c>
      <c r="G37" s="95">
        <v>123304</v>
      </c>
      <c r="H37" s="95">
        <v>126161</v>
      </c>
      <c r="I37" t="s">
        <v>76</v>
      </c>
      <c r="J37" s="261" t="s">
        <v>77</v>
      </c>
      <c r="K37" s="262">
        <v>90213</v>
      </c>
      <c r="L37" s="262">
        <v>93044</v>
      </c>
      <c r="M37" s="263">
        <v>95427</v>
      </c>
      <c r="N37" s="263">
        <v>96927</v>
      </c>
      <c r="O37" s="263">
        <v>98423</v>
      </c>
      <c r="P37" s="263">
        <v>99959</v>
      </c>
      <c r="Q37" s="263">
        <v>101577</v>
      </c>
      <c r="R37" s="263">
        <v>103150</v>
      </c>
      <c r="S37" s="263">
        <v>104638</v>
      </c>
    </row>
    <row r="38" spans="1:19" ht="15">
      <c r="A38" s="110">
        <v>172</v>
      </c>
      <c r="B38" t="s">
        <v>78</v>
      </c>
      <c r="C38" t="s">
        <v>79</v>
      </c>
      <c r="D38">
        <v>78148</v>
      </c>
      <c r="E38" s="95">
        <v>80132</v>
      </c>
      <c r="F38" s="95">
        <v>82151</v>
      </c>
      <c r="G38" s="95">
        <v>84183</v>
      </c>
      <c r="H38" s="95">
        <v>86239</v>
      </c>
      <c r="I38" t="s">
        <v>78</v>
      </c>
      <c r="J38" s="258" t="s">
        <v>79</v>
      </c>
      <c r="K38" s="259">
        <v>57375</v>
      </c>
      <c r="L38" s="259">
        <v>58684</v>
      </c>
      <c r="M38" s="260">
        <v>59836</v>
      </c>
      <c r="N38" s="260">
        <v>60775</v>
      </c>
      <c r="O38" s="260">
        <v>61714</v>
      </c>
      <c r="P38" s="260">
        <v>62678</v>
      </c>
      <c r="Q38" s="260">
        <v>63676</v>
      </c>
      <c r="R38" s="260">
        <v>64619</v>
      </c>
      <c r="S38" s="260">
        <v>65518</v>
      </c>
    </row>
    <row r="39" spans="1:19" ht="15">
      <c r="A39" s="110">
        <v>190</v>
      </c>
      <c r="B39" t="s">
        <v>80</v>
      </c>
      <c r="C39" t="s">
        <v>81</v>
      </c>
      <c r="D39">
        <v>8998</v>
      </c>
      <c r="E39" s="95">
        <v>8932</v>
      </c>
      <c r="F39" s="95">
        <v>8869</v>
      </c>
      <c r="G39" s="95">
        <v>8798</v>
      </c>
      <c r="H39" s="95">
        <v>8735</v>
      </c>
      <c r="I39" t="s">
        <v>80</v>
      </c>
      <c r="J39" s="261" t="s">
        <v>81</v>
      </c>
      <c r="K39" s="262">
        <v>9775</v>
      </c>
      <c r="L39" s="262">
        <v>9844</v>
      </c>
      <c r="M39" s="263">
        <v>9936</v>
      </c>
      <c r="N39" s="263">
        <v>10090</v>
      </c>
      <c r="O39" s="263">
        <v>10246</v>
      </c>
      <c r="P39" s="263">
        <v>10406</v>
      </c>
      <c r="Q39" s="263">
        <v>10578</v>
      </c>
      <c r="R39" s="263">
        <v>10727</v>
      </c>
      <c r="S39" s="263">
        <v>10878</v>
      </c>
    </row>
    <row r="40" spans="1:19" ht="15">
      <c r="A40" s="110">
        <v>197</v>
      </c>
      <c r="B40" t="s">
        <v>82</v>
      </c>
      <c r="C40" t="s">
        <v>83</v>
      </c>
      <c r="D40">
        <v>14964</v>
      </c>
      <c r="E40" s="95">
        <v>14945</v>
      </c>
      <c r="F40" s="95">
        <v>14924</v>
      </c>
      <c r="G40" s="95">
        <v>14909</v>
      </c>
      <c r="H40" s="95">
        <v>14891</v>
      </c>
      <c r="I40" t="s">
        <v>82</v>
      </c>
      <c r="J40" s="258" t="s">
        <v>84</v>
      </c>
      <c r="K40" s="259">
        <v>15444</v>
      </c>
      <c r="L40" s="259">
        <v>15042</v>
      </c>
      <c r="M40" s="260">
        <v>14833</v>
      </c>
      <c r="N40" s="260">
        <v>15063</v>
      </c>
      <c r="O40" s="260">
        <v>15296</v>
      </c>
      <c r="P40" s="260">
        <v>15534</v>
      </c>
      <c r="Q40" s="260">
        <v>15687</v>
      </c>
      <c r="R40" s="260">
        <v>15838</v>
      </c>
      <c r="S40" s="260">
        <v>15990</v>
      </c>
    </row>
    <row r="41" spans="1:19" ht="15">
      <c r="A41" s="110">
        <v>206</v>
      </c>
      <c r="B41" t="s">
        <v>85</v>
      </c>
      <c r="C41" t="s">
        <v>86</v>
      </c>
      <c r="D41">
        <v>3375</v>
      </c>
      <c r="E41" s="95">
        <v>3284</v>
      </c>
      <c r="F41" s="95">
        <v>3194</v>
      </c>
      <c r="G41" s="95">
        <v>3114</v>
      </c>
      <c r="H41" s="95">
        <v>3030</v>
      </c>
      <c r="I41" t="s">
        <v>85</v>
      </c>
      <c r="J41" s="261" t="s">
        <v>86</v>
      </c>
      <c r="K41" s="262">
        <v>4797</v>
      </c>
      <c r="L41" s="262">
        <v>4760</v>
      </c>
      <c r="M41" s="263">
        <v>4758</v>
      </c>
      <c r="N41" s="263">
        <v>4832</v>
      </c>
      <c r="O41" s="263">
        <v>4906</v>
      </c>
      <c r="P41" s="263">
        <v>4983</v>
      </c>
      <c r="Q41" s="263">
        <v>5027</v>
      </c>
      <c r="R41" s="263">
        <v>5070</v>
      </c>
      <c r="S41" s="263">
        <v>5126</v>
      </c>
    </row>
    <row r="42" spans="1:19" ht="15">
      <c r="A42" s="110">
        <v>209</v>
      </c>
      <c r="B42" t="s">
        <v>87</v>
      </c>
      <c r="C42" t="s">
        <v>88</v>
      </c>
      <c r="D42">
        <v>20565</v>
      </c>
      <c r="E42" s="95">
        <v>20476</v>
      </c>
      <c r="F42" s="95">
        <v>20371</v>
      </c>
      <c r="G42" s="95">
        <v>20271</v>
      </c>
      <c r="H42" s="95">
        <v>20158</v>
      </c>
      <c r="I42" t="s">
        <v>87</v>
      </c>
      <c r="J42" s="258" t="s">
        <v>88</v>
      </c>
      <c r="K42" s="259">
        <v>21377</v>
      </c>
      <c r="L42" s="259">
        <v>21504</v>
      </c>
      <c r="M42" s="260">
        <v>21688</v>
      </c>
      <c r="N42" s="260">
        <v>22024</v>
      </c>
      <c r="O42" s="260">
        <v>22364</v>
      </c>
      <c r="P42" s="260">
        <v>22713</v>
      </c>
      <c r="Q42" s="260">
        <v>22908</v>
      </c>
      <c r="R42" s="260">
        <v>23084</v>
      </c>
      <c r="S42" s="260">
        <v>23275</v>
      </c>
    </row>
    <row r="43" spans="1:19" ht="15">
      <c r="A43" s="110">
        <v>212</v>
      </c>
      <c r="B43" t="s">
        <v>89</v>
      </c>
      <c r="C43" t="s">
        <v>90</v>
      </c>
      <c r="D43">
        <v>71035</v>
      </c>
      <c r="E43" s="95">
        <v>71885</v>
      </c>
      <c r="F43" s="95">
        <v>72735</v>
      </c>
      <c r="G43" s="95">
        <v>73574</v>
      </c>
      <c r="H43" s="95">
        <v>74406</v>
      </c>
      <c r="I43" t="s">
        <v>89</v>
      </c>
      <c r="J43" s="261" t="s">
        <v>90</v>
      </c>
      <c r="K43" s="262">
        <v>77884</v>
      </c>
      <c r="L43" s="262">
        <v>80000</v>
      </c>
      <c r="M43" s="263">
        <v>81820</v>
      </c>
      <c r="N43" s="263">
        <v>83106</v>
      </c>
      <c r="O43" s="263">
        <v>84389</v>
      </c>
      <c r="P43" s="263">
        <v>85706</v>
      </c>
      <c r="Q43" s="263">
        <v>87020</v>
      </c>
      <c r="R43" s="263">
        <v>88278</v>
      </c>
      <c r="S43" s="263">
        <v>89492</v>
      </c>
    </row>
    <row r="44" spans="1:19" ht="15">
      <c r="A44" s="110">
        <v>234</v>
      </c>
      <c r="B44" t="s">
        <v>91</v>
      </c>
      <c r="C44" t="s">
        <v>92</v>
      </c>
      <c r="D44">
        <v>23280</v>
      </c>
      <c r="E44" s="95">
        <v>23176</v>
      </c>
      <c r="F44" s="95">
        <v>23068</v>
      </c>
      <c r="G44" s="95">
        <v>22954</v>
      </c>
      <c r="H44" s="95">
        <v>22835</v>
      </c>
      <c r="I44" t="s">
        <v>91</v>
      </c>
      <c r="J44" s="258" t="s">
        <v>92</v>
      </c>
      <c r="K44" s="259">
        <v>23044</v>
      </c>
      <c r="L44" s="259">
        <v>23255</v>
      </c>
      <c r="M44" s="260">
        <v>23509</v>
      </c>
      <c r="N44" s="260">
        <v>23874</v>
      </c>
      <c r="O44" s="260">
        <v>24242</v>
      </c>
      <c r="P44" s="260">
        <v>24621</v>
      </c>
      <c r="Q44" s="260">
        <v>24855</v>
      </c>
      <c r="R44" s="260">
        <v>25080</v>
      </c>
      <c r="S44" s="260">
        <v>25284</v>
      </c>
    </row>
    <row r="45" spans="1:19" ht="15">
      <c r="A45" s="110">
        <v>237</v>
      </c>
      <c r="B45" t="s">
        <v>93</v>
      </c>
      <c r="C45" t="s">
        <v>94</v>
      </c>
      <c r="D45">
        <v>22726</v>
      </c>
      <c r="E45" s="95">
        <v>23209</v>
      </c>
      <c r="F45" s="95">
        <v>23709</v>
      </c>
      <c r="G45" s="95">
        <v>24201</v>
      </c>
      <c r="H45" s="95">
        <v>24695</v>
      </c>
      <c r="I45" t="s">
        <v>93</v>
      </c>
      <c r="J45" s="261" t="s">
        <v>95</v>
      </c>
      <c r="K45" s="262">
        <v>18902</v>
      </c>
      <c r="L45" s="262">
        <v>19332</v>
      </c>
      <c r="M45" s="263">
        <v>19709</v>
      </c>
      <c r="N45" s="263">
        <v>20018</v>
      </c>
      <c r="O45" s="263">
        <v>20328</v>
      </c>
      <c r="P45" s="263">
        <v>20645</v>
      </c>
      <c r="Q45" s="263">
        <v>20922</v>
      </c>
      <c r="R45" s="263">
        <v>21181</v>
      </c>
      <c r="S45" s="263">
        <v>21434</v>
      </c>
    </row>
    <row r="46" spans="1:19" ht="15">
      <c r="A46" s="110">
        <v>240</v>
      </c>
      <c r="B46" t="s">
        <v>96</v>
      </c>
      <c r="C46" t="s">
        <v>97</v>
      </c>
      <c r="D46">
        <v>12510</v>
      </c>
      <c r="E46" s="95">
        <v>12507</v>
      </c>
      <c r="F46" s="95">
        <v>12489</v>
      </c>
      <c r="G46" s="95">
        <v>12478</v>
      </c>
      <c r="H46" s="95">
        <v>12452</v>
      </c>
      <c r="I46" t="s">
        <v>96</v>
      </c>
      <c r="J46" s="258" t="s">
        <v>97</v>
      </c>
      <c r="K46" s="259">
        <v>12158</v>
      </c>
      <c r="L46" s="259">
        <v>12108</v>
      </c>
      <c r="M46" s="260">
        <v>12134</v>
      </c>
      <c r="N46" s="260">
        <v>12322</v>
      </c>
      <c r="O46" s="260">
        <v>12512</v>
      </c>
      <c r="P46" s="260">
        <v>12708</v>
      </c>
      <c r="Q46" s="260">
        <v>12766</v>
      </c>
      <c r="R46" s="260">
        <v>12856</v>
      </c>
      <c r="S46" s="260">
        <v>12943</v>
      </c>
    </row>
    <row r="47" spans="1:19" ht="15">
      <c r="A47" s="110">
        <v>250</v>
      </c>
      <c r="B47" t="s">
        <v>98</v>
      </c>
      <c r="C47" t="s">
        <v>99</v>
      </c>
      <c r="D47">
        <v>49913</v>
      </c>
      <c r="E47" s="95">
        <v>50242</v>
      </c>
      <c r="F47" s="95">
        <v>50557</v>
      </c>
      <c r="G47" s="95">
        <v>50863</v>
      </c>
      <c r="H47" s="95">
        <v>51150</v>
      </c>
      <c r="I47" t="s">
        <v>98</v>
      </c>
      <c r="J47" s="261" t="s">
        <v>99</v>
      </c>
      <c r="K47" s="262">
        <v>51862</v>
      </c>
      <c r="L47" s="262">
        <v>52925</v>
      </c>
      <c r="M47" s="263">
        <v>53846</v>
      </c>
      <c r="N47" s="263">
        <v>54681</v>
      </c>
      <c r="O47" s="263">
        <v>55525</v>
      </c>
      <c r="P47" s="263">
        <v>56392</v>
      </c>
      <c r="Q47" s="263">
        <v>57136</v>
      </c>
      <c r="R47" s="263">
        <v>57841</v>
      </c>
      <c r="S47" s="263">
        <v>58520</v>
      </c>
    </row>
    <row r="48" spans="1:19" ht="15">
      <c r="A48" s="110">
        <v>264</v>
      </c>
      <c r="B48" t="s">
        <v>100</v>
      </c>
      <c r="C48" t="s">
        <v>101</v>
      </c>
      <c r="D48">
        <v>10102</v>
      </c>
      <c r="E48" s="95">
        <v>10248</v>
      </c>
      <c r="F48" s="95">
        <v>10404</v>
      </c>
      <c r="G48" s="95">
        <v>10547</v>
      </c>
      <c r="H48" s="95">
        <v>10696</v>
      </c>
      <c r="I48" t="s">
        <v>100</v>
      </c>
      <c r="J48" s="258" t="s">
        <v>102</v>
      </c>
      <c r="K48" s="259">
        <v>11159</v>
      </c>
      <c r="L48" s="259">
        <v>11465</v>
      </c>
      <c r="M48" s="260">
        <v>11728</v>
      </c>
      <c r="N48" s="260">
        <v>11912</v>
      </c>
      <c r="O48" s="260">
        <v>12096</v>
      </c>
      <c r="P48" s="260">
        <v>12285</v>
      </c>
      <c r="Q48" s="260">
        <v>12421</v>
      </c>
      <c r="R48" s="260">
        <v>12552</v>
      </c>
      <c r="S48" s="260">
        <v>12686</v>
      </c>
    </row>
    <row r="49" spans="1:19" ht="15">
      <c r="A49" s="110">
        <v>266</v>
      </c>
      <c r="B49" t="s">
        <v>103</v>
      </c>
      <c r="C49" t="s">
        <v>104</v>
      </c>
      <c r="D49">
        <v>227644</v>
      </c>
      <c r="E49" s="95">
        <v>232903</v>
      </c>
      <c r="F49" s="95">
        <v>238221</v>
      </c>
      <c r="G49" s="95">
        <v>243609</v>
      </c>
      <c r="H49" s="95">
        <v>249046</v>
      </c>
      <c r="I49" t="s">
        <v>103</v>
      </c>
      <c r="J49" s="261" t="s">
        <v>104</v>
      </c>
      <c r="K49" s="262">
        <v>228848</v>
      </c>
      <c r="L49" s="262">
        <v>236114</v>
      </c>
      <c r="M49" s="263">
        <v>242197</v>
      </c>
      <c r="N49" s="263">
        <v>246003</v>
      </c>
      <c r="O49" s="263">
        <v>249800</v>
      </c>
      <c r="P49" s="263">
        <v>253699</v>
      </c>
      <c r="Q49" s="263">
        <v>258103</v>
      </c>
      <c r="R49" s="263">
        <v>262339</v>
      </c>
      <c r="S49" s="263">
        <v>266361</v>
      </c>
    </row>
    <row r="50" spans="1:19" ht="15">
      <c r="A50" s="110">
        <v>282</v>
      </c>
      <c r="B50" t="s">
        <v>105</v>
      </c>
      <c r="C50" t="s">
        <v>106</v>
      </c>
      <c r="D50">
        <v>21426</v>
      </c>
      <c r="E50" s="95">
        <v>21283</v>
      </c>
      <c r="F50" s="95">
        <v>21142</v>
      </c>
      <c r="G50" s="95">
        <v>20997</v>
      </c>
      <c r="H50" s="95">
        <v>20841</v>
      </c>
      <c r="I50" t="s">
        <v>105</v>
      </c>
      <c r="J50" s="258" t="s">
        <v>106</v>
      </c>
      <c r="K50" s="259">
        <v>24408</v>
      </c>
      <c r="L50" s="259">
        <v>24553</v>
      </c>
      <c r="M50" s="260">
        <v>24754</v>
      </c>
      <c r="N50" s="260">
        <v>25138</v>
      </c>
      <c r="O50" s="260">
        <v>25526</v>
      </c>
      <c r="P50" s="260">
        <v>25924</v>
      </c>
      <c r="Q50" s="260">
        <v>26141</v>
      </c>
      <c r="R50" s="260">
        <v>26339</v>
      </c>
      <c r="S50" s="260">
        <v>26555</v>
      </c>
    </row>
    <row r="51" spans="1:19" ht="15">
      <c r="A51" s="110">
        <v>284</v>
      </c>
      <c r="B51" t="s">
        <v>107</v>
      </c>
      <c r="C51" t="s">
        <v>108</v>
      </c>
      <c r="D51">
        <v>16311</v>
      </c>
      <c r="E51" s="95">
        <v>16008</v>
      </c>
      <c r="F51" s="95">
        <v>15703</v>
      </c>
      <c r="G51" s="95">
        <v>15401</v>
      </c>
      <c r="H51" s="95">
        <v>15099</v>
      </c>
      <c r="I51" t="s">
        <v>107</v>
      </c>
      <c r="J51" s="261" t="s">
        <v>108</v>
      </c>
      <c r="K51" s="262">
        <v>20739</v>
      </c>
      <c r="L51" s="262">
        <v>20657</v>
      </c>
      <c r="M51" s="263">
        <v>20700</v>
      </c>
      <c r="N51" s="263">
        <v>21021</v>
      </c>
      <c r="O51" s="263">
        <v>21346</v>
      </c>
      <c r="P51" s="263">
        <v>21679</v>
      </c>
      <c r="Q51" s="263">
        <v>21888</v>
      </c>
      <c r="R51" s="263">
        <v>22106</v>
      </c>
      <c r="S51" s="263">
        <v>22313</v>
      </c>
    </row>
    <row r="52" spans="1:19" ht="15">
      <c r="A52" s="110">
        <v>306</v>
      </c>
      <c r="B52" t="s">
        <v>109</v>
      </c>
      <c r="C52" t="s">
        <v>110</v>
      </c>
      <c r="D52">
        <v>4009</v>
      </c>
      <c r="E52" s="95">
        <v>3992</v>
      </c>
      <c r="F52" s="95">
        <v>3977</v>
      </c>
      <c r="G52" s="95">
        <v>3953</v>
      </c>
      <c r="H52" s="95">
        <v>3937</v>
      </c>
      <c r="I52" t="s">
        <v>109</v>
      </c>
      <c r="J52" s="258" t="s">
        <v>110</v>
      </c>
      <c r="K52" s="259">
        <v>5544</v>
      </c>
      <c r="L52" s="259">
        <v>5652</v>
      </c>
      <c r="M52" s="260">
        <v>5750</v>
      </c>
      <c r="N52" s="260">
        <v>5839</v>
      </c>
      <c r="O52" s="260">
        <v>5929</v>
      </c>
      <c r="P52" s="260">
        <v>6022</v>
      </c>
      <c r="Q52" s="260">
        <v>6078</v>
      </c>
      <c r="R52" s="260">
        <v>6114</v>
      </c>
      <c r="S52" s="260">
        <v>6174</v>
      </c>
    </row>
    <row r="53" spans="1:19" ht="15">
      <c r="A53" s="110">
        <v>308</v>
      </c>
      <c r="B53" t="s">
        <v>111</v>
      </c>
      <c r="C53" t="s">
        <v>112</v>
      </c>
      <c r="D53">
        <v>55490</v>
      </c>
      <c r="E53" s="95">
        <v>56755</v>
      </c>
      <c r="F53" s="95">
        <v>58030</v>
      </c>
      <c r="G53" s="95">
        <v>59319</v>
      </c>
      <c r="H53" s="95">
        <v>60617</v>
      </c>
      <c r="I53" t="s">
        <v>111</v>
      </c>
      <c r="J53" s="261" t="s">
        <v>112</v>
      </c>
      <c r="K53" s="262">
        <v>51662</v>
      </c>
      <c r="L53" s="262">
        <v>53162</v>
      </c>
      <c r="M53" s="263">
        <v>54439</v>
      </c>
      <c r="N53" s="263">
        <v>55294</v>
      </c>
      <c r="O53" s="263">
        <v>56148</v>
      </c>
      <c r="P53" s="263">
        <v>57024</v>
      </c>
      <c r="Q53" s="263">
        <v>57714</v>
      </c>
      <c r="R53" s="263">
        <v>58358</v>
      </c>
      <c r="S53" s="263">
        <v>58969</v>
      </c>
    </row>
    <row r="54" spans="1:19" ht="15">
      <c r="A54" s="110">
        <v>310</v>
      </c>
      <c r="B54" t="s">
        <v>113</v>
      </c>
      <c r="C54" t="s">
        <v>114</v>
      </c>
      <c r="D54">
        <v>12964</v>
      </c>
      <c r="E54" s="95">
        <v>13115</v>
      </c>
      <c r="F54" s="95">
        <v>13266</v>
      </c>
      <c r="G54" s="95">
        <v>13417</v>
      </c>
      <c r="H54" s="95">
        <v>13567</v>
      </c>
      <c r="I54" t="s">
        <v>113</v>
      </c>
      <c r="J54" s="258" t="s">
        <v>114</v>
      </c>
      <c r="K54" s="259">
        <v>9753</v>
      </c>
      <c r="L54" s="259">
        <v>9828</v>
      </c>
      <c r="M54" s="260">
        <v>9921</v>
      </c>
      <c r="N54" s="260">
        <v>10075</v>
      </c>
      <c r="O54" s="260">
        <v>10230</v>
      </c>
      <c r="P54" s="260">
        <v>10390</v>
      </c>
      <c r="Q54" s="260">
        <v>10516</v>
      </c>
      <c r="R54" s="260">
        <v>10615</v>
      </c>
      <c r="S54" s="260">
        <v>10731</v>
      </c>
    </row>
    <row r="55" spans="1:19" ht="15">
      <c r="A55" s="110">
        <v>313</v>
      </c>
      <c r="B55" t="s">
        <v>115</v>
      </c>
      <c r="C55" t="s">
        <v>116</v>
      </c>
      <c r="D55">
        <v>9866</v>
      </c>
      <c r="E55" s="95">
        <v>9873</v>
      </c>
      <c r="F55" s="95">
        <v>9881</v>
      </c>
      <c r="G55" s="95">
        <v>9885</v>
      </c>
      <c r="H55" s="95">
        <v>9890</v>
      </c>
      <c r="I55" t="s">
        <v>115</v>
      </c>
      <c r="J55" s="261" t="s">
        <v>116</v>
      </c>
      <c r="K55" s="262">
        <v>10117</v>
      </c>
      <c r="L55" s="262">
        <v>9870</v>
      </c>
      <c r="M55" s="263">
        <v>9764</v>
      </c>
      <c r="N55" s="263">
        <v>9915</v>
      </c>
      <c r="O55" s="263">
        <v>10069</v>
      </c>
      <c r="P55" s="263">
        <v>10226</v>
      </c>
      <c r="Q55" s="263">
        <v>10348</v>
      </c>
      <c r="R55" s="263">
        <v>10446</v>
      </c>
      <c r="S55" s="263">
        <v>10571</v>
      </c>
    </row>
    <row r="56" spans="1:19" ht="15">
      <c r="A56" s="110">
        <v>315</v>
      </c>
      <c r="B56" t="s">
        <v>117</v>
      </c>
      <c r="C56" t="s">
        <v>118</v>
      </c>
      <c r="D56">
        <v>6306</v>
      </c>
      <c r="E56" s="95">
        <v>6313</v>
      </c>
      <c r="F56" s="95">
        <v>6318</v>
      </c>
      <c r="G56" s="95">
        <v>6324</v>
      </c>
      <c r="H56" s="95">
        <v>6330</v>
      </c>
      <c r="I56" t="s">
        <v>117</v>
      </c>
      <c r="J56" s="258" t="s">
        <v>118</v>
      </c>
      <c r="K56" s="259">
        <v>6560</v>
      </c>
      <c r="L56" s="259">
        <v>6607</v>
      </c>
      <c r="M56" s="260">
        <v>6665</v>
      </c>
      <c r="N56" s="260">
        <v>6768</v>
      </c>
      <c r="O56" s="260">
        <v>6873</v>
      </c>
      <c r="P56" s="260">
        <v>6980</v>
      </c>
      <c r="Q56" s="260">
        <v>7034</v>
      </c>
      <c r="R56" s="260">
        <v>7102</v>
      </c>
      <c r="S56" s="260">
        <v>7159</v>
      </c>
    </row>
    <row r="57" spans="1:19" ht="15">
      <c r="A57" s="110">
        <v>318</v>
      </c>
      <c r="B57" t="s">
        <v>119</v>
      </c>
      <c r="C57" t="s">
        <v>120</v>
      </c>
      <c r="D57">
        <v>48659</v>
      </c>
      <c r="E57" s="95">
        <v>49533</v>
      </c>
      <c r="F57" s="95">
        <v>50401</v>
      </c>
      <c r="G57" s="95">
        <v>51265</v>
      </c>
      <c r="H57" s="95">
        <v>52129</v>
      </c>
      <c r="I57" t="s">
        <v>119</v>
      </c>
      <c r="J57" s="261" t="s">
        <v>120</v>
      </c>
      <c r="K57" s="262">
        <v>55121</v>
      </c>
      <c r="L57" s="262">
        <v>56774</v>
      </c>
      <c r="M57" s="263">
        <v>58159</v>
      </c>
      <c r="N57" s="263">
        <v>59073</v>
      </c>
      <c r="O57" s="263">
        <v>59985</v>
      </c>
      <c r="P57" s="263">
        <v>60921</v>
      </c>
      <c r="Q57" s="263">
        <v>61405</v>
      </c>
      <c r="R57" s="263">
        <v>61905</v>
      </c>
      <c r="S57" s="263">
        <v>62422</v>
      </c>
    </row>
    <row r="58" spans="1:19" ht="15">
      <c r="A58" s="110">
        <v>321</v>
      </c>
      <c r="B58" t="s">
        <v>121</v>
      </c>
      <c r="C58" t="s">
        <v>122</v>
      </c>
      <c r="D58">
        <v>5231</v>
      </c>
      <c r="E58" s="95">
        <v>5167</v>
      </c>
      <c r="F58" s="95">
        <v>5097</v>
      </c>
      <c r="G58" s="95">
        <v>5046</v>
      </c>
      <c r="H58" s="95">
        <v>4993</v>
      </c>
      <c r="I58" t="s">
        <v>121</v>
      </c>
      <c r="J58" s="258" t="s">
        <v>122</v>
      </c>
      <c r="K58" s="259">
        <v>8363</v>
      </c>
      <c r="L58" s="259">
        <v>8548</v>
      </c>
      <c r="M58" s="260">
        <v>8709</v>
      </c>
      <c r="N58" s="260">
        <v>8844</v>
      </c>
      <c r="O58" s="260">
        <v>8981</v>
      </c>
      <c r="P58" s="260">
        <v>9121</v>
      </c>
      <c r="Q58" s="260">
        <v>9252</v>
      </c>
      <c r="R58" s="260">
        <v>9355</v>
      </c>
      <c r="S58" s="260">
        <v>9468</v>
      </c>
    </row>
    <row r="59" spans="1:19" ht="15">
      <c r="A59" s="110">
        <v>347</v>
      </c>
      <c r="B59" t="s">
        <v>123</v>
      </c>
      <c r="C59" t="s">
        <v>124</v>
      </c>
      <c r="D59">
        <v>5837</v>
      </c>
      <c r="E59" s="95">
        <v>5757</v>
      </c>
      <c r="F59" s="95">
        <v>5690</v>
      </c>
      <c r="G59" s="95">
        <v>5616</v>
      </c>
      <c r="H59" s="95">
        <v>5536</v>
      </c>
      <c r="I59" t="s">
        <v>123</v>
      </c>
      <c r="J59" s="261" t="s">
        <v>124</v>
      </c>
      <c r="K59" s="262">
        <v>5451</v>
      </c>
      <c r="L59" s="262">
        <v>5400</v>
      </c>
      <c r="M59" s="263">
        <v>5395</v>
      </c>
      <c r="N59" s="263">
        <v>5479</v>
      </c>
      <c r="O59" s="263">
        <v>5563</v>
      </c>
      <c r="P59" s="263">
        <v>5650</v>
      </c>
      <c r="Q59" s="263">
        <v>5702</v>
      </c>
      <c r="R59" s="263">
        <v>5758</v>
      </c>
      <c r="S59" s="263">
        <v>5814</v>
      </c>
    </row>
    <row r="60" spans="1:19" ht="15">
      <c r="A60" s="110">
        <v>353</v>
      </c>
      <c r="B60" t="s">
        <v>125</v>
      </c>
      <c r="C60" t="s">
        <v>126</v>
      </c>
      <c r="D60">
        <v>4874</v>
      </c>
      <c r="E60" s="95">
        <v>4879</v>
      </c>
      <c r="F60" s="95">
        <v>4885</v>
      </c>
      <c r="G60" s="95">
        <v>4890</v>
      </c>
      <c r="H60" s="95">
        <v>4895</v>
      </c>
      <c r="I60" t="s">
        <v>125</v>
      </c>
      <c r="J60" s="258" t="s">
        <v>126</v>
      </c>
      <c r="K60" s="259">
        <v>5469</v>
      </c>
      <c r="L60" s="259">
        <v>5530</v>
      </c>
      <c r="M60" s="260">
        <v>5591</v>
      </c>
      <c r="N60" s="260">
        <v>5678</v>
      </c>
      <c r="O60" s="260">
        <v>5765</v>
      </c>
      <c r="P60" s="260">
        <v>5855</v>
      </c>
      <c r="Q60" s="260">
        <v>5928</v>
      </c>
      <c r="R60" s="260">
        <v>6009</v>
      </c>
      <c r="S60" s="260">
        <v>6065</v>
      </c>
    </row>
    <row r="61" spans="1:19" ht="15">
      <c r="A61" s="110">
        <v>360</v>
      </c>
      <c r="B61" t="s">
        <v>127</v>
      </c>
      <c r="C61" t="s">
        <v>128</v>
      </c>
      <c r="D61">
        <v>270903</v>
      </c>
      <c r="E61" s="95">
        <v>273927</v>
      </c>
      <c r="F61" s="95">
        <v>276916</v>
      </c>
      <c r="G61" s="95">
        <v>279871</v>
      </c>
      <c r="H61" s="95">
        <v>282792</v>
      </c>
      <c r="I61" t="s">
        <v>127</v>
      </c>
      <c r="J61" s="261" t="s">
        <v>129</v>
      </c>
      <c r="K61" s="262">
        <v>276744</v>
      </c>
      <c r="L61" s="262">
        <v>283794</v>
      </c>
      <c r="M61" s="263">
        <v>289994</v>
      </c>
      <c r="N61" s="263">
        <v>294551</v>
      </c>
      <c r="O61" s="263">
        <v>299098</v>
      </c>
      <c r="P61" s="263">
        <v>303766</v>
      </c>
      <c r="Q61" s="263">
        <v>308806</v>
      </c>
      <c r="R61" s="263">
        <v>313667</v>
      </c>
      <c r="S61" s="263">
        <v>318314</v>
      </c>
    </row>
    <row r="62" spans="1:19" ht="15">
      <c r="A62" s="110">
        <v>361</v>
      </c>
      <c r="B62" t="s">
        <v>130</v>
      </c>
      <c r="C62" t="s">
        <v>131</v>
      </c>
      <c r="D62">
        <v>20628</v>
      </c>
      <c r="E62" s="95">
        <v>20273</v>
      </c>
      <c r="F62" s="95">
        <v>19919</v>
      </c>
      <c r="G62" s="95">
        <v>19578</v>
      </c>
      <c r="H62" s="95">
        <v>19222</v>
      </c>
      <c r="I62" t="s">
        <v>130</v>
      </c>
      <c r="J62" s="258" t="s">
        <v>131</v>
      </c>
      <c r="K62" s="259">
        <v>27074</v>
      </c>
      <c r="L62" s="259">
        <v>27419</v>
      </c>
      <c r="M62" s="260">
        <v>27789</v>
      </c>
      <c r="N62" s="260">
        <v>28220</v>
      </c>
      <c r="O62" s="260">
        <v>28656</v>
      </c>
      <c r="P62" s="260">
        <v>29103</v>
      </c>
      <c r="Q62" s="260">
        <v>29324</v>
      </c>
      <c r="R62" s="260">
        <v>29532</v>
      </c>
      <c r="S62" s="260">
        <v>29749</v>
      </c>
    </row>
    <row r="63" spans="1:19" ht="15">
      <c r="A63" s="110">
        <v>364</v>
      </c>
      <c r="B63" t="s">
        <v>132</v>
      </c>
      <c r="C63" t="s">
        <v>133</v>
      </c>
      <c r="D63">
        <v>13673</v>
      </c>
      <c r="E63" s="95">
        <v>13596</v>
      </c>
      <c r="F63" s="95">
        <v>13516</v>
      </c>
      <c r="G63" s="95">
        <v>13426</v>
      </c>
      <c r="H63" s="95">
        <v>13345</v>
      </c>
      <c r="I63" t="s">
        <v>132</v>
      </c>
      <c r="J63" s="261" t="s">
        <v>133</v>
      </c>
      <c r="K63" s="262">
        <v>14518</v>
      </c>
      <c r="L63" s="262">
        <v>14662</v>
      </c>
      <c r="M63" s="263">
        <v>14830</v>
      </c>
      <c r="N63" s="263">
        <v>15060</v>
      </c>
      <c r="O63" s="263">
        <v>15293</v>
      </c>
      <c r="P63" s="263">
        <v>15531</v>
      </c>
      <c r="Q63" s="263">
        <v>15694</v>
      </c>
      <c r="R63" s="263">
        <v>15878</v>
      </c>
      <c r="S63" s="263">
        <v>16047</v>
      </c>
    </row>
    <row r="64" spans="1:19" ht="15">
      <c r="A64" s="110">
        <v>368</v>
      </c>
      <c r="B64" t="s">
        <v>134</v>
      </c>
      <c r="C64" t="s">
        <v>135</v>
      </c>
      <c r="D64">
        <v>12016</v>
      </c>
      <c r="E64" s="95">
        <v>11939</v>
      </c>
      <c r="F64" s="95">
        <v>11852</v>
      </c>
      <c r="G64" s="95">
        <v>11765</v>
      </c>
      <c r="H64" s="95">
        <v>11679</v>
      </c>
      <c r="I64" t="s">
        <v>134</v>
      </c>
      <c r="J64" s="258" t="s">
        <v>135</v>
      </c>
      <c r="K64" s="259">
        <v>13640</v>
      </c>
      <c r="L64" s="259">
        <v>13637</v>
      </c>
      <c r="M64" s="260">
        <v>13706</v>
      </c>
      <c r="N64" s="260">
        <v>13919</v>
      </c>
      <c r="O64" s="260">
        <v>14133</v>
      </c>
      <c r="P64" s="260">
        <v>14354</v>
      </c>
      <c r="Q64" s="260">
        <v>14529</v>
      </c>
      <c r="R64" s="260">
        <v>14697</v>
      </c>
      <c r="S64" s="260">
        <v>14856</v>
      </c>
    </row>
    <row r="65" spans="1:19" ht="15">
      <c r="A65" s="110">
        <v>376</v>
      </c>
      <c r="B65" t="s">
        <v>136</v>
      </c>
      <c r="C65" t="s">
        <v>137</v>
      </c>
      <c r="D65">
        <v>53361</v>
      </c>
      <c r="E65" s="95">
        <v>53993</v>
      </c>
      <c r="F65" s="95">
        <v>54615</v>
      </c>
      <c r="G65" s="95">
        <v>55246</v>
      </c>
      <c r="H65" s="95">
        <v>55843</v>
      </c>
      <c r="I65" t="s">
        <v>136</v>
      </c>
      <c r="J65" s="261" t="s">
        <v>137</v>
      </c>
      <c r="K65" s="262">
        <v>64889</v>
      </c>
      <c r="L65" s="262">
        <v>66746</v>
      </c>
      <c r="M65" s="263">
        <v>68325</v>
      </c>
      <c r="N65" s="263">
        <v>69399</v>
      </c>
      <c r="O65" s="263">
        <v>70470</v>
      </c>
      <c r="P65" s="263">
        <v>71570</v>
      </c>
      <c r="Q65" s="263">
        <v>72728</v>
      </c>
      <c r="R65" s="263">
        <v>73840</v>
      </c>
      <c r="S65" s="263">
        <v>74876</v>
      </c>
    </row>
    <row r="66" spans="1:19" ht="15">
      <c r="A66" s="110">
        <v>380</v>
      </c>
      <c r="B66" t="s">
        <v>138</v>
      </c>
      <c r="C66" t="s">
        <v>139</v>
      </c>
      <c r="D66">
        <v>63335</v>
      </c>
      <c r="E66" s="95">
        <v>64315</v>
      </c>
      <c r="F66" s="95">
        <v>65300</v>
      </c>
      <c r="G66" s="95">
        <v>66281</v>
      </c>
      <c r="H66" s="95">
        <v>67259</v>
      </c>
      <c r="I66" t="s">
        <v>138</v>
      </c>
      <c r="J66" s="258" t="s">
        <v>139</v>
      </c>
      <c r="K66" s="259">
        <v>71545</v>
      </c>
      <c r="L66" s="259">
        <v>73696</v>
      </c>
      <c r="M66" s="260">
        <v>75517</v>
      </c>
      <c r="N66" s="260">
        <v>76704</v>
      </c>
      <c r="O66" s="260">
        <v>77888</v>
      </c>
      <c r="P66" s="260">
        <v>79103</v>
      </c>
      <c r="Q66" s="260">
        <v>80361</v>
      </c>
      <c r="R66" s="260">
        <v>81587</v>
      </c>
      <c r="S66" s="260">
        <v>82750</v>
      </c>
    </row>
    <row r="67" spans="1:19" ht="15">
      <c r="A67" s="110">
        <v>390</v>
      </c>
      <c r="B67" t="s">
        <v>140</v>
      </c>
      <c r="C67" t="s">
        <v>141</v>
      </c>
      <c r="D67">
        <v>6507</v>
      </c>
      <c r="E67" s="95">
        <v>6452</v>
      </c>
      <c r="F67" s="95">
        <v>6402</v>
      </c>
      <c r="G67" s="95">
        <v>6343</v>
      </c>
      <c r="H67" s="95">
        <v>6289</v>
      </c>
      <c r="I67" t="s">
        <v>140</v>
      </c>
      <c r="J67" s="261" t="s">
        <v>141</v>
      </c>
      <c r="K67" s="262">
        <v>8114</v>
      </c>
      <c r="L67" s="262">
        <v>8298</v>
      </c>
      <c r="M67" s="263">
        <v>8460</v>
      </c>
      <c r="N67" s="263">
        <v>8593</v>
      </c>
      <c r="O67" s="263">
        <v>8726</v>
      </c>
      <c r="P67" s="263">
        <v>8862</v>
      </c>
      <c r="Q67" s="263">
        <v>9010</v>
      </c>
      <c r="R67" s="263">
        <v>9148</v>
      </c>
      <c r="S67" s="263">
        <v>9270</v>
      </c>
    </row>
    <row r="68" spans="1:19" ht="15">
      <c r="A68" s="110">
        <v>400</v>
      </c>
      <c r="B68" t="s">
        <v>142</v>
      </c>
      <c r="C68" t="s">
        <v>143</v>
      </c>
      <c r="D68">
        <v>19229</v>
      </c>
      <c r="E68" s="95">
        <v>19324</v>
      </c>
      <c r="F68" s="95">
        <v>19413</v>
      </c>
      <c r="G68" s="95">
        <v>19502</v>
      </c>
      <c r="H68" s="95">
        <v>19588</v>
      </c>
      <c r="I68" t="s">
        <v>142</v>
      </c>
      <c r="J68" s="258" t="s">
        <v>143</v>
      </c>
      <c r="K68" s="259">
        <v>21475</v>
      </c>
      <c r="L68" s="259">
        <v>21963</v>
      </c>
      <c r="M68" s="260">
        <v>22391</v>
      </c>
      <c r="N68" s="260">
        <v>22742</v>
      </c>
      <c r="O68" s="260">
        <v>23094</v>
      </c>
      <c r="P68" s="260">
        <v>23455</v>
      </c>
      <c r="Q68" s="260">
        <v>23757</v>
      </c>
      <c r="R68" s="260">
        <v>24030</v>
      </c>
      <c r="S68" s="260">
        <v>24315</v>
      </c>
    </row>
    <row r="69" spans="1:19" ht="15">
      <c r="A69" s="110">
        <v>411</v>
      </c>
      <c r="B69" t="s">
        <v>144</v>
      </c>
      <c r="C69" t="s">
        <v>145</v>
      </c>
      <c r="D69">
        <v>9546</v>
      </c>
      <c r="E69" s="95">
        <v>9558</v>
      </c>
      <c r="F69" s="95">
        <v>9572</v>
      </c>
      <c r="G69" s="95">
        <v>9586</v>
      </c>
      <c r="H69" s="95">
        <v>9601</v>
      </c>
      <c r="I69" t="s">
        <v>144</v>
      </c>
      <c r="J69" s="261" t="s">
        <v>145</v>
      </c>
      <c r="K69" s="262">
        <v>10028</v>
      </c>
      <c r="L69" s="262">
        <v>10040</v>
      </c>
      <c r="M69" s="263">
        <v>10090</v>
      </c>
      <c r="N69" s="263">
        <v>10247</v>
      </c>
      <c r="O69" s="263">
        <v>10405</v>
      </c>
      <c r="P69" s="263">
        <v>10567</v>
      </c>
      <c r="Q69" s="263">
        <v>10637</v>
      </c>
      <c r="R69" s="263">
        <v>10687</v>
      </c>
      <c r="S69" s="263">
        <v>10776</v>
      </c>
    </row>
    <row r="70" spans="1:19" ht="15">
      <c r="A70" s="110">
        <v>425</v>
      </c>
      <c r="B70" t="s">
        <v>146</v>
      </c>
      <c r="C70" t="s">
        <v>147</v>
      </c>
      <c r="D70">
        <v>6775</v>
      </c>
      <c r="E70" s="95">
        <v>6696</v>
      </c>
      <c r="F70" s="95">
        <v>6611</v>
      </c>
      <c r="G70" s="95">
        <v>6537</v>
      </c>
      <c r="H70" s="95">
        <v>6457</v>
      </c>
      <c r="I70" t="s">
        <v>146</v>
      </c>
      <c r="J70" s="258" t="s">
        <v>147</v>
      </c>
      <c r="K70" s="259">
        <v>8221</v>
      </c>
      <c r="L70" s="259">
        <v>8218</v>
      </c>
      <c r="M70" s="260">
        <v>8248</v>
      </c>
      <c r="N70" s="260">
        <v>8376</v>
      </c>
      <c r="O70" s="260">
        <v>8505</v>
      </c>
      <c r="P70" s="260">
        <v>8638</v>
      </c>
      <c r="Q70" s="260">
        <v>8711</v>
      </c>
      <c r="R70" s="260">
        <v>8781</v>
      </c>
      <c r="S70" s="260">
        <v>8863</v>
      </c>
    </row>
    <row r="71" spans="1:19" ht="15">
      <c r="A71" s="110">
        <v>440</v>
      </c>
      <c r="B71" t="s">
        <v>148</v>
      </c>
      <c r="C71" t="s">
        <v>149</v>
      </c>
      <c r="D71">
        <v>54186</v>
      </c>
      <c r="E71" s="95">
        <v>55000</v>
      </c>
      <c r="F71" s="95">
        <v>55798</v>
      </c>
      <c r="G71" s="95">
        <v>56608</v>
      </c>
      <c r="H71" s="95">
        <v>57403</v>
      </c>
      <c r="I71" t="s">
        <v>148</v>
      </c>
      <c r="J71" s="261" t="s">
        <v>149</v>
      </c>
      <c r="K71" s="262">
        <v>64645</v>
      </c>
      <c r="L71" s="262">
        <v>66399</v>
      </c>
      <c r="M71" s="263">
        <v>67893</v>
      </c>
      <c r="N71" s="263">
        <v>68960</v>
      </c>
      <c r="O71" s="263">
        <v>70024</v>
      </c>
      <c r="P71" s="263">
        <v>71117</v>
      </c>
      <c r="Q71" s="263">
        <v>72104</v>
      </c>
      <c r="R71" s="263">
        <v>73039</v>
      </c>
      <c r="S71" s="263">
        <v>73961</v>
      </c>
    </row>
    <row r="72" spans="1:19" ht="15">
      <c r="A72" s="110">
        <v>467</v>
      </c>
      <c r="B72" t="s">
        <v>150</v>
      </c>
      <c r="C72" t="s">
        <v>151</v>
      </c>
      <c r="D72">
        <v>6077</v>
      </c>
      <c r="E72" s="95">
        <v>5950</v>
      </c>
      <c r="F72" s="95">
        <v>5825</v>
      </c>
      <c r="G72" s="95">
        <v>5707</v>
      </c>
      <c r="H72" s="95">
        <v>5589</v>
      </c>
      <c r="I72" t="s">
        <v>150</v>
      </c>
      <c r="J72" s="258" t="s">
        <v>151</v>
      </c>
      <c r="K72" s="259">
        <v>6680</v>
      </c>
      <c r="L72" s="259">
        <v>6635</v>
      </c>
      <c r="M72" s="260">
        <v>6641</v>
      </c>
      <c r="N72" s="260">
        <v>6744</v>
      </c>
      <c r="O72" s="260">
        <v>6848</v>
      </c>
      <c r="P72" s="260">
        <v>6955</v>
      </c>
      <c r="Q72" s="260">
        <v>6993</v>
      </c>
      <c r="R72" s="260">
        <v>7054</v>
      </c>
      <c r="S72" s="260">
        <v>7113</v>
      </c>
    </row>
    <row r="73" spans="1:19" ht="15">
      <c r="A73" s="110">
        <v>475</v>
      </c>
      <c r="B73" t="s">
        <v>152</v>
      </c>
      <c r="C73" t="s">
        <v>153</v>
      </c>
      <c r="D73">
        <v>4692</v>
      </c>
      <c r="E73" s="95">
        <v>4795</v>
      </c>
      <c r="F73" s="95">
        <v>4891</v>
      </c>
      <c r="G73" s="95">
        <v>4992</v>
      </c>
      <c r="H73" s="95">
        <v>5097</v>
      </c>
      <c r="I73" t="s">
        <v>152</v>
      </c>
      <c r="J73" s="261" t="s">
        <v>153</v>
      </c>
      <c r="K73" s="262">
        <v>4911</v>
      </c>
      <c r="L73" s="262">
        <v>5088</v>
      </c>
      <c r="M73" s="263">
        <v>5234</v>
      </c>
      <c r="N73" s="263">
        <v>5316</v>
      </c>
      <c r="O73" s="263">
        <v>5398</v>
      </c>
      <c r="P73" s="263">
        <v>5483</v>
      </c>
      <c r="Q73" s="263">
        <v>5531</v>
      </c>
      <c r="R73" s="263">
        <v>5582</v>
      </c>
      <c r="S73" s="263">
        <v>5628</v>
      </c>
    </row>
    <row r="74" spans="1:19" ht="15">
      <c r="A74" s="110">
        <v>480</v>
      </c>
      <c r="B74" t="s">
        <v>154</v>
      </c>
      <c r="C74" t="s">
        <v>155</v>
      </c>
      <c r="D74">
        <v>21077</v>
      </c>
      <c r="E74" s="95">
        <v>21545</v>
      </c>
      <c r="F74" s="95">
        <v>22028</v>
      </c>
      <c r="G74" s="95">
        <v>22505</v>
      </c>
      <c r="H74" s="95">
        <v>22992</v>
      </c>
      <c r="I74" t="s">
        <v>154</v>
      </c>
      <c r="J74" s="258" t="s">
        <v>155</v>
      </c>
      <c r="K74" s="259">
        <v>13991</v>
      </c>
      <c r="L74" s="259">
        <v>14196</v>
      </c>
      <c r="M74" s="260">
        <v>14389</v>
      </c>
      <c r="N74" s="260">
        <v>14612</v>
      </c>
      <c r="O74" s="260">
        <v>14838</v>
      </c>
      <c r="P74" s="260">
        <v>15069</v>
      </c>
      <c r="Q74" s="260">
        <v>15201</v>
      </c>
      <c r="R74" s="260">
        <v>15338</v>
      </c>
      <c r="S74" s="260">
        <v>15475</v>
      </c>
    </row>
    <row r="75" spans="1:19" ht="15">
      <c r="A75" s="110">
        <v>483</v>
      </c>
      <c r="B75" t="s">
        <v>156</v>
      </c>
      <c r="C75" t="s">
        <v>157</v>
      </c>
      <c r="D75">
        <v>17486</v>
      </c>
      <c r="E75" s="95">
        <v>17686</v>
      </c>
      <c r="F75" s="95">
        <v>17891</v>
      </c>
      <c r="G75" s="95">
        <v>18100</v>
      </c>
      <c r="H75" s="95">
        <v>18313</v>
      </c>
      <c r="I75" t="s">
        <v>156</v>
      </c>
      <c r="J75" s="261" t="s">
        <v>157</v>
      </c>
      <c r="K75" s="262">
        <v>10153</v>
      </c>
      <c r="L75" s="262">
        <v>9997</v>
      </c>
      <c r="M75" s="263">
        <v>9947</v>
      </c>
      <c r="N75" s="263">
        <v>10101</v>
      </c>
      <c r="O75" s="263">
        <v>10257</v>
      </c>
      <c r="P75" s="263">
        <v>10417</v>
      </c>
      <c r="Q75" s="263">
        <v>10500</v>
      </c>
      <c r="R75" s="263">
        <v>10578</v>
      </c>
      <c r="S75" s="263">
        <v>10666</v>
      </c>
    </row>
    <row r="76" spans="1:19" ht="15">
      <c r="A76" s="110">
        <v>490</v>
      </c>
      <c r="B76" t="s">
        <v>158</v>
      </c>
      <c r="C76" t="s">
        <v>159</v>
      </c>
      <c r="D76">
        <v>63991</v>
      </c>
      <c r="E76" s="95">
        <v>65663</v>
      </c>
      <c r="F76" s="95">
        <v>67359</v>
      </c>
      <c r="G76" s="95">
        <v>69090</v>
      </c>
      <c r="H76" s="95">
        <v>70824</v>
      </c>
      <c r="I76" t="s">
        <v>158</v>
      </c>
      <c r="J76" s="258" t="s">
        <v>159</v>
      </c>
      <c r="K76" s="259">
        <v>42281</v>
      </c>
      <c r="L76" s="259">
        <v>43257</v>
      </c>
      <c r="M76" s="260">
        <v>44118</v>
      </c>
      <c r="N76" s="260">
        <v>44811</v>
      </c>
      <c r="O76" s="260">
        <v>45503</v>
      </c>
      <c r="P76" s="260">
        <v>46213</v>
      </c>
      <c r="Q76" s="260">
        <v>46532</v>
      </c>
      <c r="R76" s="260">
        <v>46872</v>
      </c>
      <c r="S76" s="260">
        <v>47202</v>
      </c>
    </row>
    <row r="77" spans="1:19" ht="15">
      <c r="A77" s="110">
        <v>495</v>
      </c>
      <c r="B77" t="s">
        <v>160</v>
      </c>
      <c r="C77" t="s">
        <v>161</v>
      </c>
      <c r="D77">
        <v>27238</v>
      </c>
      <c r="E77" s="95">
        <v>27915</v>
      </c>
      <c r="F77" s="95">
        <v>28585</v>
      </c>
      <c r="G77" s="95">
        <v>29270</v>
      </c>
      <c r="H77" s="95">
        <v>29957</v>
      </c>
      <c r="I77" t="s">
        <v>160</v>
      </c>
      <c r="J77" s="261" t="s">
        <v>161</v>
      </c>
      <c r="K77" s="262">
        <v>25790</v>
      </c>
      <c r="L77" s="262">
        <v>26652</v>
      </c>
      <c r="M77" s="263">
        <v>27354</v>
      </c>
      <c r="N77" s="263">
        <v>27784</v>
      </c>
      <c r="O77" s="263">
        <v>28213</v>
      </c>
      <c r="P77" s="263">
        <v>28653</v>
      </c>
      <c r="Q77" s="263">
        <v>28963</v>
      </c>
      <c r="R77" s="263">
        <v>29281</v>
      </c>
      <c r="S77" s="263">
        <v>29598</v>
      </c>
    </row>
    <row r="78" spans="1:19" ht="15">
      <c r="A78" s="110">
        <v>501</v>
      </c>
      <c r="B78" t="s">
        <v>162</v>
      </c>
      <c r="C78" t="s">
        <v>163</v>
      </c>
      <c r="D78">
        <v>3278</v>
      </c>
      <c r="E78" s="95">
        <v>3310</v>
      </c>
      <c r="F78" s="95">
        <v>3341</v>
      </c>
      <c r="G78" s="95">
        <v>3377</v>
      </c>
      <c r="H78" s="95">
        <v>3411</v>
      </c>
      <c r="I78" t="s">
        <v>162</v>
      </c>
      <c r="J78" s="258" t="s">
        <v>163</v>
      </c>
      <c r="K78" s="259">
        <v>3127</v>
      </c>
      <c r="L78" s="259">
        <v>3150</v>
      </c>
      <c r="M78" s="260">
        <v>3175</v>
      </c>
      <c r="N78" s="260">
        <v>3224</v>
      </c>
      <c r="O78" s="260">
        <v>3274</v>
      </c>
      <c r="P78" s="260">
        <v>3325</v>
      </c>
      <c r="Q78" s="260">
        <v>3323</v>
      </c>
      <c r="R78" s="260">
        <v>3346</v>
      </c>
      <c r="S78" s="260">
        <v>3373</v>
      </c>
    </row>
    <row r="79" spans="1:19" ht="15">
      <c r="A79" s="110">
        <v>541</v>
      </c>
      <c r="B79" t="s">
        <v>164</v>
      </c>
      <c r="C79" t="s">
        <v>165</v>
      </c>
      <c r="D79">
        <v>15848</v>
      </c>
      <c r="E79" s="95">
        <v>15802</v>
      </c>
      <c r="F79" s="95">
        <v>15746</v>
      </c>
      <c r="G79" s="95">
        <v>15690</v>
      </c>
      <c r="H79" s="95">
        <v>15629</v>
      </c>
      <c r="I79" t="s">
        <v>164</v>
      </c>
      <c r="J79" s="261" t="s">
        <v>165</v>
      </c>
      <c r="K79" s="262">
        <v>21049</v>
      </c>
      <c r="L79" s="262">
        <v>21427</v>
      </c>
      <c r="M79" s="263">
        <v>21769</v>
      </c>
      <c r="N79" s="263">
        <v>22107</v>
      </c>
      <c r="O79" s="263">
        <v>22448</v>
      </c>
      <c r="P79" s="263">
        <v>22798</v>
      </c>
      <c r="Q79" s="263">
        <v>23056</v>
      </c>
      <c r="R79" s="263">
        <v>23308</v>
      </c>
      <c r="S79" s="263">
        <v>23559</v>
      </c>
    </row>
    <row r="80" spans="1:19" ht="15">
      <c r="A80" s="110">
        <v>543</v>
      </c>
      <c r="B80" t="s">
        <v>166</v>
      </c>
      <c r="C80" t="s">
        <v>167</v>
      </c>
      <c r="D80">
        <v>11064</v>
      </c>
      <c r="E80" s="95">
        <v>11199</v>
      </c>
      <c r="F80" s="95">
        <v>11321</v>
      </c>
      <c r="G80" s="95">
        <v>11462</v>
      </c>
      <c r="H80" s="95">
        <v>11591</v>
      </c>
      <c r="I80" t="s">
        <v>166</v>
      </c>
      <c r="J80" s="258" t="s">
        <v>167</v>
      </c>
      <c r="K80" s="259">
        <v>8097</v>
      </c>
      <c r="L80" s="259">
        <v>8186</v>
      </c>
      <c r="M80" s="260">
        <v>8285</v>
      </c>
      <c r="N80" s="260">
        <v>8414</v>
      </c>
      <c r="O80" s="260">
        <v>8543</v>
      </c>
      <c r="P80" s="260">
        <v>8677</v>
      </c>
      <c r="Q80" s="260">
        <v>8747</v>
      </c>
      <c r="R80" s="260">
        <v>8791</v>
      </c>
      <c r="S80" s="260">
        <v>8880</v>
      </c>
    </row>
    <row r="81" spans="1:19" ht="15">
      <c r="A81" s="110">
        <v>576</v>
      </c>
      <c r="B81" t="s">
        <v>168</v>
      </c>
      <c r="C81" t="s">
        <v>169</v>
      </c>
      <c r="D81">
        <v>6913</v>
      </c>
      <c r="E81" s="95">
        <v>6793</v>
      </c>
      <c r="F81" s="95">
        <v>6675</v>
      </c>
      <c r="G81" s="95">
        <v>6558</v>
      </c>
      <c r="H81" s="95">
        <v>6438</v>
      </c>
      <c r="I81" t="s">
        <v>168</v>
      </c>
      <c r="J81" s="261" t="s">
        <v>169</v>
      </c>
      <c r="K81" s="262">
        <v>8664</v>
      </c>
      <c r="L81" s="262">
        <v>8681</v>
      </c>
      <c r="M81" s="263">
        <v>8735</v>
      </c>
      <c r="N81" s="263">
        <v>8870</v>
      </c>
      <c r="O81" s="263">
        <v>9007</v>
      </c>
      <c r="P81" s="263">
        <v>9148</v>
      </c>
      <c r="Q81" s="263">
        <v>9256</v>
      </c>
      <c r="R81" s="263">
        <v>9347</v>
      </c>
      <c r="S81" s="263">
        <v>9451</v>
      </c>
    </row>
    <row r="82" spans="1:19" ht="15">
      <c r="A82" s="110">
        <v>579</v>
      </c>
      <c r="B82" t="s">
        <v>170</v>
      </c>
      <c r="C82" t="s">
        <v>171</v>
      </c>
      <c r="D82">
        <v>47717</v>
      </c>
      <c r="E82" s="95">
        <v>48553</v>
      </c>
      <c r="F82" s="95">
        <v>49392</v>
      </c>
      <c r="G82" s="95">
        <v>50232</v>
      </c>
      <c r="H82" s="95">
        <v>51079</v>
      </c>
      <c r="I82" t="s">
        <v>170</v>
      </c>
      <c r="J82" s="258" t="s">
        <v>171</v>
      </c>
      <c r="K82" s="259">
        <v>39314</v>
      </c>
      <c r="L82" s="259">
        <v>40048</v>
      </c>
      <c r="M82" s="260">
        <v>40713</v>
      </c>
      <c r="N82" s="260">
        <v>41345</v>
      </c>
      <c r="O82" s="260">
        <v>41983</v>
      </c>
      <c r="P82" s="260">
        <v>42638</v>
      </c>
      <c r="Q82" s="260">
        <v>43311</v>
      </c>
      <c r="R82" s="260">
        <v>43966</v>
      </c>
      <c r="S82" s="260">
        <v>44578</v>
      </c>
    </row>
    <row r="83" spans="1:19" ht="15">
      <c r="A83" s="110">
        <v>585</v>
      </c>
      <c r="B83" t="s">
        <v>172</v>
      </c>
      <c r="C83" t="s">
        <v>173</v>
      </c>
      <c r="D83">
        <v>18846</v>
      </c>
      <c r="E83" s="95">
        <v>19025</v>
      </c>
      <c r="F83" s="95">
        <v>19209</v>
      </c>
      <c r="G83" s="95">
        <v>19382</v>
      </c>
      <c r="H83" s="95">
        <v>19545</v>
      </c>
      <c r="I83" t="s">
        <v>172</v>
      </c>
      <c r="J83" s="261" t="s">
        <v>173</v>
      </c>
      <c r="K83" s="262">
        <v>14380</v>
      </c>
      <c r="L83" s="262">
        <v>14384</v>
      </c>
      <c r="M83" s="263">
        <v>14440</v>
      </c>
      <c r="N83" s="263">
        <v>14664</v>
      </c>
      <c r="O83" s="263">
        <v>14890</v>
      </c>
      <c r="P83" s="263">
        <v>15123</v>
      </c>
      <c r="Q83" s="263">
        <v>15242</v>
      </c>
      <c r="R83" s="263">
        <v>15346</v>
      </c>
      <c r="S83" s="263">
        <v>15475</v>
      </c>
    </row>
    <row r="84" spans="1:19" ht="15">
      <c r="A84" s="110">
        <v>591</v>
      </c>
      <c r="B84" t="s">
        <v>174</v>
      </c>
      <c r="C84" t="s">
        <v>175</v>
      </c>
      <c r="D84">
        <v>20483</v>
      </c>
      <c r="E84" s="95">
        <v>20893</v>
      </c>
      <c r="F84" s="95">
        <v>21317</v>
      </c>
      <c r="G84" s="95">
        <v>21745</v>
      </c>
      <c r="H84" s="95">
        <v>22161</v>
      </c>
      <c r="I84" t="s">
        <v>174</v>
      </c>
      <c r="J84" s="258" t="s">
        <v>175</v>
      </c>
      <c r="K84" s="259">
        <v>18055</v>
      </c>
      <c r="L84" s="259">
        <v>18550</v>
      </c>
      <c r="M84" s="260">
        <v>18970</v>
      </c>
      <c r="N84" s="260">
        <v>19268</v>
      </c>
      <c r="O84" s="260">
        <v>19566</v>
      </c>
      <c r="P84" s="260">
        <v>19871</v>
      </c>
      <c r="Q84" s="260">
        <v>19970</v>
      </c>
      <c r="R84" s="260">
        <v>20077</v>
      </c>
      <c r="S84" s="260">
        <v>20212</v>
      </c>
    </row>
    <row r="85" spans="1:19" ht="15">
      <c r="A85" s="110">
        <v>604</v>
      </c>
      <c r="B85" t="s">
        <v>176</v>
      </c>
      <c r="C85" t="s">
        <v>177</v>
      </c>
      <c r="D85">
        <v>29898</v>
      </c>
      <c r="E85" s="95">
        <v>30613</v>
      </c>
      <c r="F85" s="95">
        <v>31333</v>
      </c>
      <c r="G85" s="95">
        <v>32057</v>
      </c>
      <c r="H85" s="95">
        <v>32793</v>
      </c>
      <c r="I85" t="s">
        <v>176</v>
      </c>
      <c r="J85" s="261" t="s">
        <v>177</v>
      </c>
      <c r="K85" s="262">
        <v>28415</v>
      </c>
      <c r="L85" s="262">
        <v>29061</v>
      </c>
      <c r="M85" s="263">
        <v>29629</v>
      </c>
      <c r="N85" s="263">
        <v>30094</v>
      </c>
      <c r="O85" s="263">
        <v>30559</v>
      </c>
      <c r="P85" s="263">
        <v>31036</v>
      </c>
      <c r="Q85" s="263">
        <v>31346</v>
      </c>
      <c r="R85" s="263">
        <v>31630</v>
      </c>
      <c r="S85" s="263">
        <v>31916</v>
      </c>
    </row>
    <row r="86" spans="1:19" ht="15">
      <c r="A86" s="110">
        <v>607</v>
      </c>
      <c r="B86" t="s">
        <v>178</v>
      </c>
      <c r="C86" t="s">
        <v>179</v>
      </c>
      <c r="D86">
        <v>19310</v>
      </c>
      <c r="E86" s="95">
        <v>19507</v>
      </c>
      <c r="F86" s="95">
        <v>19702</v>
      </c>
      <c r="G86" s="95">
        <v>19898</v>
      </c>
      <c r="H86" s="95">
        <v>20080</v>
      </c>
      <c r="I86" t="s">
        <v>178</v>
      </c>
      <c r="J86" s="258" t="s">
        <v>179</v>
      </c>
      <c r="K86" s="259">
        <v>23514</v>
      </c>
      <c r="L86" s="259">
        <v>24185</v>
      </c>
      <c r="M86" s="260">
        <v>24757</v>
      </c>
      <c r="N86" s="260">
        <v>25146</v>
      </c>
      <c r="O86" s="260">
        <v>25534</v>
      </c>
      <c r="P86" s="260">
        <v>25933</v>
      </c>
      <c r="Q86" s="260">
        <v>26231</v>
      </c>
      <c r="R86" s="260">
        <v>26523</v>
      </c>
      <c r="S86" s="260">
        <v>26801</v>
      </c>
    </row>
    <row r="87" spans="1:19" ht="15">
      <c r="A87" s="110">
        <v>615</v>
      </c>
      <c r="B87" t="s">
        <v>180</v>
      </c>
      <c r="C87" t="s">
        <v>181</v>
      </c>
      <c r="D87">
        <v>122231</v>
      </c>
      <c r="E87" s="95">
        <v>124219</v>
      </c>
      <c r="F87" s="95">
        <v>126193</v>
      </c>
      <c r="G87" s="95">
        <v>128153</v>
      </c>
      <c r="H87" s="95">
        <v>130108</v>
      </c>
      <c r="I87" t="s">
        <v>180</v>
      </c>
      <c r="J87" s="261" t="s">
        <v>181</v>
      </c>
      <c r="K87" s="262">
        <v>135465</v>
      </c>
      <c r="L87" s="262">
        <v>139553</v>
      </c>
      <c r="M87" s="263">
        <v>142995</v>
      </c>
      <c r="N87" s="263">
        <v>145242</v>
      </c>
      <c r="O87" s="263">
        <v>147484</v>
      </c>
      <c r="P87" s="263">
        <v>149786</v>
      </c>
      <c r="Q87" s="263">
        <v>151730</v>
      </c>
      <c r="R87" s="263">
        <v>153561</v>
      </c>
      <c r="S87" s="263">
        <v>155362</v>
      </c>
    </row>
    <row r="88" spans="1:19" ht="15">
      <c r="A88" s="110">
        <v>628</v>
      </c>
      <c r="B88" t="s">
        <v>182</v>
      </c>
      <c r="C88" t="s">
        <v>183</v>
      </c>
      <c r="D88">
        <v>8191</v>
      </c>
      <c r="E88" s="95">
        <v>8191</v>
      </c>
      <c r="F88" s="95">
        <v>8191</v>
      </c>
      <c r="G88" s="95">
        <v>8191</v>
      </c>
      <c r="H88" s="95">
        <v>8191</v>
      </c>
      <c r="I88" t="s">
        <v>182</v>
      </c>
      <c r="J88" s="258" t="s">
        <v>183</v>
      </c>
      <c r="K88" s="259">
        <v>9032</v>
      </c>
      <c r="L88" s="259">
        <v>9155</v>
      </c>
      <c r="M88" s="260">
        <v>9278</v>
      </c>
      <c r="N88" s="260">
        <v>9422</v>
      </c>
      <c r="O88" s="260">
        <v>9567</v>
      </c>
      <c r="P88" s="260">
        <v>9717</v>
      </c>
      <c r="Q88" s="260">
        <v>9789</v>
      </c>
      <c r="R88" s="260">
        <v>9883</v>
      </c>
      <c r="S88" s="260">
        <v>9954</v>
      </c>
    </row>
    <row r="89" spans="1:19" ht="15">
      <c r="A89" s="110">
        <v>631</v>
      </c>
      <c r="B89" t="s">
        <v>184</v>
      </c>
      <c r="C89" t="s">
        <v>185</v>
      </c>
      <c r="D89">
        <v>52554</v>
      </c>
      <c r="E89" s="95">
        <v>53236</v>
      </c>
      <c r="F89" s="95">
        <v>53914</v>
      </c>
      <c r="G89" s="95">
        <v>54573</v>
      </c>
      <c r="H89" s="95">
        <v>55220</v>
      </c>
      <c r="I89" t="s">
        <v>184</v>
      </c>
      <c r="J89" s="261" t="s">
        <v>185</v>
      </c>
      <c r="K89" s="262">
        <v>82375</v>
      </c>
      <c r="L89" s="262">
        <v>85484</v>
      </c>
      <c r="M89" s="263">
        <v>87981</v>
      </c>
      <c r="N89" s="263">
        <v>89364</v>
      </c>
      <c r="O89" s="263">
        <v>90743</v>
      </c>
      <c r="P89" s="263">
        <v>92159</v>
      </c>
      <c r="Q89" s="263">
        <v>93629</v>
      </c>
      <c r="R89" s="263">
        <v>95088</v>
      </c>
      <c r="S89" s="263">
        <v>96439</v>
      </c>
    </row>
    <row r="90" spans="1:19" ht="15">
      <c r="A90" s="110">
        <v>642</v>
      </c>
      <c r="B90" t="s">
        <v>186</v>
      </c>
      <c r="C90" t="s">
        <v>187</v>
      </c>
      <c r="D90">
        <v>17539</v>
      </c>
      <c r="E90" s="95">
        <v>17469</v>
      </c>
      <c r="F90" s="95">
        <v>17397</v>
      </c>
      <c r="G90" s="95">
        <v>17324</v>
      </c>
      <c r="H90" s="95">
        <v>17249</v>
      </c>
      <c r="I90" t="s">
        <v>186</v>
      </c>
      <c r="J90" s="258" t="s">
        <v>187</v>
      </c>
      <c r="K90" s="259">
        <v>18258</v>
      </c>
      <c r="L90" s="259">
        <v>18218</v>
      </c>
      <c r="M90" s="260">
        <v>18261</v>
      </c>
      <c r="N90" s="260">
        <v>18544</v>
      </c>
      <c r="O90" s="260">
        <v>18831</v>
      </c>
      <c r="P90" s="260">
        <v>19124</v>
      </c>
      <c r="Q90" s="260">
        <v>19300</v>
      </c>
      <c r="R90" s="260">
        <v>19467</v>
      </c>
      <c r="S90" s="260">
        <v>19640</v>
      </c>
    </row>
    <row r="91" spans="1:19" ht="15">
      <c r="A91" s="110">
        <v>647</v>
      </c>
      <c r="B91" t="s">
        <v>188</v>
      </c>
      <c r="C91" t="s">
        <v>189</v>
      </c>
      <c r="D91">
        <v>6126</v>
      </c>
      <c r="E91" s="95">
        <v>6024</v>
      </c>
      <c r="F91" s="95">
        <v>5917</v>
      </c>
      <c r="G91" s="95">
        <v>5810</v>
      </c>
      <c r="H91" s="95">
        <v>5702</v>
      </c>
      <c r="I91" t="s">
        <v>188</v>
      </c>
      <c r="J91" s="261" t="s">
        <v>189</v>
      </c>
      <c r="K91" s="262">
        <v>7235</v>
      </c>
      <c r="L91" s="262">
        <v>7240</v>
      </c>
      <c r="M91" s="263">
        <v>7281</v>
      </c>
      <c r="N91" s="263">
        <v>7394</v>
      </c>
      <c r="O91" s="263">
        <v>7508</v>
      </c>
      <c r="P91" s="263">
        <v>7625</v>
      </c>
      <c r="Q91" s="263">
        <v>7715</v>
      </c>
      <c r="R91" s="263">
        <v>7766</v>
      </c>
      <c r="S91" s="263">
        <v>7838</v>
      </c>
    </row>
    <row r="92" spans="1:19" ht="15">
      <c r="A92" s="110">
        <v>649</v>
      </c>
      <c r="B92" t="s">
        <v>190</v>
      </c>
      <c r="C92" t="s">
        <v>191</v>
      </c>
      <c r="D92">
        <v>16086</v>
      </c>
      <c r="E92" s="95">
        <v>16111</v>
      </c>
      <c r="F92" s="95">
        <v>16132</v>
      </c>
      <c r="G92" s="95">
        <v>16152</v>
      </c>
      <c r="H92" s="95">
        <v>16173</v>
      </c>
      <c r="I92" t="s">
        <v>190</v>
      </c>
      <c r="J92" s="258" t="s">
        <v>191</v>
      </c>
      <c r="K92" s="259">
        <v>16247</v>
      </c>
      <c r="L92" s="259">
        <v>15940</v>
      </c>
      <c r="M92" s="260">
        <v>15811</v>
      </c>
      <c r="N92" s="260">
        <v>16056</v>
      </c>
      <c r="O92" s="260">
        <v>16304</v>
      </c>
      <c r="P92" s="260">
        <v>16559</v>
      </c>
      <c r="Q92" s="260">
        <v>16727</v>
      </c>
      <c r="R92" s="260">
        <v>16887</v>
      </c>
      <c r="S92" s="260">
        <v>17056</v>
      </c>
    </row>
    <row r="93" spans="1:19" ht="15">
      <c r="A93" s="110">
        <v>652</v>
      </c>
      <c r="B93" t="s">
        <v>192</v>
      </c>
      <c r="C93" t="s">
        <v>193</v>
      </c>
      <c r="D93">
        <v>5222</v>
      </c>
      <c r="E93" s="95">
        <v>5119</v>
      </c>
      <c r="F93" s="95">
        <v>5021</v>
      </c>
      <c r="G93" s="95">
        <v>4918</v>
      </c>
      <c r="H93" s="95">
        <v>4825</v>
      </c>
      <c r="I93" t="s">
        <v>192</v>
      </c>
      <c r="J93" s="261" t="s">
        <v>193</v>
      </c>
      <c r="K93" s="262">
        <v>5648</v>
      </c>
      <c r="L93" s="262">
        <v>5776</v>
      </c>
      <c r="M93" s="263">
        <v>5889</v>
      </c>
      <c r="N93" s="263">
        <v>5981</v>
      </c>
      <c r="O93" s="263">
        <v>6074</v>
      </c>
      <c r="P93" s="263">
        <v>6169</v>
      </c>
      <c r="Q93" s="263">
        <v>6218</v>
      </c>
      <c r="R93" s="263">
        <v>6292</v>
      </c>
      <c r="S93" s="263">
        <v>6360</v>
      </c>
    </row>
    <row r="94" spans="1:19" ht="15">
      <c r="A94" s="110">
        <v>656</v>
      </c>
      <c r="B94" t="s">
        <v>194</v>
      </c>
      <c r="C94" t="s">
        <v>195</v>
      </c>
      <c r="D94">
        <v>12724</v>
      </c>
      <c r="E94" s="95">
        <v>12811</v>
      </c>
      <c r="F94" s="95">
        <v>12890</v>
      </c>
      <c r="G94" s="95">
        <v>12972</v>
      </c>
      <c r="H94" s="95">
        <v>13057</v>
      </c>
      <c r="I94" t="s">
        <v>194</v>
      </c>
      <c r="J94" s="258" t="s">
        <v>195</v>
      </c>
      <c r="K94" s="259">
        <v>15361</v>
      </c>
      <c r="L94" s="259">
        <v>15710</v>
      </c>
      <c r="M94" s="260">
        <v>16017</v>
      </c>
      <c r="N94" s="260">
        <v>16268</v>
      </c>
      <c r="O94" s="260">
        <v>16520</v>
      </c>
      <c r="P94" s="260">
        <v>16778</v>
      </c>
      <c r="Q94" s="260">
        <v>16936</v>
      </c>
      <c r="R94" s="260">
        <v>17105</v>
      </c>
      <c r="S94" s="260">
        <v>17278</v>
      </c>
    </row>
    <row r="95" spans="1:19" ht="15">
      <c r="A95" s="110">
        <v>658</v>
      </c>
      <c r="B95" t="s">
        <v>196</v>
      </c>
      <c r="C95" t="s">
        <v>197</v>
      </c>
      <c r="D95">
        <v>3368</v>
      </c>
      <c r="E95" s="95">
        <v>3401</v>
      </c>
      <c r="F95" s="95">
        <v>3436</v>
      </c>
      <c r="G95" s="95">
        <v>3473</v>
      </c>
      <c r="H95" s="95">
        <v>3511</v>
      </c>
      <c r="I95" t="s">
        <v>196</v>
      </c>
      <c r="J95" s="261" t="s">
        <v>197</v>
      </c>
      <c r="K95" s="262">
        <v>3646</v>
      </c>
      <c r="L95" s="262">
        <v>3706</v>
      </c>
      <c r="M95" s="263">
        <v>3765</v>
      </c>
      <c r="N95" s="263">
        <v>3823</v>
      </c>
      <c r="O95" s="263">
        <v>3882</v>
      </c>
      <c r="P95" s="263">
        <v>3943</v>
      </c>
      <c r="Q95" s="263">
        <v>3984</v>
      </c>
      <c r="R95" s="263">
        <v>4035</v>
      </c>
      <c r="S95" s="263">
        <v>4083</v>
      </c>
    </row>
    <row r="96" spans="1:19" ht="15">
      <c r="A96" s="110">
        <v>659</v>
      </c>
      <c r="B96" t="s">
        <v>198</v>
      </c>
      <c r="C96" t="s">
        <v>199</v>
      </c>
      <c r="D96">
        <v>25652</v>
      </c>
      <c r="E96" s="95">
        <v>26146</v>
      </c>
      <c r="F96" s="95">
        <v>26646</v>
      </c>
      <c r="G96" s="95">
        <v>27149</v>
      </c>
      <c r="H96" s="95">
        <v>27659</v>
      </c>
      <c r="I96" t="s">
        <v>198</v>
      </c>
      <c r="J96" s="258" t="s">
        <v>199</v>
      </c>
      <c r="K96" s="259">
        <v>20093</v>
      </c>
      <c r="L96" s="259">
        <v>20549</v>
      </c>
      <c r="M96" s="260">
        <v>20950</v>
      </c>
      <c r="N96" s="260">
        <v>21279</v>
      </c>
      <c r="O96" s="260">
        <v>21608</v>
      </c>
      <c r="P96" s="260">
        <v>21945</v>
      </c>
      <c r="Q96" s="260">
        <v>22125</v>
      </c>
      <c r="R96" s="260">
        <v>22296</v>
      </c>
      <c r="S96" s="260">
        <v>22477</v>
      </c>
    </row>
    <row r="97" spans="1:19" ht="15">
      <c r="A97" s="110">
        <v>660</v>
      </c>
      <c r="B97" t="s">
        <v>200</v>
      </c>
      <c r="C97" t="s">
        <v>201</v>
      </c>
      <c r="D97">
        <v>10938</v>
      </c>
      <c r="E97" s="95">
        <v>10929</v>
      </c>
      <c r="F97" s="95">
        <v>10926</v>
      </c>
      <c r="G97" s="95">
        <v>10923</v>
      </c>
      <c r="H97" s="95">
        <v>10908</v>
      </c>
      <c r="I97" t="s">
        <v>200</v>
      </c>
      <c r="J97" s="261" t="s">
        <v>201</v>
      </c>
      <c r="K97" s="262">
        <v>12995</v>
      </c>
      <c r="L97" s="262">
        <v>13035</v>
      </c>
      <c r="M97" s="263">
        <v>13123</v>
      </c>
      <c r="N97" s="263">
        <v>13327</v>
      </c>
      <c r="O97" s="263">
        <v>13532</v>
      </c>
      <c r="P97" s="263">
        <v>13743</v>
      </c>
      <c r="Q97" s="263">
        <v>13911</v>
      </c>
      <c r="R97" s="263">
        <v>14080</v>
      </c>
      <c r="S97" s="263">
        <v>14238</v>
      </c>
    </row>
    <row r="98" spans="1:19" ht="15">
      <c r="A98" s="110">
        <v>664</v>
      </c>
      <c r="B98" t="s">
        <v>202</v>
      </c>
      <c r="C98" t="s">
        <v>203</v>
      </c>
      <c r="D98">
        <v>27059</v>
      </c>
      <c r="E98" s="95">
        <v>27513</v>
      </c>
      <c r="F98" s="95">
        <v>27978</v>
      </c>
      <c r="G98" s="95">
        <v>28438</v>
      </c>
      <c r="H98" s="95">
        <v>28901</v>
      </c>
      <c r="I98" t="s">
        <v>202</v>
      </c>
      <c r="J98" s="258" t="s">
        <v>204</v>
      </c>
      <c r="K98" s="259">
        <v>21949</v>
      </c>
      <c r="L98" s="259">
        <v>22447</v>
      </c>
      <c r="M98" s="260">
        <v>22885</v>
      </c>
      <c r="N98" s="260">
        <v>23244</v>
      </c>
      <c r="O98" s="260">
        <v>23603</v>
      </c>
      <c r="P98" s="260">
        <v>23972</v>
      </c>
      <c r="Q98" s="260">
        <v>24253</v>
      </c>
      <c r="R98" s="260">
        <v>24539</v>
      </c>
      <c r="S98" s="260">
        <v>24771</v>
      </c>
    </row>
    <row r="99" spans="1:19" ht="15">
      <c r="A99" s="110">
        <v>665</v>
      </c>
      <c r="B99" t="s">
        <v>205</v>
      </c>
      <c r="C99" t="s">
        <v>206</v>
      </c>
      <c r="D99">
        <v>31539</v>
      </c>
      <c r="E99" s="95">
        <v>31802</v>
      </c>
      <c r="F99" s="95">
        <v>32063</v>
      </c>
      <c r="G99" s="95">
        <v>32328</v>
      </c>
      <c r="H99" s="95">
        <v>32564</v>
      </c>
      <c r="I99" t="s">
        <v>205</v>
      </c>
      <c r="J99" s="261" t="s">
        <v>207</v>
      </c>
      <c r="K99" s="262">
        <v>30932</v>
      </c>
      <c r="L99" s="262">
        <v>31571</v>
      </c>
      <c r="M99" s="263">
        <v>32147</v>
      </c>
      <c r="N99" s="263">
        <v>32646</v>
      </c>
      <c r="O99" s="263">
        <v>33150</v>
      </c>
      <c r="P99" s="263">
        <v>33667</v>
      </c>
      <c r="Q99" s="263">
        <v>33997</v>
      </c>
      <c r="R99" s="263">
        <v>34299</v>
      </c>
      <c r="S99" s="263">
        <v>34645</v>
      </c>
    </row>
    <row r="100" spans="1:19" ht="15">
      <c r="A100" s="110">
        <v>667</v>
      </c>
      <c r="B100" t="s">
        <v>208</v>
      </c>
      <c r="C100" t="s">
        <v>209</v>
      </c>
      <c r="D100">
        <v>12920</v>
      </c>
      <c r="E100" s="95">
        <v>12874</v>
      </c>
      <c r="F100" s="95">
        <v>12819</v>
      </c>
      <c r="G100" s="95">
        <v>12769</v>
      </c>
      <c r="H100" s="95">
        <v>12704</v>
      </c>
      <c r="I100" t="s">
        <v>208</v>
      </c>
      <c r="J100" s="258" t="s">
        <v>209</v>
      </c>
      <c r="K100" s="259">
        <v>15698</v>
      </c>
      <c r="L100" s="259">
        <v>15632</v>
      </c>
      <c r="M100" s="260">
        <v>15663</v>
      </c>
      <c r="N100" s="260">
        <v>15906</v>
      </c>
      <c r="O100" s="260">
        <v>16151</v>
      </c>
      <c r="P100" s="260">
        <v>16404</v>
      </c>
      <c r="Q100" s="260">
        <v>16583</v>
      </c>
      <c r="R100" s="260">
        <v>16755</v>
      </c>
      <c r="S100" s="260">
        <v>16934</v>
      </c>
    </row>
    <row r="101" spans="1:19" ht="15">
      <c r="A101" s="110">
        <v>670</v>
      </c>
      <c r="B101" t="s">
        <v>210</v>
      </c>
      <c r="C101" t="s">
        <v>211</v>
      </c>
      <c r="D101">
        <v>16663</v>
      </c>
      <c r="E101" s="95">
        <v>16520</v>
      </c>
      <c r="F101" s="95">
        <v>16366</v>
      </c>
      <c r="G101" s="95">
        <v>16232</v>
      </c>
      <c r="H101" s="95">
        <v>16076</v>
      </c>
      <c r="I101" t="s">
        <v>210</v>
      </c>
      <c r="J101" s="261" t="s">
        <v>211</v>
      </c>
      <c r="K101" s="262">
        <v>21519</v>
      </c>
      <c r="L101" s="262">
        <v>21533</v>
      </c>
      <c r="M101" s="263">
        <v>21597</v>
      </c>
      <c r="N101" s="263">
        <v>21932</v>
      </c>
      <c r="O101" s="263">
        <v>22271</v>
      </c>
      <c r="P101" s="263">
        <v>22618</v>
      </c>
      <c r="Q101" s="263">
        <v>22796</v>
      </c>
      <c r="R101" s="263">
        <v>22976</v>
      </c>
      <c r="S101" s="263">
        <v>23165</v>
      </c>
    </row>
    <row r="102" spans="1:19" ht="15">
      <c r="A102" s="110">
        <v>674</v>
      </c>
      <c r="B102" t="s">
        <v>212</v>
      </c>
      <c r="C102" t="s">
        <v>213</v>
      </c>
      <c r="D102">
        <v>16967</v>
      </c>
      <c r="E102" s="95">
        <v>16733</v>
      </c>
      <c r="F102" s="95">
        <v>16509</v>
      </c>
      <c r="G102" s="95">
        <v>16274</v>
      </c>
      <c r="H102" s="95">
        <v>16047</v>
      </c>
      <c r="I102" t="s">
        <v>212</v>
      </c>
      <c r="J102" s="258" t="s">
        <v>214</v>
      </c>
      <c r="K102" s="259">
        <v>22093</v>
      </c>
      <c r="L102" s="259">
        <v>22258</v>
      </c>
      <c r="M102" s="260">
        <v>22469</v>
      </c>
      <c r="N102" s="260">
        <v>22818</v>
      </c>
      <c r="O102" s="260">
        <v>23170</v>
      </c>
      <c r="P102" s="260">
        <v>23531</v>
      </c>
      <c r="Q102" s="260">
        <v>23690</v>
      </c>
      <c r="R102" s="260">
        <v>23864</v>
      </c>
      <c r="S102" s="260">
        <v>24037</v>
      </c>
    </row>
    <row r="103" spans="1:19" ht="15">
      <c r="A103" s="110">
        <v>679</v>
      </c>
      <c r="B103" t="s">
        <v>215</v>
      </c>
      <c r="C103" t="s">
        <v>216</v>
      </c>
      <c r="D103">
        <v>21917</v>
      </c>
      <c r="E103" s="95">
        <v>21754</v>
      </c>
      <c r="F103" s="95">
        <v>21591</v>
      </c>
      <c r="G103" s="95">
        <v>21413</v>
      </c>
      <c r="H103" s="95">
        <v>21238</v>
      </c>
      <c r="I103" t="s">
        <v>215</v>
      </c>
      <c r="J103" s="261" t="s">
        <v>217</v>
      </c>
      <c r="K103" s="262">
        <v>26784</v>
      </c>
      <c r="L103" s="262">
        <v>26944</v>
      </c>
      <c r="M103" s="263">
        <v>27186</v>
      </c>
      <c r="N103" s="263">
        <v>27608</v>
      </c>
      <c r="O103" s="263">
        <v>28034</v>
      </c>
      <c r="P103" s="263">
        <v>28471</v>
      </c>
      <c r="Q103" s="263">
        <v>28751</v>
      </c>
      <c r="R103" s="263">
        <v>29036</v>
      </c>
      <c r="S103" s="263">
        <v>29324</v>
      </c>
    </row>
    <row r="104" spans="1:19" ht="15">
      <c r="A104" s="110">
        <v>686</v>
      </c>
      <c r="B104" t="s">
        <v>218</v>
      </c>
      <c r="C104" t="s">
        <v>219</v>
      </c>
      <c r="D104">
        <v>36103</v>
      </c>
      <c r="E104" s="95">
        <v>36548</v>
      </c>
      <c r="F104" s="95">
        <v>36991</v>
      </c>
      <c r="G104" s="95">
        <v>37435</v>
      </c>
      <c r="H104" s="95">
        <v>37864</v>
      </c>
      <c r="I104" t="s">
        <v>218</v>
      </c>
      <c r="J104" s="258" t="s">
        <v>219</v>
      </c>
      <c r="K104" s="259">
        <v>36318</v>
      </c>
      <c r="L104" s="259">
        <v>37143</v>
      </c>
      <c r="M104" s="260">
        <v>37869</v>
      </c>
      <c r="N104" s="260">
        <v>38463</v>
      </c>
      <c r="O104" s="260">
        <v>39058</v>
      </c>
      <c r="P104" s="260">
        <v>39667</v>
      </c>
      <c r="Q104" s="260">
        <v>40138</v>
      </c>
      <c r="R104" s="260">
        <v>40592</v>
      </c>
      <c r="S104" s="260">
        <v>41034</v>
      </c>
    </row>
    <row r="105" spans="1:19" ht="15">
      <c r="A105" s="110">
        <v>690</v>
      </c>
      <c r="B105" t="s">
        <v>220</v>
      </c>
      <c r="C105" t="s">
        <v>221</v>
      </c>
      <c r="D105">
        <v>10292</v>
      </c>
      <c r="E105" s="95">
        <v>10173</v>
      </c>
      <c r="F105" s="95">
        <v>10049</v>
      </c>
      <c r="G105" s="95">
        <v>9927</v>
      </c>
      <c r="H105" s="95">
        <v>9808</v>
      </c>
      <c r="I105" t="s">
        <v>220</v>
      </c>
      <c r="J105" s="261" t="s">
        <v>221</v>
      </c>
      <c r="K105" s="262">
        <v>12394</v>
      </c>
      <c r="L105" s="262">
        <v>12326</v>
      </c>
      <c r="M105" s="263">
        <v>12324</v>
      </c>
      <c r="N105" s="263">
        <v>12515</v>
      </c>
      <c r="O105" s="263">
        <v>12708</v>
      </c>
      <c r="P105" s="263">
        <v>12907</v>
      </c>
      <c r="Q105" s="263">
        <v>12992</v>
      </c>
      <c r="R105" s="263">
        <v>13055</v>
      </c>
      <c r="S105" s="263">
        <v>13164</v>
      </c>
    </row>
    <row r="106" spans="1:19" ht="15">
      <c r="A106" s="110">
        <v>697</v>
      </c>
      <c r="B106" t="s">
        <v>222</v>
      </c>
      <c r="C106" t="s">
        <v>223</v>
      </c>
      <c r="D106">
        <v>27176</v>
      </c>
      <c r="E106" s="95">
        <v>27233</v>
      </c>
      <c r="F106" s="95">
        <v>27273</v>
      </c>
      <c r="G106" s="95">
        <v>27316</v>
      </c>
      <c r="H106" s="95">
        <v>27359</v>
      </c>
      <c r="I106" t="s">
        <v>222</v>
      </c>
      <c r="J106" s="258" t="s">
        <v>223</v>
      </c>
      <c r="K106" s="259">
        <v>35422</v>
      </c>
      <c r="L106" s="259">
        <v>36043</v>
      </c>
      <c r="M106" s="260">
        <v>36605</v>
      </c>
      <c r="N106" s="260">
        <v>37173</v>
      </c>
      <c r="O106" s="260">
        <v>37747</v>
      </c>
      <c r="P106" s="260">
        <v>38336</v>
      </c>
      <c r="Q106" s="260">
        <v>38887</v>
      </c>
      <c r="R106" s="260">
        <v>39371</v>
      </c>
      <c r="S106" s="260">
        <v>39897</v>
      </c>
    </row>
    <row r="107" spans="1:19" ht="15">
      <c r="A107" s="110">
        <v>736</v>
      </c>
      <c r="B107" t="s">
        <v>224</v>
      </c>
      <c r="C107" t="s">
        <v>225</v>
      </c>
      <c r="D107">
        <v>40688</v>
      </c>
      <c r="E107" s="95">
        <v>41205</v>
      </c>
      <c r="F107" s="95">
        <v>41711</v>
      </c>
      <c r="G107" s="95">
        <v>42222</v>
      </c>
      <c r="H107" s="95">
        <v>42716</v>
      </c>
      <c r="I107" t="s">
        <v>224</v>
      </c>
      <c r="J107" s="261" t="s">
        <v>225</v>
      </c>
      <c r="K107" s="262">
        <v>37900</v>
      </c>
      <c r="L107" s="262">
        <v>38692</v>
      </c>
      <c r="M107" s="263">
        <v>39379</v>
      </c>
      <c r="N107" s="263">
        <v>39990</v>
      </c>
      <c r="O107" s="263">
        <v>40607</v>
      </c>
      <c r="P107" s="263">
        <v>41241</v>
      </c>
      <c r="Q107" s="263">
        <v>41881</v>
      </c>
      <c r="R107" s="263">
        <v>42507</v>
      </c>
      <c r="S107" s="263">
        <v>43099</v>
      </c>
    </row>
    <row r="108" spans="1:19" ht="15">
      <c r="A108" s="110">
        <v>756</v>
      </c>
      <c r="B108" t="s">
        <v>226</v>
      </c>
      <c r="C108" t="s">
        <v>227</v>
      </c>
      <c r="D108">
        <v>35056</v>
      </c>
      <c r="E108" s="95">
        <v>34696</v>
      </c>
      <c r="F108" s="95">
        <v>34339</v>
      </c>
      <c r="G108" s="95">
        <v>33981</v>
      </c>
      <c r="H108" s="95">
        <v>33598</v>
      </c>
      <c r="I108" t="s">
        <v>226</v>
      </c>
      <c r="J108" s="258" t="s">
        <v>228</v>
      </c>
      <c r="K108" s="259">
        <v>36321</v>
      </c>
      <c r="L108" s="259">
        <v>36394</v>
      </c>
      <c r="M108" s="260">
        <v>36625</v>
      </c>
      <c r="N108" s="260">
        <v>37193</v>
      </c>
      <c r="O108" s="260">
        <v>37767</v>
      </c>
      <c r="P108" s="260">
        <v>38357</v>
      </c>
      <c r="Q108" s="260">
        <v>38764</v>
      </c>
      <c r="R108" s="260">
        <v>39149</v>
      </c>
      <c r="S108" s="260">
        <v>39540</v>
      </c>
    </row>
    <row r="109" spans="1:19" ht="15">
      <c r="A109" s="110">
        <v>761</v>
      </c>
      <c r="B109" t="s">
        <v>229</v>
      </c>
      <c r="C109" t="s">
        <v>230</v>
      </c>
      <c r="D109">
        <v>14821</v>
      </c>
      <c r="E109" s="95">
        <v>14936</v>
      </c>
      <c r="F109" s="95">
        <v>15057</v>
      </c>
      <c r="G109" s="95">
        <v>15172</v>
      </c>
      <c r="H109" s="95">
        <v>15279</v>
      </c>
      <c r="I109" t="s">
        <v>229</v>
      </c>
      <c r="J109" s="261" t="s">
        <v>230</v>
      </c>
      <c r="K109" s="262">
        <v>15053</v>
      </c>
      <c r="L109" s="262">
        <v>15293</v>
      </c>
      <c r="M109" s="263">
        <v>15512</v>
      </c>
      <c r="N109" s="263">
        <v>15753</v>
      </c>
      <c r="O109" s="263">
        <v>15996</v>
      </c>
      <c r="P109" s="263">
        <v>16245</v>
      </c>
      <c r="Q109" s="263">
        <v>16407</v>
      </c>
      <c r="R109" s="263">
        <v>16561</v>
      </c>
      <c r="S109" s="263">
        <v>16713</v>
      </c>
    </row>
    <row r="110" spans="1:19" ht="15">
      <c r="A110" s="110">
        <v>789</v>
      </c>
      <c r="B110" t="s">
        <v>231</v>
      </c>
      <c r="C110" t="s">
        <v>232</v>
      </c>
      <c r="D110">
        <v>14559</v>
      </c>
      <c r="E110" s="95">
        <v>14391</v>
      </c>
      <c r="F110" s="95">
        <v>14224</v>
      </c>
      <c r="G110" s="95">
        <v>14059</v>
      </c>
      <c r="H110" s="95">
        <v>13890</v>
      </c>
      <c r="I110" t="s">
        <v>231</v>
      </c>
      <c r="J110" s="258" t="s">
        <v>232</v>
      </c>
      <c r="K110" s="259">
        <v>16281</v>
      </c>
      <c r="L110" s="259">
        <v>16193</v>
      </c>
      <c r="M110" s="260">
        <v>16201</v>
      </c>
      <c r="N110" s="260">
        <v>16452</v>
      </c>
      <c r="O110" s="260">
        <v>16706</v>
      </c>
      <c r="P110" s="260">
        <v>16967</v>
      </c>
      <c r="Q110" s="260">
        <v>17136</v>
      </c>
      <c r="R110" s="260">
        <v>17300</v>
      </c>
      <c r="S110" s="260">
        <v>17465</v>
      </c>
    </row>
    <row r="111" spans="1:19" ht="15">
      <c r="A111" s="110">
        <v>790</v>
      </c>
      <c r="B111" t="s">
        <v>233</v>
      </c>
      <c r="C111" t="s">
        <v>234</v>
      </c>
      <c r="D111">
        <v>43856</v>
      </c>
      <c r="E111" s="95">
        <v>45083</v>
      </c>
      <c r="F111" s="95">
        <v>46343</v>
      </c>
      <c r="G111" s="95">
        <v>47625</v>
      </c>
      <c r="H111" s="95">
        <v>48926</v>
      </c>
      <c r="I111" t="s">
        <v>233</v>
      </c>
      <c r="J111" s="261" t="s">
        <v>234</v>
      </c>
      <c r="K111" s="262">
        <v>26964</v>
      </c>
      <c r="L111" s="262">
        <v>27517</v>
      </c>
      <c r="M111" s="263">
        <v>27995</v>
      </c>
      <c r="N111" s="263">
        <v>28429</v>
      </c>
      <c r="O111" s="263">
        <v>28868</v>
      </c>
      <c r="P111" s="263">
        <v>29319</v>
      </c>
      <c r="Q111" s="263">
        <v>29636</v>
      </c>
      <c r="R111" s="263">
        <v>29938</v>
      </c>
      <c r="S111" s="263">
        <v>30219</v>
      </c>
    </row>
    <row r="112" spans="1:19" ht="15">
      <c r="A112" s="110">
        <v>792</v>
      </c>
      <c r="B112" t="s">
        <v>235</v>
      </c>
      <c r="C112" t="s">
        <v>236</v>
      </c>
      <c r="D112">
        <v>7863</v>
      </c>
      <c r="E112" s="95">
        <v>7955</v>
      </c>
      <c r="F112" s="95">
        <v>8051</v>
      </c>
      <c r="G112" s="95">
        <v>8152</v>
      </c>
      <c r="H112" s="95">
        <v>8257</v>
      </c>
      <c r="I112" t="s">
        <v>235</v>
      </c>
      <c r="J112" s="258" t="s">
        <v>236</v>
      </c>
      <c r="K112" s="259">
        <v>6184</v>
      </c>
      <c r="L112" s="259">
        <v>6194</v>
      </c>
      <c r="M112" s="260">
        <v>6231</v>
      </c>
      <c r="N112" s="260">
        <v>6328</v>
      </c>
      <c r="O112" s="260">
        <v>6425</v>
      </c>
      <c r="P112" s="260">
        <v>6526</v>
      </c>
      <c r="Q112" s="260">
        <v>6600</v>
      </c>
      <c r="R112" s="260">
        <v>6679</v>
      </c>
      <c r="S112" s="260">
        <v>6753</v>
      </c>
    </row>
    <row r="113" spans="1:19" ht="15">
      <c r="A113" s="110">
        <v>809</v>
      </c>
      <c r="B113" t="s">
        <v>237</v>
      </c>
      <c r="C113" t="s">
        <v>238</v>
      </c>
      <c r="D113">
        <v>14494</v>
      </c>
      <c r="E113" s="95">
        <v>14602</v>
      </c>
      <c r="F113" s="95">
        <v>14691</v>
      </c>
      <c r="G113" s="95">
        <v>14791</v>
      </c>
      <c r="H113" s="95">
        <v>14881</v>
      </c>
      <c r="I113" t="s">
        <v>237</v>
      </c>
      <c r="J113" s="261" t="s">
        <v>238</v>
      </c>
      <c r="K113" s="262">
        <v>10775</v>
      </c>
      <c r="L113" s="262">
        <v>10716</v>
      </c>
      <c r="M113" s="263">
        <v>10719</v>
      </c>
      <c r="N113" s="263">
        <v>10885</v>
      </c>
      <c r="O113" s="263">
        <v>11053</v>
      </c>
      <c r="P113" s="263">
        <v>11226</v>
      </c>
      <c r="Q113" s="263">
        <v>11331</v>
      </c>
      <c r="R113" s="263">
        <v>11435</v>
      </c>
      <c r="S113" s="263">
        <v>11566</v>
      </c>
    </row>
    <row r="114" spans="1:19" ht="15">
      <c r="A114" s="110">
        <v>819</v>
      </c>
      <c r="B114" t="s">
        <v>239</v>
      </c>
      <c r="C114" t="s">
        <v>240</v>
      </c>
      <c r="D114">
        <v>6466</v>
      </c>
      <c r="E114" s="95">
        <v>6552</v>
      </c>
      <c r="F114" s="95">
        <v>6651</v>
      </c>
      <c r="G114" s="95">
        <v>6744</v>
      </c>
      <c r="H114" s="95">
        <v>6842</v>
      </c>
      <c r="I114" t="s">
        <v>239</v>
      </c>
      <c r="J114" s="258" t="s">
        <v>240</v>
      </c>
      <c r="K114" s="259">
        <v>4993</v>
      </c>
      <c r="L114" s="259">
        <v>5005</v>
      </c>
      <c r="M114" s="260">
        <v>5043</v>
      </c>
      <c r="N114" s="260">
        <v>5121</v>
      </c>
      <c r="O114" s="260">
        <v>5200</v>
      </c>
      <c r="P114" s="260">
        <v>5281</v>
      </c>
      <c r="Q114" s="260">
        <v>5321</v>
      </c>
      <c r="R114" s="260">
        <v>5363</v>
      </c>
      <c r="S114" s="260">
        <v>5420</v>
      </c>
    </row>
    <row r="115" spans="1:19" ht="15">
      <c r="A115" s="110">
        <v>837</v>
      </c>
      <c r="B115" t="s">
        <v>241</v>
      </c>
      <c r="C115" t="s">
        <v>242</v>
      </c>
      <c r="D115">
        <v>163525</v>
      </c>
      <c r="E115" s="95">
        <v>167886</v>
      </c>
      <c r="F115" s="95">
        <v>172314</v>
      </c>
      <c r="G115" s="95">
        <v>176813</v>
      </c>
      <c r="H115" s="95">
        <v>181377</v>
      </c>
      <c r="I115" t="s">
        <v>241</v>
      </c>
      <c r="J115" s="261" t="s">
        <v>242</v>
      </c>
      <c r="K115" s="262">
        <v>124552</v>
      </c>
      <c r="L115" s="262">
        <v>127565</v>
      </c>
      <c r="M115" s="263">
        <v>130191</v>
      </c>
      <c r="N115" s="263">
        <v>132236</v>
      </c>
      <c r="O115" s="263">
        <v>134278</v>
      </c>
      <c r="P115" s="263">
        <v>136374</v>
      </c>
      <c r="Q115" s="263">
        <v>137622</v>
      </c>
      <c r="R115" s="263">
        <v>138876</v>
      </c>
      <c r="S115" s="263">
        <v>140112</v>
      </c>
    </row>
    <row r="116" spans="1:19" ht="15">
      <c r="A116" s="110">
        <v>842</v>
      </c>
      <c r="B116" t="s">
        <v>243</v>
      </c>
      <c r="C116" t="s">
        <v>244</v>
      </c>
      <c r="D116">
        <v>8230</v>
      </c>
      <c r="E116" s="95">
        <v>8221</v>
      </c>
      <c r="F116" s="95">
        <v>8212</v>
      </c>
      <c r="G116" s="95">
        <v>8203</v>
      </c>
      <c r="H116" s="95">
        <v>8194</v>
      </c>
      <c r="I116" t="s">
        <v>243</v>
      </c>
      <c r="J116" s="258" t="s">
        <v>244</v>
      </c>
      <c r="K116" s="259">
        <v>6888</v>
      </c>
      <c r="L116" s="259">
        <v>6875</v>
      </c>
      <c r="M116" s="260">
        <v>6899</v>
      </c>
      <c r="N116" s="260">
        <v>7006</v>
      </c>
      <c r="O116" s="260">
        <v>7114</v>
      </c>
      <c r="P116" s="260">
        <v>7225</v>
      </c>
      <c r="Q116" s="260">
        <v>7284</v>
      </c>
      <c r="R116" s="260">
        <v>7336</v>
      </c>
      <c r="S116" s="260">
        <v>7403</v>
      </c>
    </row>
    <row r="117" spans="1:19" ht="15">
      <c r="A117" s="110">
        <v>847</v>
      </c>
      <c r="B117" t="s">
        <v>245</v>
      </c>
      <c r="C117" t="s">
        <v>246</v>
      </c>
      <c r="D117">
        <v>45266</v>
      </c>
      <c r="E117" s="95">
        <v>45896</v>
      </c>
      <c r="F117" s="95">
        <v>46508</v>
      </c>
      <c r="G117" s="95">
        <v>47128</v>
      </c>
      <c r="H117" s="95">
        <v>47734</v>
      </c>
      <c r="I117" t="s">
        <v>245</v>
      </c>
      <c r="J117" s="261" t="s">
        <v>246</v>
      </c>
      <c r="K117" s="262">
        <v>30127</v>
      </c>
      <c r="L117" s="262">
        <v>30484</v>
      </c>
      <c r="M117" s="263">
        <v>30876</v>
      </c>
      <c r="N117" s="263">
        <v>31355</v>
      </c>
      <c r="O117" s="263">
        <v>31839</v>
      </c>
      <c r="P117" s="263">
        <v>32336</v>
      </c>
      <c r="Q117" s="263">
        <v>32714</v>
      </c>
      <c r="R117" s="263">
        <v>33053</v>
      </c>
      <c r="S117" s="263">
        <v>33421</v>
      </c>
    </row>
    <row r="118" spans="1:19" ht="15">
      <c r="A118" s="110">
        <v>854</v>
      </c>
      <c r="B118" t="s">
        <v>247</v>
      </c>
      <c r="C118" t="s">
        <v>248</v>
      </c>
      <c r="D118">
        <v>22754</v>
      </c>
      <c r="E118" s="95">
        <v>23333</v>
      </c>
      <c r="F118" s="95">
        <v>23931</v>
      </c>
      <c r="G118" s="95">
        <v>24538</v>
      </c>
      <c r="H118" s="95">
        <v>25148</v>
      </c>
      <c r="I118" t="s">
        <v>247</v>
      </c>
      <c r="J118" s="258" t="s">
        <v>248</v>
      </c>
      <c r="K118" s="259">
        <v>13801</v>
      </c>
      <c r="L118" s="259">
        <v>13950</v>
      </c>
      <c r="M118" s="260">
        <v>14102</v>
      </c>
      <c r="N118" s="260">
        <v>14321</v>
      </c>
      <c r="O118" s="260">
        <v>14542</v>
      </c>
      <c r="P118" s="260">
        <v>14769</v>
      </c>
      <c r="Q118" s="260">
        <v>14879</v>
      </c>
      <c r="R118" s="260">
        <v>14967</v>
      </c>
      <c r="S118" s="260">
        <v>15101</v>
      </c>
    </row>
    <row r="119" spans="1:19" ht="15">
      <c r="A119" s="110">
        <v>856</v>
      </c>
      <c r="B119" t="s">
        <v>249</v>
      </c>
      <c r="C119" t="s">
        <v>250</v>
      </c>
      <c r="D119">
        <v>6152</v>
      </c>
      <c r="E119" s="95">
        <v>6131</v>
      </c>
      <c r="F119" s="95">
        <v>6102</v>
      </c>
      <c r="G119" s="95">
        <v>6084</v>
      </c>
      <c r="H119" s="95">
        <v>6061</v>
      </c>
      <c r="I119" t="s">
        <v>249</v>
      </c>
      <c r="J119" s="261" t="s">
        <v>251</v>
      </c>
      <c r="K119" s="262">
        <v>6498</v>
      </c>
      <c r="L119" s="262">
        <v>6462</v>
      </c>
      <c r="M119" s="263">
        <v>6472</v>
      </c>
      <c r="N119" s="263">
        <v>6572</v>
      </c>
      <c r="O119" s="263">
        <v>6674</v>
      </c>
      <c r="P119" s="263">
        <v>6778</v>
      </c>
      <c r="Q119" s="263">
        <v>6863</v>
      </c>
      <c r="R119" s="263">
        <v>6949</v>
      </c>
      <c r="S119" s="263">
        <v>7010</v>
      </c>
    </row>
    <row r="120" spans="1:19" ht="15">
      <c r="A120" s="110">
        <v>858</v>
      </c>
      <c r="B120" t="s">
        <v>252</v>
      </c>
      <c r="C120" t="s">
        <v>253</v>
      </c>
      <c r="D120">
        <v>9273</v>
      </c>
      <c r="E120" s="95">
        <v>9108</v>
      </c>
      <c r="F120" s="95">
        <v>8949</v>
      </c>
      <c r="G120" s="95">
        <v>8783</v>
      </c>
      <c r="H120" s="95">
        <v>8613</v>
      </c>
      <c r="I120" t="s">
        <v>252</v>
      </c>
      <c r="J120" s="258" t="s">
        <v>253</v>
      </c>
      <c r="K120" s="259">
        <v>11810</v>
      </c>
      <c r="L120" s="259">
        <v>11910</v>
      </c>
      <c r="M120" s="260">
        <v>12039</v>
      </c>
      <c r="N120" s="260">
        <v>12226</v>
      </c>
      <c r="O120" s="260">
        <v>12414</v>
      </c>
      <c r="P120" s="260">
        <v>12608</v>
      </c>
      <c r="Q120" s="260">
        <v>12784</v>
      </c>
      <c r="R120" s="260">
        <v>12955</v>
      </c>
      <c r="S120" s="260">
        <v>13118</v>
      </c>
    </row>
    <row r="121" spans="1:19" ht="15">
      <c r="A121" s="110">
        <v>861</v>
      </c>
      <c r="B121" t="s">
        <v>254</v>
      </c>
      <c r="C121" t="s">
        <v>255</v>
      </c>
      <c r="D121">
        <v>13231</v>
      </c>
      <c r="E121" s="95">
        <v>13208</v>
      </c>
      <c r="F121" s="95">
        <v>13184</v>
      </c>
      <c r="G121" s="95">
        <v>13158</v>
      </c>
      <c r="H121" s="95">
        <v>13132</v>
      </c>
      <c r="I121" t="s">
        <v>254</v>
      </c>
      <c r="J121" s="261" t="s">
        <v>255</v>
      </c>
      <c r="K121" s="262">
        <v>11602</v>
      </c>
      <c r="L121" s="262">
        <v>11636</v>
      </c>
      <c r="M121" s="263">
        <v>11715</v>
      </c>
      <c r="N121" s="263">
        <v>11897</v>
      </c>
      <c r="O121" s="263">
        <v>12080</v>
      </c>
      <c r="P121" s="263">
        <v>12269</v>
      </c>
      <c r="Q121" s="263">
        <v>12397</v>
      </c>
      <c r="R121" s="263">
        <v>12511</v>
      </c>
      <c r="S121" s="263">
        <v>12628</v>
      </c>
    </row>
    <row r="122" spans="1:19" ht="15">
      <c r="A122" s="110">
        <v>873</v>
      </c>
      <c r="B122" t="s">
        <v>256</v>
      </c>
      <c r="C122" t="s">
        <v>257</v>
      </c>
      <c r="D122">
        <v>5587</v>
      </c>
      <c r="E122" s="95">
        <v>5606</v>
      </c>
      <c r="F122" s="95">
        <v>5610</v>
      </c>
      <c r="G122" s="95">
        <v>5623</v>
      </c>
      <c r="H122" s="95">
        <v>5624</v>
      </c>
      <c r="I122" t="s">
        <v>256</v>
      </c>
      <c r="J122" s="258" t="s">
        <v>257</v>
      </c>
      <c r="K122" s="259">
        <v>9093</v>
      </c>
      <c r="L122" s="259">
        <v>9265</v>
      </c>
      <c r="M122" s="260">
        <v>9423</v>
      </c>
      <c r="N122" s="260">
        <v>9569</v>
      </c>
      <c r="O122" s="260">
        <v>9717</v>
      </c>
      <c r="P122" s="260">
        <v>9869</v>
      </c>
      <c r="Q122" s="260">
        <v>9957</v>
      </c>
      <c r="R122" s="260">
        <v>10028</v>
      </c>
      <c r="S122" s="260">
        <v>10117</v>
      </c>
    </row>
    <row r="123" spans="1:19" ht="15">
      <c r="A123" s="110">
        <v>885</v>
      </c>
      <c r="B123" t="s">
        <v>258</v>
      </c>
      <c r="C123" t="s">
        <v>259</v>
      </c>
      <c r="D123">
        <v>8400</v>
      </c>
      <c r="E123" s="95">
        <v>8486</v>
      </c>
      <c r="F123" s="95">
        <v>8577</v>
      </c>
      <c r="G123" s="95">
        <v>8672</v>
      </c>
      <c r="H123" s="95">
        <v>8771</v>
      </c>
      <c r="I123" t="s">
        <v>258</v>
      </c>
      <c r="J123" s="261" t="s">
        <v>259</v>
      </c>
      <c r="K123" s="262">
        <v>7608</v>
      </c>
      <c r="L123" s="262">
        <v>7630</v>
      </c>
      <c r="M123" s="263">
        <v>7681</v>
      </c>
      <c r="N123" s="263">
        <v>7800</v>
      </c>
      <c r="O123" s="263">
        <v>7921</v>
      </c>
      <c r="P123" s="263">
        <v>8044</v>
      </c>
      <c r="Q123" s="263">
        <v>8125</v>
      </c>
      <c r="R123" s="263">
        <v>8209</v>
      </c>
      <c r="S123" s="263">
        <v>8304</v>
      </c>
    </row>
    <row r="124" spans="1:19" ht="15">
      <c r="A124" s="110">
        <v>887</v>
      </c>
      <c r="B124" t="s">
        <v>260</v>
      </c>
      <c r="C124" t="s">
        <v>261</v>
      </c>
      <c r="D124">
        <v>47436</v>
      </c>
      <c r="E124" s="95">
        <v>47995</v>
      </c>
      <c r="F124" s="95">
        <v>48556</v>
      </c>
      <c r="G124" s="95">
        <v>49109</v>
      </c>
      <c r="H124" s="95">
        <v>49654</v>
      </c>
      <c r="I124" t="s">
        <v>260</v>
      </c>
      <c r="J124" s="258" t="s">
        <v>261</v>
      </c>
      <c r="K124" s="259">
        <v>41542</v>
      </c>
      <c r="L124" s="259">
        <v>42116</v>
      </c>
      <c r="M124" s="260">
        <v>42678</v>
      </c>
      <c r="N124" s="260">
        <v>43340</v>
      </c>
      <c r="O124" s="260">
        <v>44009</v>
      </c>
      <c r="P124" s="260">
        <v>44696</v>
      </c>
      <c r="Q124" s="260">
        <v>45339</v>
      </c>
      <c r="R124" s="260">
        <v>45951</v>
      </c>
      <c r="S124" s="260">
        <v>46530</v>
      </c>
    </row>
    <row r="125" spans="1:19" ht="15">
      <c r="A125" s="110">
        <v>890</v>
      </c>
      <c r="B125" t="s">
        <v>262</v>
      </c>
      <c r="C125" t="s">
        <v>263</v>
      </c>
      <c r="D125">
        <v>24384</v>
      </c>
      <c r="E125" s="95">
        <v>24809</v>
      </c>
      <c r="F125" s="95">
        <v>25231</v>
      </c>
      <c r="G125" s="95">
        <v>25647</v>
      </c>
      <c r="H125" s="95">
        <v>26069</v>
      </c>
      <c r="I125" t="s">
        <v>262</v>
      </c>
      <c r="J125" s="261" t="s">
        <v>263</v>
      </c>
      <c r="K125" s="262">
        <v>22538</v>
      </c>
      <c r="L125" s="262">
        <v>23050</v>
      </c>
      <c r="M125" s="263">
        <v>23501</v>
      </c>
      <c r="N125" s="263">
        <v>23870</v>
      </c>
      <c r="O125" s="263">
        <v>24239</v>
      </c>
      <c r="P125" s="263">
        <v>24617</v>
      </c>
      <c r="Q125" s="263">
        <v>24814</v>
      </c>
      <c r="R125" s="263">
        <v>24987</v>
      </c>
      <c r="S125" s="263">
        <v>25190</v>
      </c>
    </row>
    <row r="126" spans="1:19" ht="15">
      <c r="A126" s="110">
        <v>893</v>
      </c>
      <c r="B126" t="s">
        <v>264</v>
      </c>
      <c r="C126" t="s">
        <v>265</v>
      </c>
      <c r="D126">
        <v>18992</v>
      </c>
      <c r="E126" s="95">
        <v>19365</v>
      </c>
      <c r="F126" s="95">
        <v>19757</v>
      </c>
      <c r="G126" s="95">
        <v>20136</v>
      </c>
      <c r="H126" s="95">
        <v>20524</v>
      </c>
      <c r="I126" t="s">
        <v>264</v>
      </c>
      <c r="J126" s="258" t="s">
        <v>265</v>
      </c>
      <c r="K126" s="259">
        <v>19040</v>
      </c>
      <c r="L126" s="259">
        <v>19624</v>
      </c>
      <c r="M126" s="260">
        <v>20110</v>
      </c>
      <c r="N126" s="260">
        <v>20426</v>
      </c>
      <c r="O126" s="260">
        <v>20741</v>
      </c>
      <c r="P126" s="260">
        <v>21065</v>
      </c>
      <c r="Q126" s="260">
        <v>21305</v>
      </c>
      <c r="R126" s="260">
        <v>21529</v>
      </c>
      <c r="S126" s="260">
        <v>21750</v>
      </c>
    </row>
    <row r="127" spans="1:19" ht="15">
      <c r="A127" s="110">
        <v>895</v>
      </c>
      <c r="B127" t="s">
        <v>266</v>
      </c>
      <c r="C127" t="s">
        <v>267</v>
      </c>
      <c r="D127">
        <v>31129</v>
      </c>
      <c r="E127" s="95">
        <v>31503</v>
      </c>
      <c r="F127" s="95">
        <v>31884</v>
      </c>
      <c r="G127" s="95">
        <v>32265</v>
      </c>
      <c r="H127" s="95">
        <v>32628</v>
      </c>
      <c r="I127" t="s">
        <v>266</v>
      </c>
      <c r="J127" s="261" t="s">
        <v>267</v>
      </c>
      <c r="K127" s="262">
        <v>24651</v>
      </c>
      <c r="L127" s="262">
        <v>25210</v>
      </c>
      <c r="M127" s="263">
        <v>25703</v>
      </c>
      <c r="N127" s="263">
        <v>26106</v>
      </c>
      <c r="O127" s="263">
        <v>26510</v>
      </c>
      <c r="P127" s="263">
        <v>26924</v>
      </c>
      <c r="Q127" s="263">
        <v>27204</v>
      </c>
      <c r="R127" s="263">
        <v>27465</v>
      </c>
      <c r="S127" s="263">
        <v>27733</v>
      </c>
    </row>
  </sheetData>
  <mergeCells count="3">
    <mergeCell ref="I1:I2"/>
    <mergeCell ref="J1:J2"/>
    <mergeCell ref="K1:M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9900"/>
  </sheetPr>
  <dimension ref="A1:AV930"/>
  <sheetViews>
    <sheetView zoomScaleNormal="100" workbookViewId="0">
      <pane xSplit="13" ySplit="5" topLeftCell="AF6" activePane="bottomRight" state="frozen"/>
      <selection pane="topRight" activeCell="N1" sqref="N1"/>
      <selection pane="bottomLeft" activeCell="A6" sqref="A6"/>
      <selection pane="bottomRight" activeCell="AK6" sqref="AK6"/>
    </sheetView>
  </sheetViews>
  <sheetFormatPr baseColWidth="10" defaultColWidth="11.42578125" defaultRowHeight="15" customHeight="1"/>
  <cols>
    <col min="1" max="1" width="11.42578125" style="29"/>
    <col min="2" max="10" width="10.140625" style="29" hidden="1" customWidth="1"/>
    <col min="11" max="11" width="38.42578125" style="29" bestFit="1" customWidth="1"/>
    <col min="12" max="12" width="17.42578125" style="29" customWidth="1"/>
    <col min="13" max="13" width="11.42578125" style="29" customWidth="1"/>
    <col min="14" max="14" width="11.140625" style="29" customWidth="1"/>
    <col min="15" max="16" width="11.42578125" style="29" customWidth="1"/>
    <col min="17" max="17" width="11.42578125" style="29"/>
    <col min="18" max="22" width="11.42578125" style="29" customWidth="1"/>
    <col min="23" max="23" width="11.28515625" style="29" customWidth="1"/>
    <col min="24" max="24" width="11.140625" style="29" customWidth="1"/>
    <col min="25" max="26" width="11.42578125" style="29" customWidth="1"/>
    <col min="27" max="27" width="11.42578125" style="29"/>
    <col min="28" max="32" width="11.42578125" style="29" customWidth="1"/>
    <col min="33" max="33" width="11.28515625" style="29" customWidth="1"/>
    <col min="34" max="34" width="11.140625" style="29" customWidth="1"/>
    <col min="35" max="36" width="11.42578125" style="29" customWidth="1"/>
    <col min="37" max="37" width="11.42578125" style="29"/>
    <col min="38" max="42" width="11.42578125" style="29" customWidth="1"/>
    <col min="43" max="43" width="11.28515625" style="29" customWidth="1"/>
    <col min="44" max="44" width="10.7109375" style="29" hidden="1" customWidth="1"/>
    <col min="45" max="48" width="11.42578125" style="69" hidden="1" customWidth="1"/>
    <col min="49" max="16384" width="11.42578125" style="29"/>
  </cols>
  <sheetData>
    <row r="1" spans="1:48" ht="42" customHeight="1">
      <c r="A1" s="82"/>
      <c r="K1" s="855" t="s">
        <v>659</v>
      </c>
      <c r="L1" s="855"/>
      <c r="M1" s="855"/>
      <c r="N1" s="855"/>
      <c r="O1" s="855"/>
      <c r="P1" s="855"/>
      <c r="Q1" s="855"/>
      <c r="R1" s="855"/>
      <c r="S1" s="855"/>
      <c r="T1" s="855"/>
      <c r="U1" s="855"/>
      <c r="V1" s="855"/>
      <c r="W1" s="855"/>
      <c r="X1" s="855"/>
      <c r="Y1" s="855"/>
      <c r="Z1" s="855"/>
      <c r="AA1" s="855"/>
      <c r="AB1" s="855"/>
      <c r="AC1" s="855"/>
      <c r="AD1" s="855"/>
      <c r="AE1" s="855"/>
      <c r="AF1" s="855"/>
      <c r="AG1" s="855"/>
      <c r="AH1" s="855"/>
      <c r="AI1" s="855"/>
      <c r="AJ1" s="855"/>
      <c r="AK1" s="855"/>
      <c r="AL1" s="855"/>
      <c r="AM1" s="855"/>
      <c r="AN1" s="855"/>
      <c r="AO1" s="855"/>
      <c r="AP1" s="855"/>
      <c r="AQ1" s="82"/>
      <c r="AS1" s="29"/>
      <c r="AT1" s="29"/>
      <c r="AU1" s="29"/>
      <c r="AV1" s="29"/>
    </row>
    <row r="2" spans="1:48" ht="17.25" customHeight="1" thickBot="1">
      <c r="K2" s="856"/>
      <c r="L2" s="856"/>
      <c r="M2" s="856"/>
      <c r="AS2" s="29"/>
      <c r="AT2" s="29"/>
      <c r="AU2" s="29"/>
      <c r="AV2" s="29"/>
    </row>
    <row r="3" spans="1:48" ht="15" customHeight="1">
      <c r="K3" s="148" t="s">
        <v>660</v>
      </c>
      <c r="L3" s="857" t="str">
        <f>UPPER((TEXT('1. Población_Afiliada_Regimen'!C1,"mmmm yyyy")))</f>
        <v>DICIEMBRE 2022</v>
      </c>
      <c r="M3" s="858"/>
      <c r="N3" s="847" t="s">
        <v>661</v>
      </c>
      <c r="O3" s="848"/>
      <c r="P3" s="848"/>
      <c r="Q3" s="848"/>
      <c r="R3" s="848"/>
      <c r="S3" s="848"/>
      <c r="T3" s="848"/>
      <c r="U3" s="849"/>
      <c r="V3" s="850"/>
      <c r="W3" s="838" t="s">
        <v>662</v>
      </c>
      <c r="X3" s="847" t="s">
        <v>663</v>
      </c>
      <c r="Y3" s="848"/>
      <c r="Z3" s="848"/>
      <c r="AA3" s="848"/>
      <c r="AB3" s="848"/>
      <c r="AC3" s="848"/>
      <c r="AD3" s="848"/>
      <c r="AE3" s="849"/>
      <c r="AF3" s="850"/>
      <c r="AG3" s="838" t="s">
        <v>662</v>
      </c>
      <c r="AH3" s="847" t="s">
        <v>664</v>
      </c>
      <c r="AI3" s="848"/>
      <c r="AJ3" s="848"/>
      <c r="AK3" s="848"/>
      <c r="AL3" s="848"/>
      <c r="AM3" s="848"/>
      <c r="AN3" s="848"/>
      <c r="AO3" s="849"/>
      <c r="AP3" s="850"/>
      <c r="AQ3" s="838" t="s">
        <v>662</v>
      </c>
      <c r="AS3" s="29"/>
      <c r="AT3" s="29"/>
      <c r="AU3" s="29"/>
      <c r="AV3" s="29"/>
    </row>
    <row r="4" spans="1:48" ht="38.25">
      <c r="K4" s="841" t="s">
        <v>273</v>
      </c>
      <c r="L4" s="843" t="s">
        <v>665</v>
      </c>
      <c r="M4" s="845" t="s">
        <v>666</v>
      </c>
      <c r="N4" s="132" t="s">
        <v>667</v>
      </c>
      <c r="O4" s="133" t="s">
        <v>668</v>
      </c>
      <c r="P4" s="133" t="s">
        <v>669</v>
      </c>
      <c r="Q4" s="133" t="s">
        <v>670</v>
      </c>
      <c r="R4" s="133" t="s">
        <v>671</v>
      </c>
      <c r="S4" s="133" t="s">
        <v>672</v>
      </c>
      <c r="T4" s="133" t="s">
        <v>673</v>
      </c>
      <c r="U4" s="139" t="s">
        <v>674</v>
      </c>
      <c r="V4" s="134" t="s">
        <v>675</v>
      </c>
      <c r="W4" s="839"/>
      <c r="X4" s="132" t="s">
        <v>667</v>
      </c>
      <c r="Y4" s="133" t="s">
        <v>676</v>
      </c>
      <c r="Z4" s="133" t="s">
        <v>669</v>
      </c>
      <c r="AA4" s="133" t="s">
        <v>670</v>
      </c>
      <c r="AB4" s="133" t="s">
        <v>671</v>
      </c>
      <c r="AC4" s="133" t="s">
        <v>672</v>
      </c>
      <c r="AD4" s="133" t="s">
        <v>673</v>
      </c>
      <c r="AE4" s="139" t="s">
        <v>674</v>
      </c>
      <c r="AF4" s="134" t="s">
        <v>675</v>
      </c>
      <c r="AG4" s="839"/>
      <c r="AH4" s="132" t="s">
        <v>667</v>
      </c>
      <c r="AI4" s="133" t="s">
        <v>676</v>
      </c>
      <c r="AJ4" s="133" t="s">
        <v>669</v>
      </c>
      <c r="AK4" s="133" t="s">
        <v>670</v>
      </c>
      <c r="AL4" s="133" t="s">
        <v>671</v>
      </c>
      <c r="AM4" s="133" t="s">
        <v>672</v>
      </c>
      <c r="AN4" s="133" t="s">
        <v>673</v>
      </c>
      <c r="AO4" s="139" t="s">
        <v>674</v>
      </c>
      <c r="AP4" s="134" t="s">
        <v>675</v>
      </c>
      <c r="AQ4" s="839"/>
      <c r="AS4" s="29"/>
      <c r="AT4" s="29"/>
      <c r="AU4" s="29"/>
      <c r="AV4" s="29"/>
    </row>
    <row r="5" spans="1:48" ht="15.75" thickBot="1">
      <c r="K5" s="842"/>
      <c r="L5" s="844"/>
      <c r="M5" s="846"/>
      <c r="N5" s="198" t="s">
        <v>562</v>
      </c>
      <c r="O5" s="199" t="s">
        <v>677</v>
      </c>
      <c r="P5" s="199" t="s">
        <v>564</v>
      </c>
      <c r="Q5" s="199" t="s">
        <v>627</v>
      </c>
      <c r="R5" s="199" t="s">
        <v>636</v>
      </c>
      <c r="S5" s="199" t="s">
        <v>565</v>
      </c>
      <c r="T5" s="199" t="s">
        <v>566</v>
      </c>
      <c r="U5" s="201" t="s">
        <v>579</v>
      </c>
      <c r="V5" s="200" t="s">
        <v>568</v>
      </c>
      <c r="W5" s="840"/>
      <c r="X5" s="198" t="s">
        <v>562</v>
      </c>
      <c r="Y5" s="199" t="s">
        <v>629</v>
      </c>
      <c r="Z5" s="199" t="s">
        <v>564</v>
      </c>
      <c r="AA5" s="199" t="s">
        <v>627</v>
      </c>
      <c r="AB5" s="199" t="s">
        <v>636</v>
      </c>
      <c r="AC5" s="199" t="s">
        <v>565</v>
      </c>
      <c r="AD5" s="199" t="s">
        <v>566</v>
      </c>
      <c r="AE5" s="201" t="s">
        <v>579</v>
      </c>
      <c r="AF5" s="200" t="s">
        <v>568</v>
      </c>
      <c r="AG5" s="840"/>
      <c r="AH5" s="198" t="s">
        <v>562</v>
      </c>
      <c r="AI5" s="199" t="s">
        <v>629</v>
      </c>
      <c r="AJ5" s="199" t="s">
        <v>564</v>
      </c>
      <c r="AK5" s="199" t="s">
        <v>627</v>
      </c>
      <c r="AL5" s="199" t="s">
        <v>636</v>
      </c>
      <c r="AM5" s="199" t="s">
        <v>565</v>
      </c>
      <c r="AN5" s="199" t="s">
        <v>566</v>
      </c>
      <c r="AO5" s="201" t="s">
        <v>579</v>
      </c>
      <c r="AP5" s="200" t="s">
        <v>568</v>
      </c>
      <c r="AQ5" s="840"/>
      <c r="AS5" s="29"/>
      <c r="AT5" s="29"/>
      <c r="AU5" s="29"/>
      <c r="AV5" s="29"/>
    </row>
    <row r="6" spans="1:48">
      <c r="K6" s="154" t="s">
        <v>678</v>
      </c>
      <c r="L6" s="141"/>
      <c r="M6" s="155"/>
      <c r="N6" s="145">
        <v>70113</v>
      </c>
      <c r="O6" s="146">
        <v>23</v>
      </c>
      <c r="P6" s="146">
        <v>4234</v>
      </c>
      <c r="Q6" s="146">
        <v>4745</v>
      </c>
      <c r="R6" s="146">
        <v>3845</v>
      </c>
      <c r="S6" s="146">
        <v>2100</v>
      </c>
      <c r="T6" s="146">
        <v>12</v>
      </c>
      <c r="U6" s="146">
        <v>1</v>
      </c>
      <c r="V6" s="147">
        <v>1</v>
      </c>
      <c r="W6" s="197">
        <v>85074</v>
      </c>
      <c r="X6" s="145">
        <v>7434</v>
      </c>
      <c r="Y6" s="146">
        <v>0</v>
      </c>
      <c r="Z6" s="146">
        <v>4432</v>
      </c>
      <c r="AA6" s="146">
        <v>857</v>
      </c>
      <c r="AB6" s="146">
        <v>3398</v>
      </c>
      <c r="AC6" s="146">
        <v>3288</v>
      </c>
      <c r="AD6" s="146">
        <v>0</v>
      </c>
      <c r="AE6" s="146">
        <v>4</v>
      </c>
      <c r="AF6" s="147">
        <v>1</v>
      </c>
      <c r="AG6" s="197">
        <v>19414</v>
      </c>
      <c r="AH6" s="145">
        <f t="shared" ref="AH6:AP6" si="0">+AH7+AH14+AH21+AH33+AH44+AH64+AH82+AH106+AH130</f>
        <v>13134</v>
      </c>
      <c r="AI6" s="146">
        <f t="shared" si="0"/>
        <v>0</v>
      </c>
      <c r="AJ6" s="146">
        <f t="shared" si="0"/>
        <v>6237</v>
      </c>
      <c r="AK6" s="146">
        <f t="shared" si="0"/>
        <v>4105</v>
      </c>
      <c r="AL6" s="146">
        <f t="shared" si="0"/>
        <v>2995</v>
      </c>
      <c r="AM6" s="146">
        <f t="shared" si="0"/>
        <v>2732</v>
      </c>
      <c r="AN6" s="146">
        <f>+AN7+AN14+AN21+AN33+AN44+AN64+AN82+AN106+AN130</f>
        <v>3263</v>
      </c>
      <c r="AO6" s="146">
        <f>+AO7+AO14+AO21+AO33+AO44+AO64+AO82+AO106+AO130</f>
        <v>3</v>
      </c>
      <c r="AP6" s="147">
        <f t="shared" si="0"/>
        <v>4</v>
      </c>
      <c r="AQ6" s="197">
        <f>SUM(AH6:AP6)</f>
        <v>32473</v>
      </c>
      <c r="AS6" s="29"/>
      <c r="AT6" s="29"/>
      <c r="AU6" s="29"/>
      <c r="AV6" s="29"/>
    </row>
    <row r="7" spans="1:48">
      <c r="B7" s="144" t="s">
        <v>562</v>
      </c>
      <c r="C7" s="142" t="s">
        <v>629</v>
      </c>
      <c r="D7" s="142" t="s">
        <v>564</v>
      </c>
      <c r="E7" s="142" t="s">
        <v>627</v>
      </c>
      <c r="F7" s="142" t="s">
        <v>636</v>
      </c>
      <c r="G7" s="142" t="s">
        <v>565</v>
      </c>
      <c r="H7" s="142" t="s">
        <v>579</v>
      </c>
      <c r="I7" s="142" t="s">
        <v>575</v>
      </c>
      <c r="J7" s="143" t="s">
        <v>568</v>
      </c>
      <c r="K7" s="156" t="s">
        <v>679</v>
      </c>
      <c r="L7" s="121"/>
      <c r="M7" s="157"/>
      <c r="N7" s="39">
        <v>0</v>
      </c>
      <c r="O7" s="33">
        <v>1</v>
      </c>
      <c r="P7" s="33">
        <v>0</v>
      </c>
      <c r="Q7" s="33">
        <v>66</v>
      </c>
      <c r="R7" s="33">
        <v>0</v>
      </c>
      <c r="S7" s="33">
        <v>0</v>
      </c>
      <c r="T7" s="33">
        <v>1</v>
      </c>
      <c r="U7" s="33">
        <v>0</v>
      </c>
      <c r="V7" s="128">
        <v>0</v>
      </c>
      <c r="W7" s="149">
        <v>68</v>
      </c>
      <c r="X7" s="39">
        <v>0</v>
      </c>
      <c r="Y7" s="33">
        <v>0</v>
      </c>
      <c r="Z7" s="33">
        <v>0</v>
      </c>
      <c r="AA7" s="33">
        <v>0</v>
      </c>
      <c r="AB7" s="33">
        <v>0</v>
      </c>
      <c r="AC7" s="33">
        <v>0</v>
      </c>
      <c r="AD7" s="33">
        <v>0</v>
      </c>
      <c r="AE7" s="33">
        <v>0</v>
      </c>
      <c r="AF7" s="128">
        <v>0</v>
      </c>
      <c r="AG7" s="149">
        <v>0</v>
      </c>
      <c r="AH7" s="39">
        <f t="shared" ref="AH7:AP7" si="1">SUM(AH8:AH13)</f>
        <v>0</v>
      </c>
      <c r="AI7" s="33">
        <f t="shared" si="1"/>
        <v>0</v>
      </c>
      <c r="AJ7" s="33">
        <f t="shared" si="1"/>
        <v>4</v>
      </c>
      <c r="AK7" s="33">
        <f t="shared" si="1"/>
        <v>0</v>
      </c>
      <c r="AL7" s="33">
        <f t="shared" si="1"/>
        <v>0</v>
      </c>
      <c r="AM7" s="33">
        <f t="shared" si="1"/>
        <v>0</v>
      </c>
      <c r="AN7" s="33">
        <f t="shared" si="1"/>
        <v>71</v>
      </c>
      <c r="AO7" s="33">
        <f t="shared" si="1"/>
        <v>0</v>
      </c>
      <c r="AP7" s="128">
        <f t="shared" si="1"/>
        <v>0</v>
      </c>
      <c r="AQ7" s="149">
        <f t="shared" ref="AQ7:AQ70" si="2">SUM(AH7:AP7)</f>
        <v>75</v>
      </c>
      <c r="AR7" s="705" t="s">
        <v>680</v>
      </c>
      <c r="AS7" s="712" t="s">
        <v>681</v>
      </c>
      <c r="AT7" s="712" t="s">
        <v>682</v>
      </c>
      <c r="AU7" s="712" t="s">
        <v>657</v>
      </c>
      <c r="AV7" s="712" t="s">
        <v>658</v>
      </c>
    </row>
    <row r="8" spans="1:48">
      <c r="B8" s="29" t="str">
        <f t="shared" ref="B8:B39" si="3">CONCATENATE(M8,$AH$5)</f>
        <v>142EPS010</v>
      </c>
      <c r="C8" s="29" t="str">
        <f t="shared" ref="C8:C39" si="4">CONCATENATE(M8,$AI$5)</f>
        <v>142EPS044</v>
      </c>
      <c r="D8" s="29" t="str">
        <f t="shared" ref="D8:D39" si="5">CONCATENATE(M8,$AJ$5)</f>
        <v>142EPS002</v>
      </c>
      <c r="E8" s="29" t="str">
        <f t="shared" ref="E8:E39" si="6">CONCATENATE(M8,$AK$5)</f>
        <v>142EPS016</v>
      </c>
      <c r="F8" s="29" t="str">
        <f t="shared" ref="F8:F39" si="7">CONCATENATE(M8,$AL$5)</f>
        <v>142EPS023</v>
      </c>
      <c r="G8" s="29" t="str">
        <f t="shared" ref="G8:G39" si="8">CONCATENATE(M8,$AM$5)</f>
        <v>142EPS005</v>
      </c>
      <c r="H8" s="29" t="str">
        <f t="shared" ref="H8:H39" si="9">CONCATENATE(M8,$AN$5)</f>
        <v>142EPS040</v>
      </c>
      <c r="I8" s="29" t="str">
        <f t="shared" ref="I8:I39" si="10">CONCATENATE(M8,$AO$5)</f>
        <v>142EPS017</v>
      </c>
      <c r="J8" s="29" t="str">
        <f t="shared" ref="J8:J39" si="11">CONCATENATE(M8,$AP$5)</f>
        <v>142EAS016</v>
      </c>
      <c r="K8" s="161" t="s">
        <v>286</v>
      </c>
      <c r="L8" s="713" t="s">
        <v>683</v>
      </c>
      <c r="M8" s="158">
        <v>142</v>
      </c>
      <c r="N8" s="40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1</v>
      </c>
      <c r="U8" s="34">
        <v>0</v>
      </c>
      <c r="V8" s="129">
        <v>0</v>
      </c>
      <c r="W8" s="150">
        <v>1</v>
      </c>
      <c r="X8" s="40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4">
        <v>0</v>
      </c>
      <c r="AF8" s="129">
        <v>0</v>
      </c>
      <c r="AG8" s="150">
        <v>0</v>
      </c>
      <c r="AH8" s="40">
        <f t="shared" ref="AH8:AP13" si="12">IFERROR(VLOOKUP(B8,$AR$8:$AV$928,5,0),0)</f>
        <v>0</v>
      </c>
      <c r="AI8" s="34">
        <f t="shared" si="12"/>
        <v>0</v>
      </c>
      <c r="AJ8" s="34">
        <f t="shared" si="12"/>
        <v>0</v>
      </c>
      <c r="AK8" s="34">
        <f t="shared" si="12"/>
        <v>0</v>
      </c>
      <c r="AL8" s="34">
        <f t="shared" si="12"/>
        <v>0</v>
      </c>
      <c r="AM8" s="34">
        <f t="shared" si="12"/>
        <v>0</v>
      </c>
      <c r="AN8" s="34">
        <f t="shared" si="12"/>
        <v>3</v>
      </c>
      <c r="AO8" s="34">
        <f t="shared" si="12"/>
        <v>0</v>
      </c>
      <c r="AP8" s="129">
        <f t="shared" si="12"/>
        <v>0</v>
      </c>
      <c r="AQ8" s="150">
        <f t="shared" si="2"/>
        <v>3</v>
      </c>
      <c r="AR8" s="69" t="str">
        <f>CONCATENATE(AT8,AU8)</f>
        <v>142EPS040</v>
      </c>
      <c r="AS8" s="714" t="s">
        <v>684</v>
      </c>
      <c r="AT8" s="714">
        <v>142</v>
      </c>
      <c r="AU8" s="714" t="s">
        <v>566</v>
      </c>
      <c r="AV8" s="715">
        <v>3</v>
      </c>
    </row>
    <row r="9" spans="1:48">
      <c r="B9" s="29" t="str">
        <f t="shared" si="3"/>
        <v>425EPS010</v>
      </c>
      <c r="C9" s="29" t="str">
        <f t="shared" si="4"/>
        <v>425EPS044</v>
      </c>
      <c r="D9" s="29" t="str">
        <f t="shared" si="5"/>
        <v>425EPS002</v>
      </c>
      <c r="E9" s="29" t="str">
        <f t="shared" si="6"/>
        <v>425EPS016</v>
      </c>
      <c r="F9" s="29" t="str">
        <f t="shared" si="7"/>
        <v>425EPS023</v>
      </c>
      <c r="G9" s="29" t="str">
        <f t="shared" si="8"/>
        <v>425EPS005</v>
      </c>
      <c r="H9" s="29" t="str">
        <f t="shared" si="9"/>
        <v>425EPS040</v>
      </c>
      <c r="I9" s="29" t="str">
        <f t="shared" si="10"/>
        <v>425EPS017</v>
      </c>
      <c r="J9" s="29" t="str">
        <f t="shared" si="11"/>
        <v>425EAS016</v>
      </c>
      <c r="K9" s="161" t="s">
        <v>288</v>
      </c>
      <c r="L9" s="713" t="s">
        <v>683</v>
      </c>
      <c r="M9" s="158">
        <v>425</v>
      </c>
      <c r="N9" s="40">
        <v>0</v>
      </c>
      <c r="O9" s="34">
        <v>0</v>
      </c>
      <c r="P9" s="34">
        <v>0</v>
      </c>
      <c r="Q9" s="34">
        <v>16</v>
      </c>
      <c r="R9" s="34">
        <v>0</v>
      </c>
      <c r="S9" s="34">
        <v>0</v>
      </c>
      <c r="T9" s="34">
        <v>0</v>
      </c>
      <c r="U9" s="34">
        <v>0</v>
      </c>
      <c r="V9" s="129">
        <v>0</v>
      </c>
      <c r="W9" s="150">
        <v>16</v>
      </c>
      <c r="X9" s="40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4">
        <v>0</v>
      </c>
      <c r="AF9" s="129">
        <v>0</v>
      </c>
      <c r="AG9" s="150">
        <v>0</v>
      </c>
      <c r="AH9" s="40">
        <f t="shared" si="12"/>
        <v>0</v>
      </c>
      <c r="AI9" s="34">
        <f t="shared" si="12"/>
        <v>0</v>
      </c>
      <c r="AJ9" s="34">
        <f t="shared" si="12"/>
        <v>0</v>
      </c>
      <c r="AK9" s="34">
        <f t="shared" si="12"/>
        <v>0</v>
      </c>
      <c r="AL9" s="34">
        <f t="shared" si="12"/>
        <v>0</v>
      </c>
      <c r="AM9" s="34">
        <f t="shared" si="12"/>
        <v>0</v>
      </c>
      <c r="AN9" s="34">
        <f t="shared" si="12"/>
        <v>3</v>
      </c>
      <c r="AO9" s="34">
        <f t="shared" si="12"/>
        <v>0</v>
      </c>
      <c r="AP9" s="129">
        <f t="shared" si="12"/>
        <v>0</v>
      </c>
      <c r="AQ9" s="150">
        <f t="shared" si="2"/>
        <v>3</v>
      </c>
      <c r="AR9" s="69" t="str">
        <f t="shared" ref="AR9:AR72" si="13">CONCATENATE(AT9,AU9)</f>
        <v>425EPS040</v>
      </c>
      <c r="AS9" s="714" t="s">
        <v>684</v>
      </c>
      <c r="AT9" s="714">
        <v>425</v>
      </c>
      <c r="AU9" s="714" t="s">
        <v>566</v>
      </c>
      <c r="AV9" s="715">
        <v>3</v>
      </c>
    </row>
    <row r="10" spans="1:48">
      <c r="B10" s="29" t="str">
        <f t="shared" si="3"/>
        <v>579EPS010</v>
      </c>
      <c r="C10" s="29" t="str">
        <f t="shared" si="4"/>
        <v>579EPS044</v>
      </c>
      <c r="D10" s="29" t="str">
        <f t="shared" si="5"/>
        <v>579EPS002</v>
      </c>
      <c r="E10" s="29" t="str">
        <f t="shared" si="6"/>
        <v>579EPS016</v>
      </c>
      <c r="F10" s="29" t="str">
        <f t="shared" si="7"/>
        <v>579EPS023</v>
      </c>
      <c r="G10" s="29" t="str">
        <f t="shared" si="8"/>
        <v>579EPS005</v>
      </c>
      <c r="H10" s="29" t="str">
        <f t="shared" si="9"/>
        <v>579EPS040</v>
      </c>
      <c r="I10" s="29" t="str">
        <f t="shared" si="10"/>
        <v>579EPS017</v>
      </c>
      <c r="J10" s="29" t="str">
        <f t="shared" si="11"/>
        <v>579EAS016</v>
      </c>
      <c r="K10" s="28" t="s">
        <v>290</v>
      </c>
      <c r="L10" s="713" t="s">
        <v>683</v>
      </c>
      <c r="M10" s="158">
        <v>579</v>
      </c>
      <c r="N10" s="40">
        <v>0</v>
      </c>
      <c r="O10" s="34">
        <v>1</v>
      </c>
      <c r="P10" s="34">
        <v>0</v>
      </c>
      <c r="Q10" s="34">
        <v>40</v>
      </c>
      <c r="R10" s="34">
        <v>0</v>
      </c>
      <c r="S10" s="34">
        <v>0</v>
      </c>
      <c r="T10" s="34">
        <v>0</v>
      </c>
      <c r="U10" s="34">
        <v>0</v>
      </c>
      <c r="V10" s="129">
        <v>0</v>
      </c>
      <c r="W10" s="150">
        <v>41</v>
      </c>
      <c r="X10" s="40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4">
        <v>0</v>
      </c>
      <c r="AF10" s="129">
        <v>0</v>
      </c>
      <c r="AG10" s="150">
        <v>0</v>
      </c>
      <c r="AH10" s="40">
        <f t="shared" si="12"/>
        <v>0</v>
      </c>
      <c r="AI10" s="34">
        <f t="shared" si="12"/>
        <v>0</v>
      </c>
      <c r="AJ10" s="34">
        <f t="shared" si="12"/>
        <v>0</v>
      </c>
      <c r="AK10" s="34">
        <f t="shared" si="12"/>
        <v>0</v>
      </c>
      <c r="AL10" s="34">
        <f t="shared" si="12"/>
        <v>0</v>
      </c>
      <c r="AM10" s="34">
        <f t="shared" si="12"/>
        <v>0</v>
      </c>
      <c r="AN10" s="34">
        <f t="shared" si="12"/>
        <v>28</v>
      </c>
      <c r="AO10" s="34">
        <f t="shared" si="12"/>
        <v>0</v>
      </c>
      <c r="AP10" s="129">
        <f t="shared" si="12"/>
        <v>0</v>
      </c>
      <c r="AQ10" s="150">
        <f t="shared" si="2"/>
        <v>28</v>
      </c>
      <c r="AR10" s="69" t="str">
        <f t="shared" si="13"/>
        <v>579EPS040</v>
      </c>
      <c r="AS10" s="714" t="s">
        <v>684</v>
      </c>
      <c r="AT10" s="714">
        <v>579</v>
      </c>
      <c r="AU10" s="714" t="s">
        <v>566</v>
      </c>
      <c r="AV10" s="715">
        <v>28</v>
      </c>
    </row>
    <row r="11" spans="1:48">
      <c r="B11" s="29" t="str">
        <f t="shared" si="3"/>
        <v>585EPS010</v>
      </c>
      <c r="C11" s="29" t="str">
        <f t="shared" si="4"/>
        <v>585EPS044</v>
      </c>
      <c r="D11" s="29" t="str">
        <f t="shared" si="5"/>
        <v>585EPS002</v>
      </c>
      <c r="E11" s="29" t="str">
        <f t="shared" si="6"/>
        <v>585EPS016</v>
      </c>
      <c r="F11" s="29" t="str">
        <f t="shared" si="7"/>
        <v>585EPS023</v>
      </c>
      <c r="G11" s="29" t="str">
        <f t="shared" si="8"/>
        <v>585EPS005</v>
      </c>
      <c r="H11" s="29" t="str">
        <f t="shared" si="9"/>
        <v>585EPS040</v>
      </c>
      <c r="I11" s="29" t="str">
        <f t="shared" si="10"/>
        <v>585EPS017</v>
      </c>
      <c r="J11" s="29" t="str">
        <f t="shared" si="11"/>
        <v>585EAS016</v>
      </c>
      <c r="K11" s="161" t="s">
        <v>292</v>
      </c>
      <c r="L11" s="713" t="s">
        <v>683</v>
      </c>
      <c r="M11" s="158">
        <v>585</v>
      </c>
      <c r="N11" s="40">
        <v>0</v>
      </c>
      <c r="O11" s="34">
        <v>0</v>
      </c>
      <c r="P11" s="34">
        <v>0</v>
      </c>
      <c r="Q11" s="34">
        <v>6</v>
      </c>
      <c r="R11" s="34">
        <v>0</v>
      </c>
      <c r="S11" s="34">
        <v>0</v>
      </c>
      <c r="T11" s="34">
        <v>0</v>
      </c>
      <c r="U11" s="34">
        <v>0</v>
      </c>
      <c r="V11" s="129">
        <v>0</v>
      </c>
      <c r="W11" s="150">
        <v>6</v>
      </c>
      <c r="X11" s="40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4">
        <v>0</v>
      </c>
      <c r="AF11" s="129">
        <v>0</v>
      </c>
      <c r="AG11" s="150">
        <v>0</v>
      </c>
      <c r="AH11" s="40">
        <f t="shared" si="12"/>
        <v>0</v>
      </c>
      <c r="AI11" s="34">
        <f t="shared" si="12"/>
        <v>0</v>
      </c>
      <c r="AJ11" s="34">
        <f t="shared" si="12"/>
        <v>0</v>
      </c>
      <c r="AK11" s="34">
        <f t="shared" si="12"/>
        <v>0</v>
      </c>
      <c r="AL11" s="34">
        <f t="shared" si="12"/>
        <v>0</v>
      </c>
      <c r="AM11" s="34">
        <f t="shared" si="12"/>
        <v>0</v>
      </c>
      <c r="AN11" s="34">
        <f t="shared" si="12"/>
        <v>11</v>
      </c>
      <c r="AO11" s="34">
        <f t="shared" si="12"/>
        <v>0</v>
      </c>
      <c r="AP11" s="129">
        <f t="shared" si="12"/>
        <v>0</v>
      </c>
      <c r="AQ11" s="150">
        <f t="shared" si="2"/>
        <v>11</v>
      </c>
      <c r="AR11" s="69" t="str">
        <f t="shared" si="13"/>
        <v>579ESSC02</v>
      </c>
      <c r="AS11" s="714" t="s">
        <v>684</v>
      </c>
      <c r="AT11" s="714">
        <v>579</v>
      </c>
      <c r="AU11" s="714" t="s">
        <v>685</v>
      </c>
      <c r="AV11" s="715">
        <v>16</v>
      </c>
    </row>
    <row r="12" spans="1:48">
      <c r="B12" s="29" t="str">
        <f t="shared" si="3"/>
        <v>591EPS010</v>
      </c>
      <c r="C12" s="29" t="str">
        <f t="shared" si="4"/>
        <v>591EPS044</v>
      </c>
      <c r="D12" s="29" t="str">
        <f t="shared" si="5"/>
        <v>591EPS002</v>
      </c>
      <c r="E12" s="29" t="str">
        <f t="shared" si="6"/>
        <v>591EPS016</v>
      </c>
      <c r="F12" s="29" t="str">
        <f t="shared" si="7"/>
        <v>591EPS023</v>
      </c>
      <c r="G12" s="29" t="str">
        <f t="shared" si="8"/>
        <v>591EPS005</v>
      </c>
      <c r="H12" s="29" t="str">
        <f t="shared" si="9"/>
        <v>591EPS040</v>
      </c>
      <c r="I12" s="29" t="str">
        <f t="shared" si="10"/>
        <v>591EPS017</v>
      </c>
      <c r="J12" s="29" t="str">
        <f t="shared" si="11"/>
        <v>591EAS016</v>
      </c>
      <c r="K12" s="161" t="s">
        <v>294</v>
      </c>
      <c r="L12" s="713" t="s">
        <v>683</v>
      </c>
      <c r="M12" s="158">
        <v>591</v>
      </c>
      <c r="N12" s="40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129">
        <v>0</v>
      </c>
      <c r="W12" s="150">
        <v>0</v>
      </c>
      <c r="X12" s="40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4">
        <v>0</v>
      </c>
      <c r="AF12" s="129">
        <v>0</v>
      </c>
      <c r="AG12" s="150">
        <v>0</v>
      </c>
      <c r="AH12" s="40">
        <f t="shared" si="12"/>
        <v>0</v>
      </c>
      <c r="AI12" s="34">
        <f t="shared" si="12"/>
        <v>0</v>
      </c>
      <c r="AJ12" s="34">
        <f t="shared" si="12"/>
        <v>4</v>
      </c>
      <c r="AK12" s="34">
        <f t="shared" si="12"/>
        <v>0</v>
      </c>
      <c r="AL12" s="34">
        <f t="shared" si="12"/>
        <v>0</v>
      </c>
      <c r="AM12" s="34">
        <f t="shared" si="12"/>
        <v>0</v>
      </c>
      <c r="AN12" s="34">
        <f t="shared" si="12"/>
        <v>16</v>
      </c>
      <c r="AO12" s="34">
        <f t="shared" si="12"/>
        <v>0</v>
      </c>
      <c r="AP12" s="129">
        <f t="shared" si="12"/>
        <v>0</v>
      </c>
      <c r="AQ12" s="150">
        <f t="shared" si="2"/>
        <v>20</v>
      </c>
      <c r="AR12" s="69" t="str">
        <f t="shared" si="13"/>
        <v>585EPS040</v>
      </c>
      <c r="AS12" s="714" t="s">
        <v>684</v>
      </c>
      <c r="AT12" s="714">
        <v>585</v>
      </c>
      <c r="AU12" s="714" t="s">
        <v>566</v>
      </c>
      <c r="AV12" s="715">
        <v>11</v>
      </c>
    </row>
    <row r="13" spans="1:48">
      <c r="B13" s="29" t="str">
        <f t="shared" si="3"/>
        <v>893EPS010</v>
      </c>
      <c r="C13" s="29" t="str">
        <f t="shared" si="4"/>
        <v>893EPS044</v>
      </c>
      <c r="D13" s="29" t="str">
        <f t="shared" si="5"/>
        <v>893EPS002</v>
      </c>
      <c r="E13" s="29" t="str">
        <f t="shared" si="6"/>
        <v>893EPS016</v>
      </c>
      <c r="F13" s="29" t="str">
        <f t="shared" si="7"/>
        <v>893EPS023</v>
      </c>
      <c r="G13" s="29" t="str">
        <f t="shared" si="8"/>
        <v>893EPS005</v>
      </c>
      <c r="H13" s="29" t="str">
        <f t="shared" si="9"/>
        <v>893EPS040</v>
      </c>
      <c r="I13" s="29" t="str">
        <f t="shared" si="10"/>
        <v>893EPS017</v>
      </c>
      <c r="J13" s="29" t="str">
        <f t="shared" si="11"/>
        <v>893EAS016</v>
      </c>
      <c r="K13" s="161" t="s">
        <v>295</v>
      </c>
      <c r="L13" s="713" t="s">
        <v>683</v>
      </c>
      <c r="M13" s="158">
        <v>893</v>
      </c>
      <c r="N13" s="40">
        <v>0</v>
      </c>
      <c r="O13" s="34">
        <v>0</v>
      </c>
      <c r="P13" s="34">
        <v>0</v>
      </c>
      <c r="Q13" s="34">
        <v>4</v>
      </c>
      <c r="R13" s="34">
        <v>0</v>
      </c>
      <c r="S13" s="34">
        <v>0</v>
      </c>
      <c r="T13" s="34">
        <v>0</v>
      </c>
      <c r="U13" s="34">
        <v>0</v>
      </c>
      <c r="V13" s="129">
        <v>0</v>
      </c>
      <c r="W13" s="150">
        <v>4</v>
      </c>
      <c r="X13" s="40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4">
        <v>0</v>
      </c>
      <c r="AF13" s="129">
        <v>0</v>
      </c>
      <c r="AG13" s="150">
        <v>0</v>
      </c>
      <c r="AH13" s="40">
        <f t="shared" si="12"/>
        <v>0</v>
      </c>
      <c r="AI13" s="34">
        <f t="shared" si="12"/>
        <v>0</v>
      </c>
      <c r="AJ13" s="34">
        <f t="shared" si="12"/>
        <v>0</v>
      </c>
      <c r="AK13" s="34">
        <f t="shared" si="12"/>
        <v>0</v>
      </c>
      <c r="AL13" s="34">
        <f t="shared" si="12"/>
        <v>0</v>
      </c>
      <c r="AM13" s="34">
        <f t="shared" si="12"/>
        <v>0</v>
      </c>
      <c r="AN13" s="34">
        <f t="shared" si="12"/>
        <v>10</v>
      </c>
      <c r="AO13" s="34">
        <f t="shared" si="12"/>
        <v>0</v>
      </c>
      <c r="AP13" s="129">
        <f t="shared" si="12"/>
        <v>0</v>
      </c>
      <c r="AQ13" s="150">
        <f t="shared" si="2"/>
        <v>10</v>
      </c>
      <c r="AR13" s="69" t="str">
        <f t="shared" si="13"/>
        <v>591EPS002</v>
      </c>
      <c r="AS13" s="714" t="s">
        <v>684</v>
      </c>
      <c r="AT13" s="714">
        <v>591</v>
      </c>
      <c r="AU13" s="714" t="s">
        <v>564</v>
      </c>
      <c r="AV13" s="715">
        <v>4</v>
      </c>
    </row>
    <row r="14" spans="1:48">
      <c r="B14" s="29" t="str">
        <f t="shared" si="3"/>
        <v>EPS010</v>
      </c>
      <c r="C14" s="29" t="str">
        <f t="shared" si="4"/>
        <v>EPS044</v>
      </c>
      <c r="D14" s="29" t="str">
        <f t="shared" si="5"/>
        <v>EPS002</v>
      </c>
      <c r="E14" s="29" t="str">
        <f t="shared" si="6"/>
        <v>EPS016</v>
      </c>
      <c r="F14" s="29" t="str">
        <f t="shared" si="7"/>
        <v>EPS023</v>
      </c>
      <c r="G14" s="29" t="str">
        <f t="shared" si="8"/>
        <v>EPS005</v>
      </c>
      <c r="H14" s="29" t="str">
        <f t="shared" si="9"/>
        <v>EPS040</v>
      </c>
      <c r="I14" s="29" t="str">
        <f t="shared" si="10"/>
        <v>EPS017</v>
      </c>
      <c r="J14" s="29" t="str">
        <f t="shared" si="11"/>
        <v>EAS016</v>
      </c>
      <c r="K14" s="159" t="s">
        <v>686</v>
      </c>
      <c r="L14" s="122"/>
      <c r="M14" s="160"/>
      <c r="N14" s="38">
        <v>0</v>
      </c>
      <c r="O14" s="35">
        <v>2</v>
      </c>
      <c r="P14" s="35">
        <v>0</v>
      </c>
      <c r="Q14" s="35">
        <v>167</v>
      </c>
      <c r="R14" s="35">
        <v>0</v>
      </c>
      <c r="S14" s="35">
        <v>1</v>
      </c>
      <c r="T14" s="35">
        <v>0</v>
      </c>
      <c r="U14" s="35">
        <v>0</v>
      </c>
      <c r="V14" s="130">
        <v>0</v>
      </c>
      <c r="W14" s="149">
        <v>170</v>
      </c>
      <c r="X14" s="38">
        <v>0</v>
      </c>
      <c r="Y14" s="35">
        <v>0</v>
      </c>
      <c r="Z14" s="35">
        <v>0</v>
      </c>
      <c r="AA14" s="35">
        <v>34</v>
      </c>
      <c r="AB14" s="35">
        <v>0</v>
      </c>
      <c r="AC14" s="35">
        <v>0</v>
      </c>
      <c r="AD14" s="35">
        <v>0</v>
      </c>
      <c r="AE14" s="35">
        <v>0</v>
      </c>
      <c r="AF14" s="130">
        <v>0</v>
      </c>
      <c r="AG14" s="149">
        <v>34</v>
      </c>
      <c r="AH14" s="38">
        <f t="shared" ref="AH14:AP14" si="14">SUM(AH15:AH20)</f>
        <v>0</v>
      </c>
      <c r="AI14" s="35">
        <f t="shared" si="14"/>
        <v>0</v>
      </c>
      <c r="AJ14" s="35">
        <f t="shared" si="14"/>
        <v>0</v>
      </c>
      <c r="AK14" s="35">
        <f t="shared" si="14"/>
        <v>141</v>
      </c>
      <c r="AL14" s="35">
        <f t="shared" si="14"/>
        <v>1</v>
      </c>
      <c r="AM14" s="35">
        <f t="shared" si="14"/>
        <v>0</v>
      </c>
      <c r="AN14" s="35">
        <f t="shared" si="14"/>
        <v>48</v>
      </c>
      <c r="AO14" s="35">
        <f t="shared" si="14"/>
        <v>0</v>
      </c>
      <c r="AP14" s="130">
        <f t="shared" si="14"/>
        <v>0</v>
      </c>
      <c r="AQ14" s="149">
        <f t="shared" si="2"/>
        <v>190</v>
      </c>
      <c r="AR14" s="69" t="str">
        <f t="shared" si="13"/>
        <v>591EPS040</v>
      </c>
      <c r="AS14" s="714" t="s">
        <v>684</v>
      </c>
      <c r="AT14" s="714">
        <v>591</v>
      </c>
      <c r="AU14" s="714" t="s">
        <v>566</v>
      </c>
      <c r="AV14" s="715">
        <v>16</v>
      </c>
    </row>
    <row r="15" spans="1:48">
      <c r="B15" s="29" t="str">
        <f t="shared" si="3"/>
        <v>120EPS010</v>
      </c>
      <c r="C15" s="29" t="str">
        <f t="shared" si="4"/>
        <v>120EPS044</v>
      </c>
      <c r="D15" s="29" t="str">
        <f t="shared" si="5"/>
        <v>120EPS002</v>
      </c>
      <c r="E15" s="29" t="str">
        <f t="shared" si="6"/>
        <v>120EPS016</v>
      </c>
      <c r="F15" s="29" t="str">
        <f t="shared" si="7"/>
        <v>120EPS023</v>
      </c>
      <c r="G15" s="29" t="str">
        <f t="shared" si="8"/>
        <v>120EPS005</v>
      </c>
      <c r="H15" s="29" t="str">
        <f t="shared" si="9"/>
        <v>120EPS040</v>
      </c>
      <c r="I15" s="29" t="str">
        <f t="shared" si="10"/>
        <v>120EPS017</v>
      </c>
      <c r="J15" s="29" t="str">
        <f t="shared" si="11"/>
        <v>120EAS016</v>
      </c>
      <c r="K15" s="161" t="s">
        <v>298</v>
      </c>
      <c r="L15" s="713" t="s">
        <v>687</v>
      </c>
      <c r="M15" s="158">
        <v>120</v>
      </c>
      <c r="N15" s="40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129">
        <v>0</v>
      </c>
      <c r="W15" s="150">
        <v>0</v>
      </c>
      <c r="X15" s="40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129">
        <v>0</v>
      </c>
      <c r="AG15" s="150">
        <v>0</v>
      </c>
      <c r="AH15" s="40">
        <f t="shared" ref="AH15:AP20" si="15">IFERROR(VLOOKUP(B15,$AR$8:$AV$928,5,0),0)</f>
        <v>0</v>
      </c>
      <c r="AI15" s="34">
        <f t="shared" si="15"/>
        <v>0</v>
      </c>
      <c r="AJ15" s="34">
        <f t="shared" si="15"/>
        <v>0</v>
      </c>
      <c r="AK15" s="34">
        <f t="shared" si="15"/>
        <v>0</v>
      </c>
      <c r="AL15" s="34">
        <f t="shared" si="15"/>
        <v>0</v>
      </c>
      <c r="AM15" s="34">
        <f t="shared" si="15"/>
        <v>0</v>
      </c>
      <c r="AN15" s="34">
        <f t="shared" si="15"/>
        <v>0</v>
      </c>
      <c r="AO15" s="34">
        <f t="shared" si="15"/>
        <v>0</v>
      </c>
      <c r="AP15" s="129">
        <f t="shared" si="15"/>
        <v>0</v>
      </c>
      <c r="AQ15" s="150">
        <f t="shared" si="2"/>
        <v>0</v>
      </c>
      <c r="AR15" s="69" t="str">
        <f t="shared" si="13"/>
        <v>893EPS040</v>
      </c>
      <c r="AS15" s="714" t="s">
        <v>684</v>
      </c>
      <c r="AT15" s="714">
        <v>893</v>
      </c>
      <c r="AU15" s="714" t="s">
        <v>566</v>
      </c>
      <c r="AV15" s="715">
        <v>10</v>
      </c>
    </row>
    <row r="16" spans="1:48">
      <c r="B16" s="29" t="str">
        <f t="shared" si="3"/>
        <v>154EPS010</v>
      </c>
      <c r="C16" s="29" t="str">
        <f t="shared" si="4"/>
        <v>154EPS044</v>
      </c>
      <c r="D16" s="29" t="str">
        <f t="shared" si="5"/>
        <v>154EPS002</v>
      </c>
      <c r="E16" s="29" t="str">
        <f t="shared" si="6"/>
        <v>154EPS016</v>
      </c>
      <c r="F16" s="29" t="str">
        <f t="shared" si="7"/>
        <v>154EPS023</v>
      </c>
      <c r="G16" s="29" t="str">
        <f t="shared" si="8"/>
        <v>154EPS005</v>
      </c>
      <c r="H16" s="29" t="str">
        <f t="shared" si="9"/>
        <v>154EPS040</v>
      </c>
      <c r="I16" s="29" t="str">
        <f t="shared" si="10"/>
        <v>154EPS017</v>
      </c>
      <c r="J16" s="29" t="str">
        <f t="shared" si="11"/>
        <v>154EAS016</v>
      </c>
      <c r="K16" s="161" t="s">
        <v>299</v>
      </c>
      <c r="L16" s="713" t="s">
        <v>687</v>
      </c>
      <c r="M16" s="158">
        <v>154</v>
      </c>
      <c r="N16" s="40">
        <v>0</v>
      </c>
      <c r="O16" s="34">
        <v>1</v>
      </c>
      <c r="P16" s="34">
        <v>0</v>
      </c>
      <c r="Q16" s="34">
        <v>151</v>
      </c>
      <c r="R16" s="34">
        <v>0</v>
      </c>
      <c r="S16" s="34">
        <v>1</v>
      </c>
      <c r="T16" s="34">
        <v>0</v>
      </c>
      <c r="U16" s="34">
        <v>0</v>
      </c>
      <c r="V16" s="129">
        <v>0</v>
      </c>
      <c r="W16" s="150">
        <v>153</v>
      </c>
      <c r="X16" s="40">
        <v>0</v>
      </c>
      <c r="Y16" s="34">
        <v>0</v>
      </c>
      <c r="Z16" s="34">
        <v>0</v>
      </c>
      <c r="AA16" s="34">
        <v>34</v>
      </c>
      <c r="AB16" s="34">
        <v>0</v>
      </c>
      <c r="AC16" s="34">
        <v>0</v>
      </c>
      <c r="AD16" s="34">
        <v>0</v>
      </c>
      <c r="AE16" s="34">
        <v>0</v>
      </c>
      <c r="AF16" s="129">
        <v>0</v>
      </c>
      <c r="AG16" s="150">
        <v>34</v>
      </c>
      <c r="AH16" s="40">
        <f t="shared" si="15"/>
        <v>0</v>
      </c>
      <c r="AI16" s="34">
        <f t="shared" si="15"/>
        <v>0</v>
      </c>
      <c r="AJ16" s="34">
        <f t="shared" si="15"/>
        <v>0</v>
      </c>
      <c r="AK16" s="34">
        <f t="shared" si="15"/>
        <v>141</v>
      </c>
      <c r="AL16" s="34">
        <f t="shared" si="15"/>
        <v>0</v>
      </c>
      <c r="AM16" s="34">
        <f t="shared" si="15"/>
        <v>0</v>
      </c>
      <c r="AN16" s="34">
        <f t="shared" si="15"/>
        <v>38</v>
      </c>
      <c r="AO16" s="34">
        <f t="shared" si="15"/>
        <v>0</v>
      </c>
      <c r="AP16" s="129">
        <f t="shared" si="15"/>
        <v>0</v>
      </c>
      <c r="AQ16" s="150">
        <f t="shared" si="2"/>
        <v>179</v>
      </c>
      <c r="AR16" s="69" t="str">
        <f t="shared" si="13"/>
        <v>154EPS016</v>
      </c>
      <c r="AS16" s="714" t="s">
        <v>688</v>
      </c>
      <c r="AT16" s="714">
        <v>154</v>
      </c>
      <c r="AU16" s="714" t="s">
        <v>627</v>
      </c>
      <c r="AV16" s="715">
        <v>141</v>
      </c>
    </row>
    <row r="17" spans="2:48">
      <c r="B17" s="29" t="str">
        <f t="shared" si="3"/>
        <v>250EPS010</v>
      </c>
      <c r="C17" s="29" t="str">
        <f t="shared" si="4"/>
        <v>250EPS044</v>
      </c>
      <c r="D17" s="29" t="str">
        <f t="shared" si="5"/>
        <v>250EPS002</v>
      </c>
      <c r="E17" s="29" t="str">
        <f t="shared" si="6"/>
        <v>250EPS016</v>
      </c>
      <c r="F17" s="29" t="str">
        <f t="shared" si="7"/>
        <v>250EPS023</v>
      </c>
      <c r="G17" s="29" t="str">
        <f t="shared" si="8"/>
        <v>250EPS005</v>
      </c>
      <c r="H17" s="29" t="str">
        <f t="shared" si="9"/>
        <v>250EPS040</v>
      </c>
      <c r="I17" s="29" t="str">
        <f t="shared" si="10"/>
        <v>250EPS017</v>
      </c>
      <c r="J17" s="29" t="str">
        <f t="shared" si="11"/>
        <v>250EAS016</v>
      </c>
      <c r="K17" s="161" t="s">
        <v>300</v>
      </c>
      <c r="L17" s="713" t="s">
        <v>687</v>
      </c>
      <c r="M17" s="158">
        <v>250</v>
      </c>
      <c r="N17" s="40">
        <v>0</v>
      </c>
      <c r="O17" s="34">
        <v>0</v>
      </c>
      <c r="P17" s="34">
        <v>0</v>
      </c>
      <c r="Q17" s="34">
        <v>16</v>
      </c>
      <c r="R17" s="34">
        <v>0</v>
      </c>
      <c r="S17" s="34">
        <v>0</v>
      </c>
      <c r="T17" s="34">
        <v>0</v>
      </c>
      <c r="U17" s="34">
        <v>0</v>
      </c>
      <c r="V17" s="129">
        <v>0</v>
      </c>
      <c r="W17" s="150">
        <v>16</v>
      </c>
      <c r="X17" s="40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129">
        <v>0</v>
      </c>
      <c r="AG17" s="150">
        <v>0</v>
      </c>
      <c r="AH17" s="40">
        <f t="shared" si="15"/>
        <v>0</v>
      </c>
      <c r="AI17" s="34">
        <f t="shared" si="15"/>
        <v>0</v>
      </c>
      <c r="AJ17" s="34">
        <f t="shared" si="15"/>
        <v>0</v>
      </c>
      <c r="AK17" s="34">
        <f t="shared" si="15"/>
        <v>0</v>
      </c>
      <c r="AL17" s="34">
        <f t="shared" si="15"/>
        <v>1</v>
      </c>
      <c r="AM17" s="34">
        <f t="shared" si="15"/>
        <v>0</v>
      </c>
      <c r="AN17" s="34">
        <f t="shared" si="15"/>
        <v>1</v>
      </c>
      <c r="AO17" s="34">
        <f t="shared" si="15"/>
        <v>0</v>
      </c>
      <c r="AP17" s="129">
        <f t="shared" si="15"/>
        <v>0</v>
      </c>
      <c r="AQ17" s="150">
        <f t="shared" si="2"/>
        <v>2</v>
      </c>
      <c r="AR17" s="69" t="str">
        <f t="shared" si="13"/>
        <v>154EPS040</v>
      </c>
      <c r="AS17" s="714" t="s">
        <v>688</v>
      </c>
      <c r="AT17" s="714">
        <v>154</v>
      </c>
      <c r="AU17" s="714" t="s">
        <v>566</v>
      </c>
      <c r="AV17" s="715">
        <v>38</v>
      </c>
    </row>
    <row r="18" spans="2:48">
      <c r="B18" s="29" t="str">
        <f t="shared" si="3"/>
        <v>495EPS010</v>
      </c>
      <c r="C18" s="29" t="str">
        <f t="shared" si="4"/>
        <v>495EPS044</v>
      </c>
      <c r="D18" s="29" t="str">
        <f t="shared" si="5"/>
        <v>495EPS002</v>
      </c>
      <c r="E18" s="29" t="str">
        <f t="shared" si="6"/>
        <v>495EPS016</v>
      </c>
      <c r="F18" s="29" t="str">
        <f t="shared" si="7"/>
        <v>495EPS023</v>
      </c>
      <c r="G18" s="29" t="str">
        <f t="shared" si="8"/>
        <v>495EPS005</v>
      </c>
      <c r="H18" s="29" t="str">
        <f t="shared" si="9"/>
        <v>495EPS040</v>
      </c>
      <c r="I18" s="29" t="str">
        <f t="shared" si="10"/>
        <v>495EPS017</v>
      </c>
      <c r="J18" s="29" t="str">
        <f t="shared" si="11"/>
        <v>495EAS016</v>
      </c>
      <c r="K18" s="161" t="s">
        <v>301</v>
      </c>
      <c r="L18" s="713" t="s">
        <v>687</v>
      </c>
      <c r="M18" s="158">
        <v>495</v>
      </c>
      <c r="N18" s="40">
        <v>0</v>
      </c>
      <c r="O18" s="34">
        <v>1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129">
        <v>0</v>
      </c>
      <c r="W18" s="150">
        <v>1</v>
      </c>
      <c r="X18" s="40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129">
        <v>0</v>
      </c>
      <c r="AG18" s="150">
        <v>0</v>
      </c>
      <c r="AH18" s="40">
        <f t="shared" si="15"/>
        <v>0</v>
      </c>
      <c r="AI18" s="34">
        <f t="shared" si="15"/>
        <v>0</v>
      </c>
      <c r="AJ18" s="34">
        <f t="shared" si="15"/>
        <v>0</v>
      </c>
      <c r="AK18" s="34">
        <f t="shared" si="15"/>
        <v>0</v>
      </c>
      <c r="AL18" s="34">
        <f t="shared" si="15"/>
        <v>0</v>
      </c>
      <c r="AM18" s="34">
        <f t="shared" si="15"/>
        <v>0</v>
      </c>
      <c r="AN18" s="34">
        <f t="shared" si="15"/>
        <v>0</v>
      </c>
      <c r="AO18" s="34">
        <f t="shared" si="15"/>
        <v>0</v>
      </c>
      <c r="AP18" s="129">
        <f t="shared" si="15"/>
        <v>0</v>
      </c>
      <c r="AQ18" s="150">
        <f t="shared" si="2"/>
        <v>0</v>
      </c>
      <c r="AR18" s="69" t="str">
        <f t="shared" si="13"/>
        <v>154ESSC02</v>
      </c>
      <c r="AS18" s="714" t="s">
        <v>688</v>
      </c>
      <c r="AT18" s="714">
        <v>154</v>
      </c>
      <c r="AU18" s="714" t="s">
        <v>685</v>
      </c>
      <c r="AV18" s="715">
        <v>1</v>
      </c>
    </row>
    <row r="19" spans="2:48">
      <c r="B19" s="29" t="str">
        <f t="shared" si="3"/>
        <v>790EPS010</v>
      </c>
      <c r="C19" s="29" t="str">
        <f t="shared" si="4"/>
        <v>790EPS044</v>
      </c>
      <c r="D19" s="29" t="str">
        <f t="shared" si="5"/>
        <v>790EPS002</v>
      </c>
      <c r="E19" s="29" t="str">
        <f t="shared" si="6"/>
        <v>790EPS016</v>
      </c>
      <c r="F19" s="29" t="str">
        <f t="shared" si="7"/>
        <v>790EPS023</v>
      </c>
      <c r="G19" s="29" t="str">
        <f t="shared" si="8"/>
        <v>790EPS005</v>
      </c>
      <c r="H19" s="29" t="str">
        <f t="shared" si="9"/>
        <v>790EPS040</v>
      </c>
      <c r="I19" s="29" t="str">
        <f t="shared" si="10"/>
        <v>790EPS017</v>
      </c>
      <c r="J19" s="29" t="str">
        <f t="shared" si="11"/>
        <v>790EAS016</v>
      </c>
      <c r="K19" s="161" t="s">
        <v>302</v>
      </c>
      <c r="L19" s="713" t="s">
        <v>687</v>
      </c>
      <c r="M19" s="158">
        <v>790</v>
      </c>
      <c r="N19" s="40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129">
        <v>0</v>
      </c>
      <c r="W19" s="150">
        <v>0</v>
      </c>
      <c r="X19" s="40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129">
        <v>0</v>
      </c>
      <c r="AG19" s="150">
        <v>0</v>
      </c>
      <c r="AH19" s="40">
        <f t="shared" si="15"/>
        <v>0</v>
      </c>
      <c r="AI19" s="34">
        <f t="shared" si="15"/>
        <v>0</v>
      </c>
      <c r="AJ19" s="34">
        <f t="shared" si="15"/>
        <v>0</v>
      </c>
      <c r="AK19" s="34">
        <f t="shared" si="15"/>
        <v>0</v>
      </c>
      <c r="AL19" s="34">
        <f t="shared" si="15"/>
        <v>0</v>
      </c>
      <c r="AM19" s="34">
        <f t="shared" si="15"/>
        <v>0</v>
      </c>
      <c r="AN19" s="34">
        <f t="shared" si="15"/>
        <v>2</v>
      </c>
      <c r="AO19" s="34">
        <f t="shared" si="15"/>
        <v>0</v>
      </c>
      <c r="AP19" s="129">
        <f t="shared" si="15"/>
        <v>0</v>
      </c>
      <c r="AQ19" s="150">
        <f t="shared" si="2"/>
        <v>2</v>
      </c>
      <c r="AR19" s="69" t="str">
        <f t="shared" si="13"/>
        <v>250EPS023</v>
      </c>
      <c r="AS19" s="714" t="s">
        <v>688</v>
      </c>
      <c r="AT19" s="714">
        <v>250</v>
      </c>
      <c r="AU19" s="714" t="s">
        <v>636</v>
      </c>
      <c r="AV19" s="715">
        <v>1</v>
      </c>
    </row>
    <row r="20" spans="2:48">
      <c r="B20" s="29" t="str">
        <f t="shared" si="3"/>
        <v>895EPS010</v>
      </c>
      <c r="C20" s="29" t="str">
        <f t="shared" si="4"/>
        <v>895EPS044</v>
      </c>
      <c r="D20" s="29" t="str">
        <f t="shared" si="5"/>
        <v>895EPS002</v>
      </c>
      <c r="E20" s="29" t="str">
        <f t="shared" si="6"/>
        <v>895EPS016</v>
      </c>
      <c r="F20" s="29" t="str">
        <f t="shared" si="7"/>
        <v>895EPS023</v>
      </c>
      <c r="G20" s="29" t="str">
        <f t="shared" si="8"/>
        <v>895EPS005</v>
      </c>
      <c r="H20" s="29" t="str">
        <f t="shared" si="9"/>
        <v>895EPS040</v>
      </c>
      <c r="I20" s="29" t="str">
        <f t="shared" si="10"/>
        <v>895EPS017</v>
      </c>
      <c r="J20" s="29" t="str">
        <f t="shared" si="11"/>
        <v>895EAS016</v>
      </c>
      <c r="K20" s="162" t="s">
        <v>303</v>
      </c>
      <c r="L20" s="713" t="s">
        <v>687</v>
      </c>
      <c r="M20" s="158">
        <v>895</v>
      </c>
      <c r="N20" s="40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129">
        <v>0</v>
      </c>
      <c r="W20" s="150">
        <v>0</v>
      </c>
      <c r="X20" s="40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129">
        <v>0</v>
      </c>
      <c r="AG20" s="150">
        <v>0</v>
      </c>
      <c r="AH20" s="40">
        <f t="shared" si="15"/>
        <v>0</v>
      </c>
      <c r="AI20" s="34">
        <f t="shared" si="15"/>
        <v>0</v>
      </c>
      <c r="AJ20" s="34">
        <f t="shared" si="15"/>
        <v>0</v>
      </c>
      <c r="AK20" s="34">
        <f t="shared" si="15"/>
        <v>0</v>
      </c>
      <c r="AL20" s="34">
        <f t="shared" si="15"/>
        <v>0</v>
      </c>
      <c r="AM20" s="34">
        <f t="shared" si="15"/>
        <v>0</v>
      </c>
      <c r="AN20" s="34">
        <f t="shared" si="15"/>
        <v>7</v>
      </c>
      <c r="AO20" s="34">
        <f t="shared" si="15"/>
        <v>0</v>
      </c>
      <c r="AP20" s="129">
        <f t="shared" si="15"/>
        <v>0</v>
      </c>
      <c r="AQ20" s="150">
        <f t="shared" si="2"/>
        <v>7</v>
      </c>
      <c r="AR20" s="69" t="str">
        <f t="shared" si="13"/>
        <v>250EPS040</v>
      </c>
      <c r="AS20" s="714" t="s">
        <v>688</v>
      </c>
      <c r="AT20" s="714">
        <v>250</v>
      </c>
      <c r="AU20" s="714" t="s">
        <v>566</v>
      </c>
      <c r="AV20" s="715">
        <v>1</v>
      </c>
    </row>
    <row r="21" spans="2:48">
      <c r="B21" s="29" t="str">
        <f t="shared" si="3"/>
        <v>EPS010</v>
      </c>
      <c r="C21" s="29" t="str">
        <f t="shared" si="4"/>
        <v>EPS044</v>
      </c>
      <c r="D21" s="29" t="str">
        <f t="shared" si="5"/>
        <v>EPS002</v>
      </c>
      <c r="E21" s="29" t="str">
        <f t="shared" si="6"/>
        <v>EPS016</v>
      </c>
      <c r="F21" s="29" t="str">
        <f t="shared" si="7"/>
        <v>EPS023</v>
      </c>
      <c r="G21" s="29" t="str">
        <f t="shared" si="8"/>
        <v>EPS005</v>
      </c>
      <c r="H21" s="29" t="str">
        <f t="shared" si="9"/>
        <v>EPS040</v>
      </c>
      <c r="I21" s="29" t="str">
        <f t="shared" si="10"/>
        <v>EPS017</v>
      </c>
      <c r="J21" s="29" t="str">
        <f t="shared" si="11"/>
        <v>EAS016</v>
      </c>
      <c r="K21" s="159" t="s">
        <v>689</v>
      </c>
      <c r="L21" s="122"/>
      <c r="M21" s="160"/>
      <c r="N21" s="38">
        <v>777</v>
      </c>
      <c r="O21" s="35">
        <v>0</v>
      </c>
      <c r="P21" s="35">
        <v>0</v>
      </c>
      <c r="Q21" s="35">
        <v>794</v>
      </c>
      <c r="R21" s="35">
        <v>0</v>
      </c>
      <c r="S21" s="35">
        <v>0</v>
      </c>
      <c r="T21" s="35">
        <v>3</v>
      </c>
      <c r="U21" s="35">
        <v>0</v>
      </c>
      <c r="V21" s="130">
        <v>0</v>
      </c>
      <c r="W21" s="149">
        <v>1574</v>
      </c>
      <c r="X21" s="38">
        <v>80</v>
      </c>
      <c r="Y21" s="35">
        <v>0</v>
      </c>
      <c r="Z21" s="35">
        <v>0</v>
      </c>
      <c r="AA21" s="35">
        <v>176</v>
      </c>
      <c r="AB21" s="35">
        <v>0</v>
      </c>
      <c r="AC21" s="35">
        <v>0</v>
      </c>
      <c r="AD21" s="35">
        <v>0</v>
      </c>
      <c r="AE21" s="35">
        <v>0</v>
      </c>
      <c r="AF21" s="130">
        <v>0</v>
      </c>
      <c r="AG21" s="149">
        <v>256</v>
      </c>
      <c r="AH21" s="38">
        <f t="shared" ref="AH21:AP21" si="16">SUM(AH22:AH32)</f>
        <v>129</v>
      </c>
      <c r="AI21" s="35">
        <f t="shared" si="16"/>
        <v>0</v>
      </c>
      <c r="AJ21" s="35">
        <f t="shared" si="16"/>
        <v>0</v>
      </c>
      <c r="AK21" s="35">
        <f t="shared" si="16"/>
        <v>809</v>
      </c>
      <c r="AL21" s="35">
        <f t="shared" si="16"/>
        <v>0</v>
      </c>
      <c r="AM21" s="35">
        <f t="shared" si="16"/>
        <v>0</v>
      </c>
      <c r="AN21" s="35">
        <f t="shared" si="16"/>
        <v>246</v>
      </c>
      <c r="AO21" s="35">
        <f t="shared" si="16"/>
        <v>0</v>
      </c>
      <c r="AP21" s="130">
        <f t="shared" si="16"/>
        <v>0</v>
      </c>
      <c r="AQ21" s="149">
        <f t="shared" si="2"/>
        <v>1184</v>
      </c>
      <c r="AR21" s="69" t="str">
        <f t="shared" si="13"/>
        <v>790EPS040</v>
      </c>
      <c r="AS21" s="714" t="s">
        <v>688</v>
      </c>
      <c r="AT21" s="714">
        <v>790</v>
      </c>
      <c r="AU21" s="714" t="s">
        <v>566</v>
      </c>
      <c r="AV21" s="715">
        <v>2</v>
      </c>
    </row>
    <row r="22" spans="2:48">
      <c r="B22" s="29" t="str">
        <f t="shared" si="3"/>
        <v>45EPS010</v>
      </c>
      <c r="C22" s="29" t="str">
        <f t="shared" si="4"/>
        <v>45EPS044</v>
      </c>
      <c r="D22" s="29" t="str">
        <f t="shared" si="5"/>
        <v>45EPS002</v>
      </c>
      <c r="E22" s="29" t="str">
        <f t="shared" si="6"/>
        <v>45EPS016</v>
      </c>
      <c r="F22" s="29" t="str">
        <f t="shared" si="7"/>
        <v>45EPS023</v>
      </c>
      <c r="G22" s="29" t="str">
        <f t="shared" si="8"/>
        <v>45EPS005</v>
      </c>
      <c r="H22" s="29" t="str">
        <f t="shared" si="9"/>
        <v>45EPS040</v>
      </c>
      <c r="I22" s="29" t="str">
        <f t="shared" si="10"/>
        <v>45EPS017</v>
      </c>
      <c r="J22" s="29" t="str">
        <f t="shared" si="11"/>
        <v>45EAS016</v>
      </c>
      <c r="K22" s="161" t="s">
        <v>305</v>
      </c>
      <c r="L22" s="30" t="s">
        <v>690</v>
      </c>
      <c r="M22" s="158">
        <v>45</v>
      </c>
      <c r="N22" s="40">
        <v>540</v>
      </c>
      <c r="O22" s="34">
        <v>0</v>
      </c>
      <c r="P22" s="34">
        <v>0</v>
      </c>
      <c r="Q22" s="34">
        <v>266</v>
      </c>
      <c r="R22" s="34">
        <v>0</v>
      </c>
      <c r="S22" s="34">
        <v>0</v>
      </c>
      <c r="T22" s="34">
        <v>0</v>
      </c>
      <c r="U22" s="34">
        <v>0</v>
      </c>
      <c r="V22" s="129">
        <v>0</v>
      </c>
      <c r="W22" s="150">
        <v>806</v>
      </c>
      <c r="X22" s="40">
        <v>54</v>
      </c>
      <c r="Y22" s="34">
        <v>0</v>
      </c>
      <c r="Z22" s="34">
        <v>0</v>
      </c>
      <c r="AA22" s="34">
        <v>71</v>
      </c>
      <c r="AB22" s="34">
        <v>0</v>
      </c>
      <c r="AC22" s="34">
        <v>0</v>
      </c>
      <c r="AD22" s="34">
        <v>0</v>
      </c>
      <c r="AE22" s="34">
        <v>0</v>
      </c>
      <c r="AF22" s="129">
        <v>0</v>
      </c>
      <c r="AG22" s="150">
        <v>125</v>
      </c>
      <c r="AH22" s="40">
        <f t="shared" ref="AH22:AH32" si="17">IFERROR(VLOOKUP(B22,$AR$8:$AV$928,5,0),0)</f>
        <v>74</v>
      </c>
      <c r="AI22" s="34">
        <f t="shared" ref="AI22:AI32" si="18">IFERROR(VLOOKUP(C22,$AR$8:$AV$928,5,0),0)</f>
        <v>0</v>
      </c>
      <c r="AJ22" s="34">
        <f t="shared" ref="AJ22:AJ32" si="19">IFERROR(VLOOKUP(D22,$AR$8:$AV$928,5,0),0)</f>
        <v>0</v>
      </c>
      <c r="AK22" s="34">
        <f t="shared" ref="AK22:AK32" si="20">IFERROR(VLOOKUP(E22,$AR$8:$AV$928,5,0),0)</f>
        <v>280</v>
      </c>
      <c r="AL22" s="34">
        <f t="shared" ref="AL22:AL32" si="21">IFERROR(VLOOKUP(F22,$AR$8:$AV$928,5,0),0)</f>
        <v>0</v>
      </c>
      <c r="AM22" s="34">
        <f t="shared" ref="AM22:AM32" si="22">IFERROR(VLOOKUP(G22,$AR$8:$AV$928,5,0),0)</f>
        <v>0</v>
      </c>
      <c r="AN22" s="34">
        <f t="shared" ref="AN22:AN32" si="23">IFERROR(VLOOKUP(H22,$AR$8:$AV$928,5,0),0)</f>
        <v>73</v>
      </c>
      <c r="AO22" s="34">
        <f t="shared" ref="AO22:AO32" si="24">IFERROR(VLOOKUP(I22,$AR$8:$AV$928,5,0),0)</f>
        <v>0</v>
      </c>
      <c r="AP22" s="129">
        <f t="shared" ref="AP22:AP32" si="25">IFERROR(VLOOKUP(J22,$AR$8:$AV$928,5,0),0)</f>
        <v>0</v>
      </c>
      <c r="AQ22" s="150">
        <f t="shared" si="2"/>
        <v>427</v>
      </c>
      <c r="AR22" s="69" t="str">
        <f t="shared" si="13"/>
        <v>895EPS040</v>
      </c>
      <c r="AS22" s="714" t="s">
        <v>688</v>
      </c>
      <c r="AT22" s="714">
        <v>895</v>
      </c>
      <c r="AU22" s="714" t="s">
        <v>566</v>
      </c>
      <c r="AV22" s="715">
        <v>7</v>
      </c>
    </row>
    <row r="23" spans="2:48">
      <c r="B23" s="29" t="str">
        <f t="shared" si="3"/>
        <v>51EPS010</v>
      </c>
      <c r="C23" s="29" t="str">
        <f t="shared" si="4"/>
        <v>51EPS044</v>
      </c>
      <c r="D23" s="29" t="str">
        <f t="shared" si="5"/>
        <v>51EPS002</v>
      </c>
      <c r="E23" s="29" t="str">
        <f t="shared" si="6"/>
        <v>51EPS016</v>
      </c>
      <c r="F23" s="29" t="str">
        <f t="shared" si="7"/>
        <v>51EPS023</v>
      </c>
      <c r="G23" s="29" t="str">
        <f t="shared" si="8"/>
        <v>51EPS005</v>
      </c>
      <c r="H23" s="29" t="str">
        <f t="shared" si="9"/>
        <v>51EPS040</v>
      </c>
      <c r="I23" s="29" t="str">
        <f t="shared" si="10"/>
        <v>51EPS017</v>
      </c>
      <c r="J23" s="29" t="str">
        <f t="shared" si="11"/>
        <v>51EAS016</v>
      </c>
      <c r="K23" s="161" t="s">
        <v>306</v>
      </c>
      <c r="L23" s="30" t="s">
        <v>690</v>
      </c>
      <c r="M23" s="158">
        <v>51</v>
      </c>
      <c r="N23" s="40">
        <v>0</v>
      </c>
      <c r="O23" s="34">
        <v>0</v>
      </c>
      <c r="P23" s="34">
        <v>0</v>
      </c>
      <c r="Q23" s="34">
        <v>53</v>
      </c>
      <c r="R23" s="34">
        <v>0</v>
      </c>
      <c r="S23" s="34">
        <v>0</v>
      </c>
      <c r="T23" s="34">
        <v>0</v>
      </c>
      <c r="U23" s="34">
        <v>0</v>
      </c>
      <c r="V23" s="129">
        <v>0</v>
      </c>
      <c r="W23" s="150">
        <v>53</v>
      </c>
      <c r="X23" s="40">
        <v>0</v>
      </c>
      <c r="Y23" s="34">
        <v>0</v>
      </c>
      <c r="Z23" s="34">
        <v>0</v>
      </c>
      <c r="AA23" s="34">
        <v>14</v>
      </c>
      <c r="AB23" s="34">
        <v>0</v>
      </c>
      <c r="AC23" s="34">
        <v>0</v>
      </c>
      <c r="AD23" s="34">
        <v>0</v>
      </c>
      <c r="AE23" s="34">
        <v>0</v>
      </c>
      <c r="AF23" s="129">
        <v>0</v>
      </c>
      <c r="AG23" s="150">
        <v>14</v>
      </c>
      <c r="AH23" s="40">
        <f t="shared" si="17"/>
        <v>0</v>
      </c>
      <c r="AI23" s="34">
        <f t="shared" si="18"/>
        <v>0</v>
      </c>
      <c r="AJ23" s="34">
        <f t="shared" si="19"/>
        <v>0</v>
      </c>
      <c r="AK23" s="34">
        <f t="shared" si="20"/>
        <v>52</v>
      </c>
      <c r="AL23" s="34">
        <f t="shared" si="21"/>
        <v>0</v>
      </c>
      <c r="AM23" s="34">
        <f t="shared" si="22"/>
        <v>0</v>
      </c>
      <c r="AN23" s="34">
        <f t="shared" si="23"/>
        <v>7</v>
      </c>
      <c r="AO23" s="34">
        <f t="shared" si="24"/>
        <v>0</v>
      </c>
      <c r="AP23" s="129">
        <f t="shared" si="25"/>
        <v>0</v>
      </c>
      <c r="AQ23" s="150">
        <f t="shared" si="2"/>
        <v>59</v>
      </c>
      <c r="AR23" s="69" t="str">
        <f t="shared" si="13"/>
        <v>45EPS010</v>
      </c>
      <c r="AS23" s="714" t="s">
        <v>691</v>
      </c>
      <c r="AT23" s="714">
        <v>45</v>
      </c>
      <c r="AU23" s="714" t="s">
        <v>562</v>
      </c>
      <c r="AV23" s="715">
        <v>74</v>
      </c>
    </row>
    <row r="24" spans="2:48">
      <c r="B24" s="29" t="str">
        <f t="shared" si="3"/>
        <v>147EPS010</v>
      </c>
      <c r="C24" s="29" t="str">
        <f t="shared" si="4"/>
        <v>147EPS044</v>
      </c>
      <c r="D24" s="29" t="str">
        <f t="shared" si="5"/>
        <v>147EPS002</v>
      </c>
      <c r="E24" s="29" t="str">
        <f t="shared" si="6"/>
        <v>147EPS016</v>
      </c>
      <c r="F24" s="29" t="str">
        <f t="shared" si="7"/>
        <v>147EPS023</v>
      </c>
      <c r="G24" s="29" t="str">
        <f t="shared" si="8"/>
        <v>147EPS005</v>
      </c>
      <c r="H24" s="29" t="str">
        <f t="shared" si="9"/>
        <v>147EPS040</v>
      </c>
      <c r="I24" s="29" t="str">
        <f t="shared" si="10"/>
        <v>147EPS017</v>
      </c>
      <c r="J24" s="29" t="str">
        <f t="shared" si="11"/>
        <v>147EAS016</v>
      </c>
      <c r="K24" s="161" t="s">
        <v>307</v>
      </c>
      <c r="L24" s="30" t="s">
        <v>690</v>
      </c>
      <c r="M24" s="158">
        <v>147</v>
      </c>
      <c r="N24" s="40">
        <v>50</v>
      </c>
      <c r="O24" s="34">
        <v>0</v>
      </c>
      <c r="P24" s="34">
        <v>0</v>
      </c>
      <c r="Q24" s="34">
        <v>56</v>
      </c>
      <c r="R24" s="34">
        <v>0</v>
      </c>
      <c r="S24" s="34">
        <v>0</v>
      </c>
      <c r="T24" s="34">
        <v>2</v>
      </c>
      <c r="U24" s="34">
        <v>0</v>
      </c>
      <c r="V24" s="129">
        <v>0</v>
      </c>
      <c r="W24" s="150">
        <v>108</v>
      </c>
      <c r="X24" s="40">
        <v>4</v>
      </c>
      <c r="Y24" s="34">
        <v>0</v>
      </c>
      <c r="Z24" s="34">
        <v>0</v>
      </c>
      <c r="AA24" s="34">
        <v>11</v>
      </c>
      <c r="AB24" s="34">
        <v>0</v>
      </c>
      <c r="AC24" s="34">
        <v>0</v>
      </c>
      <c r="AD24" s="34">
        <v>0</v>
      </c>
      <c r="AE24" s="34">
        <v>0</v>
      </c>
      <c r="AF24" s="129">
        <v>0</v>
      </c>
      <c r="AG24" s="150">
        <v>15</v>
      </c>
      <c r="AH24" s="40">
        <f t="shared" si="17"/>
        <v>5</v>
      </c>
      <c r="AI24" s="34">
        <f t="shared" si="18"/>
        <v>0</v>
      </c>
      <c r="AJ24" s="34">
        <f t="shared" si="19"/>
        <v>0</v>
      </c>
      <c r="AK24" s="34">
        <f t="shared" si="20"/>
        <v>58</v>
      </c>
      <c r="AL24" s="34">
        <f t="shared" si="21"/>
        <v>0</v>
      </c>
      <c r="AM24" s="34">
        <f t="shared" si="22"/>
        <v>0</v>
      </c>
      <c r="AN24" s="34">
        <f t="shared" si="23"/>
        <v>21</v>
      </c>
      <c r="AO24" s="34">
        <f t="shared" si="24"/>
        <v>0</v>
      </c>
      <c r="AP24" s="129">
        <f t="shared" si="25"/>
        <v>0</v>
      </c>
      <c r="AQ24" s="150">
        <f t="shared" si="2"/>
        <v>84</v>
      </c>
      <c r="AR24" s="69" t="str">
        <f t="shared" si="13"/>
        <v>45EPS016</v>
      </c>
      <c r="AS24" s="714" t="s">
        <v>691</v>
      </c>
      <c r="AT24" s="714">
        <v>45</v>
      </c>
      <c r="AU24" s="714" t="s">
        <v>627</v>
      </c>
      <c r="AV24" s="715">
        <v>280</v>
      </c>
    </row>
    <row r="25" spans="2:48">
      <c r="B25" s="29" t="str">
        <f t="shared" si="3"/>
        <v>172EPS010</v>
      </c>
      <c r="C25" s="29" t="str">
        <f t="shared" si="4"/>
        <v>172EPS044</v>
      </c>
      <c r="D25" s="29" t="str">
        <f t="shared" si="5"/>
        <v>172EPS002</v>
      </c>
      <c r="E25" s="29" t="str">
        <f t="shared" si="6"/>
        <v>172EPS016</v>
      </c>
      <c r="F25" s="29" t="str">
        <f t="shared" si="7"/>
        <v>172EPS023</v>
      </c>
      <c r="G25" s="29" t="str">
        <f t="shared" si="8"/>
        <v>172EPS005</v>
      </c>
      <c r="H25" s="29" t="str">
        <f t="shared" si="9"/>
        <v>172EPS040</v>
      </c>
      <c r="I25" s="29" t="str">
        <f t="shared" si="10"/>
        <v>172EPS017</v>
      </c>
      <c r="J25" s="29" t="str">
        <f t="shared" si="11"/>
        <v>172EAS016</v>
      </c>
      <c r="K25" s="161" t="s">
        <v>308</v>
      </c>
      <c r="L25" s="30" t="s">
        <v>690</v>
      </c>
      <c r="M25" s="158">
        <v>172</v>
      </c>
      <c r="N25" s="40">
        <v>69</v>
      </c>
      <c r="O25" s="34">
        <v>0</v>
      </c>
      <c r="P25" s="34">
        <v>0</v>
      </c>
      <c r="Q25" s="34">
        <v>104</v>
      </c>
      <c r="R25" s="34">
        <v>0</v>
      </c>
      <c r="S25" s="34">
        <v>0</v>
      </c>
      <c r="T25" s="34">
        <v>0</v>
      </c>
      <c r="U25" s="34">
        <v>0</v>
      </c>
      <c r="V25" s="129">
        <v>0</v>
      </c>
      <c r="W25" s="150">
        <v>173</v>
      </c>
      <c r="X25" s="40">
        <v>9</v>
      </c>
      <c r="Y25" s="34">
        <v>0</v>
      </c>
      <c r="Z25" s="34">
        <v>0</v>
      </c>
      <c r="AA25" s="34">
        <v>16</v>
      </c>
      <c r="AB25" s="34">
        <v>0</v>
      </c>
      <c r="AC25" s="34">
        <v>0</v>
      </c>
      <c r="AD25" s="34">
        <v>0</v>
      </c>
      <c r="AE25" s="34">
        <v>0</v>
      </c>
      <c r="AF25" s="129">
        <v>0</v>
      </c>
      <c r="AG25" s="150">
        <v>25</v>
      </c>
      <c r="AH25" s="40">
        <f t="shared" si="17"/>
        <v>23</v>
      </c>
      <c r="AI25" s="34">
        <f t="shared" si="18"/>
        <v>0</v>
      </c>
      <c r="AJ25" s="34">
        <f t="shared" si="19"/>
        <v>0</v>
      </c>
      <c r="AK25" s="34">
        <f t="shared" si="20"/>
        <v>92</v>
      </c>
      <c r="AL25" s="34">
        <f t="shared" si="21"/>
        <v>0</v>
      </c>
      <c r="AM25" s="34">
        <f t="shared" si="22"/>
        <v>0</v>
      </c>
      <c r="AN25" s="34">
        <f t="shared" si="23"/>
        <v>25</v>
      </c>
      <c r="AO25" s="34">
        <f t="shared" si="24"/>
        <v>0</v>
      </c>
      <c r="AP25" s="129">
        <f t="shared" si="25"/>
        <v>0</v>
      </c>
      <c r="AQ25" s="150">
        <f t="shared" si="2"/>
        <v>140</v>
      </c>
      <c r="AR25" s="69" t="str">
        <f t="shared" si="13"/>
        <v>45EPS040</v>
      </c>
      <c r="AS25" s="714" t="s">
        <v>691</v>
      </c>
      <c r="AT25" s="714">
        <v>45</v>
      </c>
      <c r="AU25" s="714" t="s">
        <v>566</v>
      </c>
      <c r="AV25" s="715">
        <v>73</v>
      </c>
    </row>
    <row r="26" spans="2:48">
      <c r="B26" s="29" t="str">
        <f t="shared" si="3"/>
        <v>475EPS010</v>
      </c>
      <c r="C26" s="29" t="str">
        <f t="shared" si="4"/>
        <v>475EPS044</v>
      </c>
      <c r="D26" s="29" t="str">
        <f t="shared" si="5"/>
        <v>475EPS002</v>
      </c>
      <c r="E26" s="29" t="str">
        <f t="shared" si="6"/>
        <v>475EPS016</v>
      </c>
      <c r="F26" s="29" t="str">
        <f t="shared" si="7"/>
        <v>475EPS023</v>
      </c>
      <c r="G26" s="29" t="str">
        <f t="shared" si="8"/>
        <v>475EPS005</v>
      </c>
      <c r="H26" s="29" t="str">
        <f t="shared" si="9"/>
        <v>475EPS040</v>
      </c>
      <c r="I26" s="29" t="str">
        <f t="shared" si="10"/>
        <v>475EPS017</v>
      </c>
      <c r="J26" s="29" t="str">
        <f t="shared" si="11"/>
        <v>475EAS016</v>
      </c>
      <c r="K26" s="161" t="s">
        <v>309</v>
      </c>
      <c r="L26" s="30" t="s">
        <v>690</v>
      </c>
      <c r="M26" s="158">
        <v>475</v>
      </c>
      <c r="N26" s="40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129">
        <v>0</v>
      </c>
      <c r="W26" s="150">
        <v>0</v>
      </c>
      <c r="X26" s="40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129">
        <v>0</v>
      </c>
      <c r="AG26" s="150">
        <v>0</v>
      </c>
      <c r="AH26" s="40">
        <f t="shared" si="17"/>
        <v>0</v>
      </c>
      <c r="AI26" s="34">
        <f t="shared" si="18"/>
        <v>0</v>
      </c>
      <c r="AJ26" s="34">
        <f t="shared" si="19"/>
        <v>0</v>
      </c>
      <c r="AK26" s="34">
        <f t="shared" si="20"/>
        <v>0</v>
      </c>
      <c r="AL26" s="34">
        <f t="shared" si="21"/>
        <v>0</v>
      </c>
      <c r="AM26" s="34">
        <f t="shared" si="22"/>
        <v>0</v>
      </c>
      <c r="AN26" s="34">
        <f t="shared" si="23"/>
        <v>15</v>
      </c>
      <c r="AO26" s="34">
        <f t="shared" si="24"/>
        <v>0</v>
      </c>
      <c r="AP26" s="129">
        <f t="shared" si="25"/>
        <v>0</v>
      </c>
      <c r="AQ26" s="150">
        <f t="shared" si="2"/>
        <v>15</v>
      </c>
      <c r="AR26" s="69" t="str">
        <f t="shared" si="13"/>
        <v>45ESSC02</v>
      </c>
      <c r="AS26" s="714" t="s">
        <v>691</v>
      </c>
      <c r="AT26" s="714">
        <v>45</v>
      </c>
      <c r="AU26" s="714" t="s">
        <v>685</v>
      </c>
      <c r="AV26" s="715">
        <v>15</v>
      </c>
    </row>
    <row r="27" spans="2:48">
      <c r="B27" s="29" t="str">
        <f t="shared" si="3"/>
        <v>480EPS010</v>
      </c>
      <c r="C27" s="29" t="str">
        <f t="shared" si="4"/>
        <v>480EPS044</v>
      </c>
      <c r="D27" s="29" t="str">
        <f t="shared" si="5"/>
        <v>480EPS002</v>
      </c>
      <c r="E27" s="29" t="str">
        <f t="shared" si="6"/>
        <v>480EPS016</v>
      </c>
      <c r="F27" s="29" t="str">
        <f t="shared" si="7"/>
        <v>480EPS023</v>
      </c>
      <c r="G27" s="29" t="str">
        <f t="shared" si="8"/>
        <v>480EPS005</v>
      </c>
      <c r="H27" s="29" t="str">
        <f t="shared" si="9"/>
        <v>480EPS040</v>
      </c>
      <c r="I27" s="29" t="str">
        <f t="shared" si="10"/>
        <v>480EPS017</v>
      </c>
      <c r="J27" s="29" t="str">
        <f t="shared" si="11"/>
        <v>480EAS016</v>
      </c>
      <c r="K27" s="161" t="s">
        <v>310</v>
      </c>
      <c r="L27" s="30" t="s">
        <v>690</v>
      </c>
      <c r="M27" s="158">
        <v>480</v>
      </c>
      <c r="N27" s="40">
        <v>0</v>
      </c>
      <c r="O27" s="34">
        <v>0</v>
      </c>
      <c r="P27" s="34">
        <v>0</v>
      </c>
      <c r="Q27" s="34">
        <v>15</v>
      </c>
      <c r="R27" s="34">
        <v>0</v>
      </c>
      <c r="S27" s="34">
        <v>0</v>
      </c>
      <c r="T27" s="34">
        <v>0</v>
      </c>
      <c r="U27" s="34">
        <v>0</v>
      </c>
      <c r="V27" s="129">
        <v>0</v>
      </c>
      <c r="W27" s="150">
        <v>15</v>
      </c>
      <c r="X27" s="40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129">
        <v>0</v>
      </c>
      <c r="AG27" s="150">
        <v>0</v>
      </c>
      <c r="AH27" s="40">
        <f t="shared" si="17"/>
        <v>0</v>
      </c>
      <c r="AI27" s="34">
        <f t="shared" si="18"/>
        <v>0</v>
      </c>
      <c r="AJ27" s="34">
        <f t="shared" si="19"/>
        <v>0</v>
      </c>
      <c r="AK27" s="34">
        <f t="shared" si="20"/>
        <v>0</v>
      </c>
      <c r="AL27" s="34">
        <f t="shared" si="21"/>
        <v>0</v>
      </c>
      <c r="AM27" s="34">
        <f t="shared" si="22"/>
        <v>0</v>
      </c>
      <c r="AN27" s="34">
        <f t="shared" si="23"/>
        <v>9</v>
      </c>
      <c r="AO27" s="34">
        <f t="shared" si="24"/>
        <v>0</v>
      </c>
      <c r="AP27" s="129">
        <f t="shared" si="25"/>
        <v>0</v>
      </c>
      <c r="AQ27" s="150">
        <f t="shared" si="2"/>
        <v>9</v>
      </c>
      <c r="AR27" s="69" t="str">
        <f t="shared" si="13"/>
        <v>51EPS016</v>
      </c>
      <c r="AS27" s="714" t="s">
        <v>691</v>
      </c>
      <c r="AT27" s="714">
        <v>51</v>
      </c>
      <c r="AU27" s="714" t="s">
        <v>627</v>
      </c>
      <c r="AV27" s="715">
        <v>52</v>
      </c>
    </row>
    <row r="28" spans="2:48" ht="15" customHeight="1">
      <c r="B28" s="29" t="str">
        <f t="shared" si="3"/>
        <v>490EPS010</v>
      </c>
      <c r="C28" s="29" t="str">
        <f t="shared" si="4"/>
        <v>490EPS044</v>
      </c>
      <c r="D28" s="29" t="str">
        <f t="shared" si="5"/>
        <v>490EPS002</v>
      </c>
      <c r="E28" s="29" t="str">
        <f t="shared" si="6"/>
        <v>490EPS016</v>
      </c>
      <c r="F28" s="29" t="str">
        <f t="shared" si="7"/>
        <v>490EPS023</v>
      </c>
      <c r="G28" s="29" t="str">
        <f t="shared" si="8"/>
        <v>490EPS005</v>
      </c>
      <c r="H28" s="29" t="str">
        <f t="shared" si="9"/>
        <v>490EPS040</v>
      </c>
      <c r="I28" s="29" t="str">
        <f t="shared" si="10"/>
        <v>490EPS017</v>
      </c>
      <c r="J28" s="29" t="str">
        <f t="shared" si="11"/>
        <v>490EAS016</v>
      </c>
      <c r="K28" s="161" t="s">
        <v>311</v>
      </c>
      <c r="L28" s="30" t="s">
        <v>690</v>
      </c>
      <c r="M28" s="158">
        <v>490</v>
      </c>
      <c r="N28" s="40">
        <v>0</v>
      </c>
      <c r="O28" s="34">
        <v>0</v>
      </c>
      <c r="P28" s="34">
        <v>0</v>
      </c>
      <c r="Q28" s="34">
        <v>66</v>
      </c>
      <c r="R28" s="34">
        <v>0</v>
      </c>
      <c r="S28" s="34">
        <v>0</v>
      </c>
      <c r="T28" s="34">
        <v>0</v>
      </c>
      <c r="U28" s="34">
        <v>0</v>
      </c>
      <c r="V28" s="129">
        <v>0</v>
      </c>
      <c r="W28" s="150">
        <v>66</v>
      </c>
      <c r="X28" s="40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129">
        <v>0</v>
      </c>
      <c r="AG28" s="150">
        <v>0</v>
      </c>
      <c r="AH28" s="40">
        <f t="shared" si="17"/>
        <v>0</v>
      </c>
      <c r="AI28" s="34">
        <f t="shared" si="18"/>
        <v>0</v>
      </c>
      <c r="AJ28" s="34">
        <f t="shared" si="19"/>
        <v>0</v>
      </c>
      <c r="AK28" s="34">
        <f t="shared" si="20"/>
        <v>0</v>
      </c>
      <c r="AL28" s="34">
        <f t="shared" si="21"/>
        <v>0</v>
      </c>
      <c r="AM28" s="34">
        <f t="shared" si="22"/>
        <v>0</v>
      </c>
      <c r="AN28" s="34">
        <f t="shared" si="23"/>
        <v>11</v>
      </c>
      <c r="AO28" s="34">
        <f t="shared" si="24"/>
        <v>0</v>
      </c>
      <c r="AP28" s="129">
        <f t="shared" si="25"/>
        <v>0</v>
      </c>
      <c r="AQ28" s="150">
        <f t="shared" si="2"/>
        <v>11</v>
      </c>
      <c r="AR28" s="69" t="str">
        <f t="shared" si="13"/>
        <v>51EPS040</v>
      </c>
      <c r="AS28" s="714" t="s">
        <v>691</v>
      </c>
      <c r="AT28" s="714">
        <v>51</v>
      </c>
      <c r="AU28" s="714" t="s">
        <v>566</v>
      </c>
      <c r="AV28" s="715">
        <v>7</v>
      </c>
    </row>
    <row r="29" spans="2:48" ht="15" customHeight="1">
      <c r="B29" s="29" t="str">
        <f t="shared" si="3"/>
        <v>659EPS010</v>
      </c>
      <c r="C29" s="29" t="str">
        <f t="shared" si="4"/>
        <v>659EPS044</v>
      </c>
      <c r="D29" s="29" t="str">
        <f t="shared" si="5"/>
        <v>659EPS002</v>
      </c>
      <c r="E29" s="29" t="str">
        <f t="shared" si="6"/>
        <v>659EPS016</v>
      </c>
      <c r="F29" s="29" t="str">
        <f t="shared" si="7"/>
        <v>659EPS023</v>
      </c>
      <c r="G29" s="29" t="str">
        <f t="shared" si="8"/>
        <v>659EPS005</v>
      </c>
      <c r="H29" s="29" t="str">
        <f t="shared" si="9"/>
        <v>659EPS040</v>
      </c>
      <c r="I29" s="29" t="str">
        <f t="shared" si="10"/>
        <v>659EPS017</v>
      </c>
      <c r="J29" s="29" t="str">
        <f t="shared" si="11"/>
        <v>659EAS016</v>
      </c>
      <c r="K29" s="161" t="s">
        <v>312</v>
      </c>
      <c r="L29" s="30" t="s">
        <v>690</v>
      </c>
      <c r="M29" s="158">
        <v>659</v>
      </c>
      <c r="N29" s="40">
        <v>0</v>
      </c>
      <c r="O29" s="34">
        <v>0</v>
      </c>
      <c r="P29" s="34">
        <v>0</v>
      </c>
      <c r="Q29" s="34">
        <v>29</v>
      </c>
      <c r="R29" s="34">
        <v>0</v>
      </c>
      <c r="S29" s="34">
        <v>0</v>
      </c>
      <c r="T29" s="34">
        <v>0</v>
      </c>
      <c r="U29" s="34">
        <v>0</v>
      </c>
      <c r="V29" s="129">
        <v>0</v>
      </c>
      <c r="W29" s="150">
        <v>29</v>
      </c>
      <c r="X29" s="40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129">
        <v>0</v>
      </c>
      <c r="AG29" s="150">
        <v>0</v>
      </c>
      <c r="AH29" s="40">
        <f t="shared" si="17"/>
        <v>0</v>
      </c>
      <c r="AI29" s="34">
        <f t="shared" si="18"/>
        <v>0</v>
      </c>
      <c r="AJ29" s="34">
        <f t="shared" si="19"/>
        <v>0</v>
      </c>
      <c r="AK29" s="34">
        <f t="shared" si="20"/>
        <v>0</v>
      </c>
      <c r="AL29" s="34">
        <f t="shared" si="21"/>
        <v>0</v>
      </c>
      <c r="AM29" s="34">
        <f t="shared" si="22"/>
        <v>0</v>
      </c>
      <c r="AN29" s="34">
        <f t="shared" si="23"/>
        <v>19</v>
      </c>
      <c r="AO29" s="34">
        <f t="shared" si="24"/>
        <v>0</v>
      </c>
      <c r="AP29" s="129">
        <f t="shared" si="25"/>
        <v>0</v>
      </c>
      <c r="AQ29" s="150">
        <f t="shared" si="2"/>
        <v>19</v>
      </c>
      <c r="AR29" s="69" t="str">
        <f t="shared" si="13"/>
        <v>147EPS010</v>
      </c>
      <c r="AS29" s="714" t="s">
        <v>691</v>
      </c>
      <c r="AT29" s="714">
        <v>147</v>
      </c>
      <c r="AU29" s="714" t="s">
        <v>562</v>
      </c>
      <c r="AV29" s="715">
        <v>5</v>
      </c>
    </row>
    <row r="30" spans="2:48" ht="15" customHeight="1">
      <c r="B30" s="29" t="str">
        <f t="shared" si="3"/>
        <v>665EPS010</v>
      </c>
      <c r="C30" s="29" t="str">
        <f t="shared" si="4"/>
        <v>665EPS044</v>
      </c>
      <c r="D30" s="29" t="str">
        <f t="shared" si="5"/>
        <v>665EPS002</v>
      </c>
      <c r="E30" s="29" t="str">
        <f t="shared" si="6"/>
        <v>665EPS016</v>
      </c>
      <c r="F30" s="29" t="str">
        <f t="shared" si="7"/>
        <v>665EPS023</v>
      </c>
      <c r="G30" s="29" t="str">
        <f t="shared" si="8"/>
        <v>665EPS005</v>
      </c>
      <c r="H30" s="29" t="str">
        <f t="shared" si="9"/>
        <v>665EPS040</v>
      </c>
      <c r="I30" s="29" t="str">
        <f t="shared" si="10"/>
        <v>665EPS017</v>
      </c>
      <c r="J30" s="29" t="str">
        <f t="shared" si="11"/>
        <v>665EAS016</v>
      </c>
      <c r="K30" s="161" t="s">
        <v>313</v>
      </c>
      <c r="L30" s="30" t="s">
        <v>690</v>
      </c>
      <c r="M30" s="158">
        <v>665</v>
      </c>
      <c r="N30" s="40">
        <v>0</v>
      </c>
      <c r="O30" s="34">
        <v>0</v>
      </c>
      <c r="P30" s="34">
        <v>0</v>
      </c>
      <c r="Q30" s="34">
        <v>23</v>
      </c>
      <c r="R30" s="34">
        <v>0</v>
      </c>
      <c r="S30" s="34">
        <v>0</v>
      </c>
      <c r="T30" s="34">
        <v>0</v>
      </c>
      <c r="U30" s="34">
        <v>0</v>
      </c>
      <c r="V30" s="129">
        <v>0</v>
      </c>
      <c r="W30" s="150">
        <v>23</v>
      </c>
      <c r="X30" s="40">
        <v>0</v>
      </c>
      <c r="Y30" s="34">
        <v>0</v>
      </c>
      <c r="Z30" s="34">
        <v>0</v>
      </c>
      <c r="AA30" s="34">
        <v>17</v>
      </c>
      <c r="AB30" s="34">
        <v>0</v>
      </c>
      <c r="AC30" s="34">
        <v>0</v>
      </c>
      <c r="AD30" s="34">
        <v>0</v>
      </c>
      <c r="AE30" s="34">
        <v>0</v>
      </c>
      <c r="AF30" s="129">
        <v>0</v>
      </c>
      <c r="AG30" s="150">
        <v>17</v>
      </c>
      <c r="AH30" s="40">
        <f t="shared" si="17"/>
        <v>0</v>
      </c>
      <c r="AI30" s="34">
        <f t="shared" si="18"/>
        <v>0</v>
      </c>
      <c r="AJ30" s="34">
        <f t="shared" si="19"/>
        <v>0</v>
      </c>
      <c r="AK30" s="34">
        <f t="shared" si="20"/>
        <v>28</v>
      </c>
      <c r="AL30" s="34">
        <f t="shared" si="21"/>
        <v>0</v>
      </c>
      <c r="AM30" s="34">
        <f t="shared" si="22"/>
        <v>0</v>
      </c>
      <c r="AN30" s="34">
        <f t="shared" si="23"/>
        <v>14</v>
      </c>
      <c r="AO30" s="34">
        <f t="shared" si="24"/>
        <v>0</v>
      </c>
      <c r="AP30" s="129">
        <f t="shared" si="25"/>
        <v>0</v>
      </c>
      <c r="AQ30" s="150">
        <f t="shared" si="2"/>
        <v>42</v>
      </c>
      <c r="AR30" s="69" t="str">
        <f t="shared" si="13"/>
        <v>147EPS016</v>
      </c>
      <c r="AS30" s="714" t="s">
        <v>691</v>
      </c>
      <c r="AT30" s="714">
        <v>147</v>
      </c>
      <c r="AU30" s="714" t="s">
        <v>627</v>
      </c>
      <c r="AV30" s="715">
        <v>58</v>
      </c>
    </row>
    <row r="31" spans="2:48" ht="15" customHeight="1">
      <c r="B31" s="29" t="str">
        <f t="shared" si="3"/>
        <v>837EPS010</v>
      </c>
      <c r="C31" s="29" t="str">
        <f t="shared" si="4"/>
        <v>837EPS044</v>
      </c>
      <c r="D31" s="29" t="str">
        <f t="shared" si="5"/>
        <v>837EPS002</v>
      </c>
      <c r="E31" s="29" t="str">
        <f t="shared" si="6"/>
        <v>837EPS016</v>
      </c>
      <c r="F31" s="29" t="str">
        <f t="shared" si="7"/>
        <v>837EPS023</v>
      </c>
      <c r="G31" s="29" t="str">
        <f t="shared" si="8"/>
        <v>837EPS005</v>
      </c>
      <c r="H31" s="29" t="str">
        <f t="shared" si="9"/>
        <v>837EPS040</v>
      </c>
      <c r="I31" s="29" t="str">
        <f t="shared" si="10"/>
        <v>837EPS017</v>
      </c>
      <c r="J31" s="29" t="str">
        <f t="shared" si="11"/>
        <v>837EAS016</v>
      </c>
      <c r="K31" s="161" t="s">
        <v>314</v>
      </c>
      <c r="L31" s="30" t="s">
        <v>690</v>
      </c>
      <c r="M31" s="158">
        <v>837</v>
      </c>
      <c r="N31" s="40">
        <v>118</v>
      </c>
      <c r="O31" s="34">
        <v>0</v>
      </c>
      <c r="P31" s="34">
        <v>0</v>
      </c>
      <c r="Q31" s="34">
        <v>182</v>
      </c>
      <c r="R31" s="34">
        <v>0</v>
      </c>
      <c r="S31" s="34">
        <v>0</v>
      </c>
      <c r="T31" s="34">
        <v>0</v>
      </c>
      <c r="U31" s="34">
        <v>0</v>
      </c>
      <c r="V31" s="129">
        <v>0</v>
      </c>
      <c r="W31" s="150">
        <v>300</v>
      </c>
      <c r="X31" s="40">
        <v>13</v>
      </c>
      <c r="Y31" s="34">
        <v>0</v>
      </c>
      <c r="Z31" s="34">
        <v>0</v>
      </c>
      <c r="AA31" s="34">
        <v>47</v>
      </c>
      <c r="AB31" s="34">
        <v>0</v>
      </c>
      <c r="AC31" s="34">
        <v>0</v>
      </c>
      <c r="AD31" s="34">
        <v>0</v>
      </c>
      <c r="AE31" s="34">
        <v>0</v>
      </c>
      <c r="AF31" s="129">
        <v>0</v>
      </c>
      <c r="AG31" s="150">
        <v>60</v>
      </c>
      <c r="AH31" s="40">
        <f t="shared" si="17"/>
        <v>27</v>
      </c>
      <c r="AI31" s="34">
        <f t="shared" si="18"/>
        <v>0</v>
      </c>
      <c r="AJ31" s="34">
        <f t="shared" si="19"/>
        <v>0</v>
      </c>
      <c r="AK31" s="34">
        <f t="shared" si="20"/>
        <v>299</v>
      </c>
      <c r="AL31" s="34">
        <f t="shared" si="21"/>
        <v>0</v>
      </c>
      <c r="AM31" s="34">
        <f t="shared" si="22"/>
        <v>0</v>
      </c>
      <c r="AN31" s="34">
        <f t="shared" si="23"/>
        <v>37</v>
      </c>
      <c r="AO31" s="34">
        <f t="shared" si="24"/>
        <v>0</v>
      </c>
      <c r="AP31" s="129">
        <f t="shared" si="25"/>
        <v>0</v>
      </c>
      <c r="AQ31" s="150">
        <f t="shared" si="2"/>
        <v>363</v>
      </c>
      <c r="AR31" s="69" t="str">
        <f t="shared" si="13"/>
        <v>147EPS040</v>
      </c>
      <c r="AS31" s="714" t="s">
        <v>691</v>
      </c>
      <c r="AT31" s="714">
        <v>147</v>
      </c>
      <c r="AU31" s="714" t="s">
        <v>566</v>
      </c>
      <c r="AV31" s="715">
        <v>21</v>
      </c>
    </row>
    <row r="32" spans="2:48" ht="15" customHeight="1">
      <c r="B32" s="29" t="str">
        <f t="shared" si="3"/>
        <v>873EPS010</v>
      </c>
      <c r="C32" s="29" t="str">
        <f t="shared" si="4"/>
        <v>873EPS044</v>
      </c>
      <c r="D32" s="29" t="str">
        <f t="shared" si="5"/>
        <v>873EPS002</v>
      </c>
      <c r="E32" s="29" t="str">
        <f t="shared" si="6"/>
        <v>873EPS016</v>
      </c>
      <c r="F32" s="29" t="str">
        <f t="shared" si="7"/>
        <v>873EPS023</v>
      </c>
      <c r="G32" s="29" t="str">
        <f t="shared" si="8"/>
        <v>873EPS005</v>
      </c>
      <c r="H32" s="29" t="str">
        <f t="shared" si="9"/>
        <v>873EPS040</v>
      </c>
      <c r="I32" s="29" t="str">
        <f t="shared" si="10"/>
        <v>873EPS017</v>
      </c>
      <c r="J32" s="29" t="str">
        <f t="shared" si="11"/>
        <v>873EAS016</v>
      </c>
      <c r="K32" s="161" t="s">
        <v>315</v>
      </c>
      <c r="L32" s="30" t="s">
        <v>690</v>
      </c>
      <c r="M32" s="158">
        <v>873</v>
      </c>
      <c r="N32" s="40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1</v>
      </c>
      <c r="U32" s="34">
        <v>0</v>
      </c>
      <c r="V32" s="129">
        <v>0</v>
      </c>
      <c r="W32" s="150">
        <v>1</v>
      </c>
      <c r="X32" s="40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129">
        <v>0</v>
      </c>
      <c r="AG32" s="150">
        <v>0</v>
      </c>
      <c r="AH32" s="40">
        <f t="shared" si="17"/>
        <v>0</v>
      </c>
      <c r="AI32" s="34">
        <f t="shared" si="18"/>
        <v>0</v>
      </c>
      <c r="AJ32" s="34">
        <f t="shared" si="19"/>
        <v>0</v>
      </c>
      <c r="AK32" s="34">
        <f t="shared" si="20"/>
        <v>0</v>
      </c>
      <c r="AL32" s="34">
        <f t="shared" si="21"/>
        <v>0</v>
      </c>
      <c r="AM32" s="34">
        <f t="shared" si="22"/>
        <v>0</v>
      </c>
      <c r="AN32" s="34">
        <f t="shared" si="23"/>
        <v>15</v>
      </c>
      <c r="AO32" s="34">
        <f t="shared" si="24"/>
        <v>0</v>
      </c>
      <c r="AP32" s="129">
        <f t="shared" si="25"/>
        <v>0</v>
      </c>
      <c r="AQ32" s="150">
        <f t="shared" si="2"/>
        <v>15</v>
      </c>
      <c r="AR32" s="69" t="str">
        <f t="shared" si="13"/>
        <v>147ESSC02</v>
      </c>
      <c r="AS32" s="714" t="s">
        <v>691</v>
      </c>
      <c r="AT32" s="714">
        <v>147</v>
      </c>
      <c r="AU32" s="714" t="s">
        <v>685</v>
      </c>
      <c r="AV32" s="715">
        <v>3</v>
      </c>
    </row>
    <row r="33" spans="2:48" ht="15" customHeight="1">
      <c r="B33" s="29" t="str">
        <f t="shared" si="3"/>
        <v>EPS010</v>
      </c>
      <c r="C33" s="29" t="str">
        <f t="shared" si="4"/>
        <v>EPS044</v>
      </c>
      <c r="D33" s="29" t="str">
        <f t="shared" si="5"/>
        <v>EPS002</v>
      </c>
      <c r="E33" s="29" t="str">
        <f t="shared" si="6"/>
        <v>EPS016</v>
      </c>
      <c r="F33" s="29" t="str">
        <f t="shared" si="7"/>
        <v>EPS023</v>
      </c>
      <c r="G33" s="29" t="str">
        <f t="shared" si="8"/>
        <v>EPS005</v>
      </c>
      <c r="H33" s="29" t="str">
        <f t="shared" si="9"/>
        <v>EPS040</v>
      </c>
      <c r="I33" s="29" t="str">
        <f t="shared" si="10"/>
        <v>EPS017</v>
      </c>
      <c r="J33" s="29" t="str">
        <f t="shared" si="11"/>
        <v>EAS016</v>
      </c>
      <c r="K33" s="159" t="s">
        <v>692</v>
      </c>
      <c r="L33" s="122"/>
      <c r="M33" s="160"/>
      <c r="N33" s="38">
        <v>0</v>
      </c>
      <c r="O33" s="35">
        <v>1</v>
      </c>
      <c r="P33" s="35">
        <v>0</v>
      </c>
      <c r="Q33" s="35">
        <v>88</v>
      </c>
      <c r="R33" s="35">
        <v>0</v>
      </c>
      <c r="S33" s="35">
        <v>0</v>
      </c>
      <c r="T33" s="35">
        <v>0</v>
      </c>
      <c r="U33" s="35">
        <v>0</v>
      </c>
      <c r="V33" s="130">
        <v>0</v>
      </c>
      <c r="W33" s="149">
        <v>89</v>
      </c>
      <c r="X33" s="38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5">
        <v>0</v>
      </c>
      <c r="AF33" s="130">
        <v>0</v>
      </c>
      <c r="AG33" s="149">
        <v>0</v>
      </c>
      <c r="AH33" s="38">
        <f t="shared" ref="AH33:AP33" si="26">SUM(AH34:AH43)</f>
        <v>0</v>
      </c>
      <c r="AI33" s="35">
        <f t="shared" si="26"/>
        <v>0</v>
      </c>
      <c r="AJ33" s="35">
        <f t="shared" si="26"/>
        <v>0</v>
      </c>
      <c r="AK33" s="35">
        <f t="shared" si="26"/>
        <v>0</v>
      </c>
      <c r="AL33" s="35">
        <f t="shared" si="26"/>
        <v>0</v>
      </c>
      <c r="AM33" s="35">
        <f t="shared" si="26"/>
        <v>0</v>
      </c>
      <c r="AN33" s="35">
        <f t="shared" si="26"/>
        <v>89</v>
      </c>
      <c r="AO33" s="35">
        <f t="shared" si="26"/>
        <v>0</v>
      </c>
      <c r="AP33" s="130">
        <f t="shared" si="26"/>
        <v>0</v>
      </c>
      <c r="AQ33" s="149">
        <f t="shared" si="2"/>
        <v>89</v>
      </c>
      <c r="AR33" s="69" t="str">
        <f t="shared" si="13"/>
        <v>172EPS010</v>
      </c>
      <c r="AS33" s="714" t="s">
        <v>691</v>
      </c>
      <c r="AT33" s="714">
        <v>172</v>
      </c>
      <c r="AU33" s="714" t="s">
        <v>562</v>
      </c>
      <c r="AV33" s="715">
        <v>23</v>
      </c>
    </row>
    <row r="34" spans="2:48" ht="15" customHeight="1">
      <c r="B34" s="29" t="str">
        <f t="shared" si="3"/>
        <v>31EPS010</v>
      </c>
      <c r="C34" s="29" t="str">
        <f t="shared" si="4"/>
        <v>31EPS044</v>
      </c>
      <c r="D34" s="29" t="str">
        <f t="shared" si="5"/>
        <v>31EPS002</v>
      </c>
      <c r="E34" s="29" t="str">
        <f t="shared" si="6"/>
        <v>31EPS016</v>
      </c>
      <c r="F34" s="29" t="str">
        <f t="shared" si="7"/>
        <v>31EPS023</v>
      </c>
      <c r="G34" s="29" t="str">
        <f t="shared" si="8"/>
        <v>31EPS005</v>
      </c>
      <c r="H34" s="29" t="str">
        <f t="shared" si="9"/>
        <v>31EPS040</v>
      </c>
      <c r="I34" s="29" t="str">
        <f t="shared" si="10"/>
        <v>31EPS017</v>
      </c>
      <c r="J34" s="29" t="str">
        <f t="shared" si="11"/>
        <v>31EAS016</v>
      </c>
      <c r="K34" s="161" t="s">
        <v>317</v>
      </c>
      <c r="L34" s="30" t="s">
        <v>693</v>
      </c>
      <c r="M34" s="158">
        <v>31</v>
      </c>
      <c r="N34" s="40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129">
        <v>0</v>
      </c>
      <c r="W34" s="150">
        <v>0</v>
      </c>
      <c r="X34" s="40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129">
        <v>0</v>
      </c>
      <c r="AG34" s="150">
        <v>0</v>
      </c>
      <c r="AH34" s="40">
        <f t="shared" ref="AH34:AH43" si="27">IFERROR(VLOOKUP(B34,$AR$8:$AV$928,5,0),0)</f>
        <v>0</v>
      </c>
      <c r="AI34" s="34">
        <f t="shared" ref="AI34:AI43" si="28">IFERROR(VLOOKUP(C34,$AR$8:$AV$928,5,0),0)</f>
        <v>0</v>
      </c>
      <c r="AJ34" s="34">
        <f t="shared" ref="AJ34:AJ43" si="29">IFERROR(VLOOKUP(D34,$AR$8:$AV$928,5,0),0)</f>
        <v>0</v>
      </c>
      <c r="AK34" s="34">
        <f t="shared" ref="AK34:AK43" si="30">IFERROR(VLOOKUP(E34,$AR$8:$AV$928,5,0),0)</f>
        <v>0</v>
      </c>
      <c r="AL34" s="34">
        <f t="shared" ref="AL34:AL43" si="31">IFERROR(VLOOKUP(F34,$AR$8:$AV$928,5,0),0)</f>
        <v>0</v>
      </c>
      <c r="AM34" s="34">
        <f t="shared" ref="AM34:AM43" si="32">IFERROR(VLOOKUP(G34,$AR$8:$AV$928,5,0),0)</f>
        <v>0</v>
      </c>
      <c r="AN34" s="34">
        <f t="shared" ref="AN34:AN43" si="33">IFERROR(VLOOKUP(H34,$AR$8:$AV$928,5,0),0)</f>
        <v>1</v>
      </c>
      <c r="AO34" s="34">
        <f t="shared" ref="AO34:AO43" si="34">IFERROR(VLOOKUP(I34,$AR$8:$AV$928,5,0),0)</f>
        <v>0</v>
      </c>
      <c r="AP34" s="129">
        <f t="shared" ref="AP34:AP43" si="35">IFERROR(VLOOKUP(J34,$AR$8:$AV$928,5,0),0)</f>
        <v>0</v>
      </c>
      <c r="AQ34" s="150">
        <f t="shared" si="2"/>
        <v>1</v>
      </c>
      <c r="AR34" s="69" t="str">
        <f t="shared" si="13"/>
        <v>172EPS016</v>
      </c>
      <c r="AS34" s="714" t="s">
        <v>691</v>
      </c>
      <c r="AT34" s="714">
        <v>172</v>
      </c>
      <c r="AU34" s="714" t="s">
        <v>627</v>
      </c>
      <c r="AV34" s="715">
        <v>92</v>
      </c>
    </row>
    <row r="35" spans="2:48" ht="15" customHeight="1">
      <c r="B35" s="29" t="str">
        <f t="shared" si="3"/>
        <v>40EPS010</v>
      </c>
      <c r="C35" s="29" t="str">
        <f t="shared" si="4"/>
        <v>40EPS044</v>
      </c>
      <c r="D35" s="29" t="str">
        <f t="shared" si="5"/>
        <v>40EPS002</v>
      </c>
      <c r="E35" s="29" t="str">
        <f t="shared" si="6"/>
        <v>40EPS016</v>
      </c>
      <c r="F35" s="29" t="str">
        <f t="shared" si="7"/>
        <v>40EPS023</v>
      </c>
      <c r="G35" s="29" t="str">
        <f t="shared" si="8"/>
        <v>40EPS005</v>
      </c>
      <c r="H35" s="29" t="str">
        <f t="shared" si="9"/>
        <v>40EPS040</v>
      </c>
      <c r="I35" s="29" t="str">
        <f t="shared" si="10"/>
        <v>40EPS017</v>
      </c>
      <c r="J35" s="29" t="str">
        <f t="shared" si="11"/>
        <v>40EAS016</v>
      </c>
      <c r="K35" s="161" t="s">
        <v>318</v>
      </c>
      <c r="L35" s="30" t="s">
        <v>693</v>
      </c>
      <c r="M35" s="158">
        <v>40</v>
      </c>
      <c r="N35" s="40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129">
        <v>0</v>
      </c>
      <c r="W35" s="150">
        <v>0</v>
      </c>
      <c r="X35" s="40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129">
        <v>0</v>
      </c>
      <c r="AG35" s="150">
        <v>0</v>
      </c>
      <c r="AH35" s="40">
        <f t="shared" si="27"/>
        <v>0</v>
      </c>
      <c r="AI35" s="34">
        <f t="shared" si="28"/>
        <v>0</v>
      </c>
      <c r="AJ35" s="34">
        <f t="shared" si="29"/>
        <v>0</v>
      </c>
      <c r="AK35" s="34">
        <f t="shared" si="30"/>
        <v>0</v>
      </c>
      <c r="AL35" s="34">
        <f t="shared" si="31"/>
        <v>0</v>
      </c>
      <c r="AM35" s="34">
        <f t="shared" si="32"/>
        <v>0</v>
      </c>
      <c r="AN35" s="34">
        <f t="shared" si="33"/>
        <v>2</v>
      </c>
      <c r="AO35" s="34">
        <f t="shared" si="34"/>
        <v>0</v>
      </c>
      <c r="AP35" s="129">
        <f t="shared" si="35"/>
        <v>0</v>
      </c>
      <c r="AQ35" s="150">
        <f t="shared" si="2"/>
        <v>2</v>
      </c>
      <c r="AR35" s="69" t="str">
        <f t="shared" si="13"/>
        <v>172EPS040</v>
      </c>
      <c r="AS35" s="714" t="s">
        <v>691</v>
      </c>
      <c r="AT35" s="714">
        <v>172</v>
      </c>
      <c r="AU35" s="714" t="s">
        <v>566</v>
      </c>
      <c r="AV35" s="715">
        <v>25</v>
      </c>
    </row>
    <row r="36" spans="2:48" ht="15" customHeight="1">
      <c r="B36" s="29" t="str">
        <f t="shared" si="3"/>
        <v>190EPS010</v>
      </c>
      <c r="C36" s="29" t="str">
        <f t="shared" si="4"/>
        <v>190EPS044</v>
      </c>
      <c r="D36" s="29" t="str">
        <f t="shared" si="5"/>
        <v>190EPS002</v>
      </c>
      <c r="E36" s="29" t="str">
        <f t="shared" si="6"/>
        <v>190EPS016</v>
      </c>
      <c r="F36" s="29" t="str">
        <f t="shared" si="7"/>
        <v>190EPS023</v>
      </c>
      <c r="G36" s="29" t="str">
        <f t="shared" si="8"/>
        <v>190EPS005</v>
      </c>
      <c r="H36" s="29" t="str">
        <f t="shared" si="9"/>
        <v>190EPS040</v>
      </c>
      <c r="I36" s="29" t="str">
        <f t="shared" si="10"/>
        <v>190EPS017</v>
      </c>
      <c r="J36" s="29" t="str">
        <f t="shared" si="11"/>
        <v>190EAS016</v>
      </c>
      <c r="K36" s="161" t="s">
        <v>319</v>
      </c>
      <c r="L36" s="30" t="s">
        <v>693</v>
      </c>
      <c r="M36" s="158">
        <v>190</v>
      </c>
      <c r="N36" s="40">
        <v>0</v>
      </c>
      <c r="O36" s="34">
        <v>0</v>
      </c>
      <c r="P36" s="34">
        <v>0</v>
      </c>
      <c r="Q36" s="34">
        <v>3</v>
      </c>
      <c r="R36" s="34">
        <v>0</v>
      </c>
      <c r="S36" s="34">
        <v>0</v>
      </c>
      <c r="T36" s="34">
        <v>0</v>
      </c>
      <c r="U36" s="34">
        <v>0</v>
      </c>
      <c r="V36" s="129">
        <v>0</v>
      </c>
      <c r="W36" s="150">
        <v>3</v>
      </c>
      <c r="X36" s="40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129">
        <v>0</v>
      </c>
      <c r="AG36" s="150">
        <v>0</v>
      </c>
      <c r="AH36" s="40">
        <f t="shared" si="27"/>
        <v>0</v>
      </c>
      <c r="AI36" s="34">
        <f t="shared" si="28"/>
        <v>0</v>
      </c>
      <c r="AJ36" s="34">
        <f t="shared" si="29"/>
        <v>0</v>
      </c>
      <c r="AK36" s="34">
        <f t="shared" si="30"/>
        <v>0</v>
      </c>
      <c r="AL36" s="34">
        <f t="shared" si="31"/>
        <v>0</v>
      </c>
      <c r="AM36" s="34">
        <f t="shared" si="32"/>
        <v>0</v>
      </c>
      <c r="AN36" s="34">
        <f t="shared" si="33"/>
        <v>9</v>
      </c>
      <c r="AO36" s="34">
        <f t="shared" si="34"/>
        <v>0</v>
      </c>
      <c r="AP36" s="129">
        <f t="shared" si="35"/>
        <v>0</v>
      </c>
      <c r="AQ36" s="150">
        <f t="shared" si="2"/>
        <v>9</v>
      </c>
      <c r="AR36" s="69" t="str">
        <f t="shared" si="13"/>
        <v>172ESSC02</v>
      </c>
      <c r="AS36" s="714" t="s">
        <v>691</v>
      </c>
      <c r="AT36" s="714">
        <v>172</v>
      </c>
      <c r="AU36" s="714" t="s">
        <v>685</v>
      </c>
      <c r="AV36" s="715">
        <v>7</v>
      </c>
    </row>
    <row r="37" spans="2:48" ht="15" customHeight="1">
      <c r="B37" s="29" t="str">
        <f t="shared" si="3"/>
        <v>604EPS010</v>
      </c>
      <c r="C37" s="29" t="str">
        <f t="shared" si="4"/>
        <v>604EPS044</v>
      </c>
      <c r="D37" s="29" t="str">
        <f t="shared" si="5"/>
        <v>604EPS002</v>
      </c>
      <c r="E37" s="29" t="str">
        <f t="shared" si="6"/>
        <v>604EPS016</v>
      </c>
      <c r="F37" s="29" t="str">
        <f t="shared" si="7"/>
        <v>604EPS023</v>
      </c>
      <c r="G37" s="29" t="str">
        <f t="shared" si="8"/>
        <v>604EPS005</v>
      </c>
      <c r="H37" s="29" t="str">
        <f t="shared" si="9"/>
        <v>604EPS040</v>
      </c>
      <c r="I37" s="29" t="str">
        <f t="shared" si="10"/>
        <v>604EPS017</v>
      </c>
      <c r="J37" s="29" t="str">
        <f t="shared" si="11"/>
        <v>604EAS016</v>
      </c>
      <c r="K37" s="161" t="s">
        <v>320</v>
      </c>
      <c r="L37" s="30" t="s">
        <v>693</v>
      </c>
      <c r="M37" s="158">
        <v>604</v>
      </c>
      <c r="N37" s="40">
        <v>0</v>
      </c>
      <c r="O37" s="34">
        <v>0</v>
      </c>
      <c r="P37" s="34">
        <v>0</v>
      </c>
      <c r="Q37" s="34">
        <v>25</v>
      </c>
      <c r="R37" s="34">
        <v>0</v>
      </c>
      <c r="S37" s="34">
        <v>0</v>
      </c>
      <c r="T37" s="34">
        <v>0</v>
      </c>
      <c r="U37" s="34">
        <v>0</v>
      </c>
      <c r="V37" s="129">
        <v>0</v>
      </c>
      <c r="W37" s="150">
        <v>25</v>
      </c>
      <c r="X37" s="40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129">
        <v>0</v>
      </c>
      <c r="AG37" s="150">
        <v>0</v>
      </c>
      <c r="AH37" s="40">
        <f t="shared" si="27"/>
        <v>0</v>
      </c>
      <c r="AI37" s="34">
        <f t="shared" si="28"/>
        <v>0</v>
      </c>
      <c r="AJ37" s="34">
        <f t="shared" si="29"/>
        <v>0</v>
      </c>
      <c r="AK37" s="34">
        <f t="shared" si="30"/>
        <v>0</v>
      </c>
      <c r="AL37" s="34">
        <f t="shared" si="31"/>
        <v>0</v>
      </c>
      <c r="AM37" s="34">
        <f t="shared" si="32"/>
        <v>0</v>
      </c>
      <c r="AN37" s="34">
        <f t="shared" si="33"/>
        <v>17</v>
      </c>
      <c r="AO37" s="34">
        <f t="shared" si="34"/>
        <v>0</v>
      </c>
      <c r="AP37" s="129">
        <f t="shared" si="35"/>
        <v>0</v>
      </c>
      <c r="AQ37" s="150">
        <f t="shared" si="2"/>
        <v>17</v>
      </c>
      <c r="AR37" s="69" t="str">
        <f t="shared" si="13"/>
        <v>475EPS040</v>
      </c>
      <c r="AS37" s="714" t="s">
        <v>691</v>
      </c>
      <c r="AT37" s="714">
        <v>475</v>
      </c>
      <c r="AU37" s="714" t="s">
        <v>566</v>
      </c>
      <c r="AV37" s="715">
        <v>15</v>
      </c>
    </row>
    <row r="38" spans="2:48" ht="15" customHeight="1">
      <c r="B38" s="29" t="str">
        <f t="shared" si="3"/>
        <v>670EPS010</v>
      </c>
      <c r="C38" s="29" t="str">
        <f t="shared" si="4"/>
        <v>670EPS044</v>
      </c>
      <c r="D38" s="29" t="str">
        <f t="shared" si="5"/>
        <v>670EPS002</v>
      </c>
      <c r="E38" s="29" t="str">
        <f t="shared" si="6"/>
        <v>670EPS016</v>
      </c>
      <c r="F38" s="29" t="str">
        <f t="shared" si="7"/>
        <v>670EPS023</v>
      </c>
      <c r="G38" s="29" t="str">
        <f t="shared" si="8"/>
        <v>670EPS005</v>
      </c>
      <c r="H38" s="29" t="str">
        <f t="shared" si="9"/>
        <v>670EPS040</v>
      </c>
      <c r="I38" s="29" t="str">
        <f t="shared" si="10"/>
        <v>670EPS017</v>
      </c>
      <c r="J38" s="29" t="str">
        <f t="shared" si="11"/>
        <v>670EAS016</v>
      </c>
      <c r="K38" s="161" t="s">
        <v>321</v>
      </c>
      <c r="L38" s="30" t="s">
        <v>693</v>
      </c>
      <c r="M38" s="158">
        <v>670</v>
      </c>
      <c r="N38" s="40">
        <v>0</v>
      </c>
      <c r="O38" s="34">
        <v>0</v>
      </c>
      <c r="P38" s="34">
        <v>0</v>
      </c>
      <c r="Q38" s="34">
        <v>7</v>
      </c>
      <c r="R38" s="34">
        <v>0</v>
      </c>
      <c r="S38" s="34">
        <v>0</v>
      </c>
      <c r="T38" s="34">
        <v>0</v>
      </c>
      <c r="U38" s="34">
        <v>0</v>
      </c>
      <c r="V38" s="129">
        <v>0</v>
      </c>
      <c r="W38" s="150">
        <v>7</v>
      </c>
      <c r="X38" s="40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129">
        <v>0</v>
      </c>
      <c r="AG38" s="150">
        <v>0</v>
      </c>
      <c r="AH38" s="40">
        <f t="shared" si="27"/>
        <v>0</v>
      </c>
      <c r="AI38" s="34">
        <f t="shared" si="28"/>
        <v>0</v>
      </c>
      <c r="AJ38" s="34">
        <f t="shared" si="29"/>
        <v>0</v>
      </c>
      <c r="AK38" s="34">
        <f t="shared" si="30"/>
        <v>0</v>
      </c>
      <c r="AL38" s="34">
        <f t="shared" si="31"/>
        <v>0</v>
      </c>
      <c r="AM38" s="34">
        <f t="shared" si="32"/>
        <v>0</v>
      </c>
      <c r="AN38" s="34">
        <f t="shared" si="33"/>
        <v>10</v>
      </c>
      <c r="AO38" s="34">
        <f t="shared" si="34"/>
        <v>0</v>
      </c>
      <c r="AP38" s="129">
        <f t="shared" si="35"/>
        <v>0</v>
      </c>
      <c r="AQ38" s="150">
        <f t="shared" si="2"/>
        <v>10</v>
      </c>
      <c r="AR38" s="69" t="str">
        <f t="shared" si="13"/>
        <v>480EPS040</v>
      </c>
      <c r="AS38" s="714" t="s">
        <v>691</v>
      </c>
      <c r="AT38" s="714">
        <v>480</v>
      </c>
      <c r="AU38" s="714" t="s">
        <v>566</v>
      </c>
      <c r="AV38" s="715">
        <v>9</v>
      </c>
    </row>
    <row r="39" spans="2:48" ht="15" customHeight="1">
      <c r="B39" s="29" t="str">
        <f t="shared" si="3"/>
        <v>690EPS010</v>
      </c>
      <c r="C39" s="29" t="str">
        <f t="shared" si="4"/>
        <v>690EPS044</v>
      </c>
      <c r="D39" s="29" t="str">
        <f t="shared" si="5"/>
        <v>690EPS002</v>
      </c>
      <c r="E39" s="29" t="str">
        <f t="shared" si="6"/>
        <v>690EPS016</v>
      </c>
      <c r="F39" s="29" t="str">
        <f t="shared" si="7"/>
        <v>690EPS023</v>
      </c>
      <c r="G39" s="29" t="str">
        <f t="shared" si="8"/>
        <v>690EPS005</v>
      </c>
      <c r="H39" s="29" t="str">
        <f t="shared" si="9"/>
        <v>690EPS040</v>
      </c>
      <c r="I39" s="29" t="str">
        <f t="shared" si="10"/>
        <v>690EPS017</v>
      </c>
      <c r="J39" s="29" t="str">
        <f t="shared" si="11"/>
        <v>690EAS016</v>
      </c>
      <c r="K39" s="161" t="s">
        <v>322</v>
      </c>
      <c r="L39" s="30" t="s">
        <v>693</v>
      </c>
      <c r="M39" s="158">
        <v>690</v>
      </c>
      <c r="N39" s="40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129">
        <v>0</v>
      </c>
      <c r="W39" s="150">
        <v>0</v>
      </c>
      <c r="X39" s="40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129">
        <v>0</v>
      </c>
      <c r="AG39" s="150">
        <v>0</v>
      </c>
      <c r="AH39" s="40">
        <f t="shared" si="27"/>
        <v>0</v>
      </c>
      <c r="AI39" s="34">
        <f t="shared" si="28"/>
        <v>0</v>
      </c>
      <c r="AJ39" s="34">
        <f t="shared" si="29"/>
        <v>0</v>
      </c>
      <c r="AK39" s="34">
        <f t="shared" si="30"/>
        <v>0</v>
      </c>
      <c r="AL39" s="34">
        <f t="shared" si="31"/>
        <v>0</v>
      </c>
      <c r="AM39" s="34">
        <f t="shared" si="32"/>
        <v>0</v>
      </c>
      <c r="AN39" s="34">
        <f t="shared" si="33"/>
        <v>4</v>
      </c>
      <c r="AO39" s="34">
        <f t="shared" si="34"/>
        <v>0</v>
      </c>
      <c r="AP39" s="129">
        <f t="shared" si="35"/>
        <v>0</v>
      </c>
      <c r="AQ39" s="150">
        <f t="shared" si="2"/>
        <v>4</v>
      </c>
      <c r="AR39" s="69" t="str">
        <f t="shared" si="13"/>
        <v>480ESSC02</v>
      </c>
      <c r="AS39" s="714" t="s">
        <v>691</v>
      </c>
      <c r="AT39" s="714">
        <v>480</v>
      </c>
      <c r="AU39" s="714" t="s">
        <v>685</v>
      </c>
      <c r="AV39" s="715">
        <v>1</v>
      </c>
    </row>
    <row r="40" spans="2:48" ht="15" customHeight="1">
      <c r="B40" s="29" t="str">
        <f t="shared" ref="B40:B71" si="36">CONCATENATE(M40,$AH$5)</f>
        <v>736EPS010</v>
      </c>
      <c r="C40" s="29" t="str">
        <f t="shared" ref="C40:C71" si="37">CONCATENATE(M40,$AI$5)</f>
        <v>736EPS044</v>
      </c>
      <c r="D40" s="29" t="str">
        <f t="shared" ref="D40:D71" si="38">CONCATENATE(M40,$AJ$5)</f>
        <v>736EPS002</v>
      </c>
      <c r="E40" s="29" t="str">
        <f t="shared" ref="E40:E71" si="39">CONCATENATE(M40,$AK$5)</f>
        <v>736EPS016</v>
      </c>
      <c r="F40" s="29" t="str">
        <f t="shared" ref="F40:F71" si="40">CONCATENATE(M40,$AL$5)</f>
        <v>736EPS023</v>
      </c>
      <c r="G40" s="29" t="str">
        <f t="shared" ref="G40:G71" si="41">CONCATENATE(M40,$AM$5)</f>
        <v>736EPS005</v>
      </c>
      <c r="H40" s="29" t="str">
        <f t="shared" ref="H40:H71" si="42">CONCATENATE(M40,$AN$5)</f>
        <v>736EPS040</v>
      </c>
      <c r="I40" s="29" t="str">
        <f t="shared" ref="I40:I71" si="43">CONCATENATE(M40,$AO$5)</f>
        <v>736EPS017</v>
      </c>
      <c r="J40" s="29" t="str">
        <f t="shared" ref="J40:J71" si="44">CONCATENATE(M40,$AP$5)</f>
        <v>736EAS016</v>
      </c>
      <c r="K40" s="161" t="s">
        <v>323</v>
      </c>
      <c r="L40" s="30" t="s">
        <v>693</v>
      </c>
      <c r="M40" s="158">
        <v>736</v>
      </c>
      <c r="N40" s="40">
        <v>0</v>
      </c>
      <c r="O40" s="34">
        <v>0</v>
      </c>
      <c r="P40" s="34">
        <v>0</v>
      </c>
      <c r="Q40" s="34">
        <v>24</v>
      </c>
      <c r="R40" s="34">
        <v>0</v>
      </c>
      <c r="S40" s="34">
        <v>0</v>
      </c>
      <c r="T40" s="34">
        <v>0</v>
      </c>
      <c r="U40" s="34">
        <v>0</v>
      </c>
      <c r="V40" s="129">
        <v>0</v>
      </c>
      <c r="W40" s="150">
        <v>24</v>
      </c>
      <c r="X40" s="40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4">
        <v>0</v>
      </c>
      <c r="AF40" s="129">
        <v>0</v>
      </c>
      <c r="AG40" s="150">
        <v>0</v>
      </c>
      <c r="AH40" s="40">
        <f t="shared" si="27"/>
        <v>0</v>
      </c>
      <c r="AI40" s="34">
        <f t="shared" si="28"/>
        <v>0</v>
      </c>
      <c r="AJ40" s="34">
        <f t="shared" si="29"/>
        <v>0</v>
      </c>
      <c r="AK40" s="34">
        <f t="shared" si="30"/>
        <v>0</v>
      </c>
      <c r="AL40" s="34">
        <f t="shared" si="31"/>
        <v>0</v>
      </c>
      <c r="AM40" s="34">
        <f t="shared" si="32"/>
        <v>0</v>
      </c>
      <c r="AN40" s="34">
        <f t="shared" si="33"/>
        <v>12</v>
      </c>
      <c r="AO40" s="34">
        <f t="shared" si="34"/>
        <v>0</v>
      </c>
      <c r="AP40" s="129">
        <f t="shared" si="35"/>
        <v>0</v>
      </c>
      <c r="AQ40" s="150">
        <f t="shared" si="2"/>
        <v>12</v>
      </c>
      <c r="AR40" s="69" t="str">
        <f t="shared" si="13"/>
        <v>490EPS040</v>
      </c>
      <c r="AS40" s="714" t="s">
        <v>691</v>
      </c>
      <c r="AT40" s="714">
        <v>490</v>
      </c>
      <c r="AU40" s="714" t="s">
        <v>566</v>
      </c>
      <c r="AV40" s="715">
        <v>11</v>
      </c>
    </row>
    <row r="41" spans="2:48" ht="15" customHeight="1">
      <c r="B41" s="29" t="str">
        <f t="shared" si="36"/>
        <v>858EPS010</v>
      </c>
      <c r="C41" s="29" t="str">
        <f t="shared" si="37"/>
        <v>858EPS044</v>
      </c>
      <c r="D41" s="29" t="str">
        <f t="shared" si="38"/>
        <v>858EPS002</v>
      </c>
      <c r="E41" s="29" t="str">
        <f t="shared" si="39"/>
        <v>858EPS016</v>
      </c>
      <c r="F41" s="29" t="str">
        <f t="shared" si="40"/>
        <v>858EPS023</v>
      </c>
      <c r="G41" s="29" t="str">
        <f t="shared" si="41"/>
        <v>858EPS005</v>
      </c>
      <c r="H41" s="29" t="str">
        <f t="shared" si="42"/>
        <v>858EPS040</v>
      </c>
      <c r="I41" s="29" t="str">
        <f t="shared" si="43"/>
        <v>858EPS017</v>
      </c>
      <c r="J41" s="29" t="str">
        <f t="shared" si="44"/>
        <v>858EAS016</v>
      </c>
      <c r="K41" s="161" t="s">
        <v>324</v>
      </c>
      <c r="L41" s="30" t="s">
        <v>693</v>
      </c>
      <c r="M41" s="158">
        <v>858</v>
      </c>
      <c r="N41" s="40">
        <v>0</v>
      </c>
      <c r="O41" s="34">
        <v>0</v>
      </c>
      <c r="P41" s="34">
        <v>0</v>
      </c>
      <c r="Q41" s="34">
        <v>29</v>
      </c>
      <c r="R41" s="34">
        <v>0</v>
      </c>
      <c r="S41" s="34">
        <v>0</v>
      </c>
      <c r="T41" s="34">
        <v>0</v>
      </c>
      <c r="U41" s="34">
        <v>0</v>
      </c>
      <c r="V41" s="129">
        <v>0</v>
      </c>
      <c r="W41" s="150">
        <v>29</v>
      </c>
      <c r="X41" s="40">
        <v>0</v>
      </c>
      <c r="Y41" s="34">
        <v>0</v>
      </c>
      <c r="Z41" s="34">
        <v>0</v>
      </c>
      <c r="AA41" s="34">
        <v>0</v>
      </c>
      <c r="AB41" s="34">
        <v>0</v>
      </c>
      <c r="AC41" s="34">
        <v>0</v>
      </c>
      <c r="AD41" s="34">
        <v>0</v>
      </c>
      <c r="AE41" s="34">
        <v>0</v>
      </c>
      <c r="AF41" s="129">
        <v>0</v>
      </c>
      <c r="AG41" s="150">
        <v>0</v>
      </c>
      <c r="AH41" s="40">
        <f t="shared" si="27"/>
        <v>0</v>
      </c>
      <c r="AI41" s="34">
        <f t="shared" si="28"/>
        <v>0</v>
      </c>
      <c r="AJ41" s="34">
        <f t="shared" si="29"/>
        <v>0</v>
      </c>
      <c r="AK41" s="34">
        <f t="shared" si="30"/>
        <v>0</v>
      </c>
      <c r="AL41" s="34">
        <f t="shared" si="31"/>
        <v>0</v>
      </c>
      <c r="AM41" s="34">
        <f t="shared" si="32"/>
        <v>0</v>
      </c>
      <c r="AN41" s="34">
        <f t="shared" si="33"/>
        <v>15</v>
      </c>
      <c r="AO41" s="34">
        <f t="shared" si="34"/>
        <v>0</v>
      </c>
      <c r="AP41" s="129">
        <f t="shared" si="35"/>
        <v>0</v>
      </c>
      <c r="AQ41" s="150">
        <f t="shared" si="2"/>
        <v>15</v>
      </c>
      <c r="AR41" s="69" t="str">
        <f t="shared" si="13"/>
        <v>490ESSC02</v>
      </c>
      <c r="AS41" s="714" t="s">
        <v>691</v>
      </c>
      <c r="AT41" s="714">
        <v>490</v>
      </c>
      <c r="AU41" s="714" t="s">
        <v>685</v>
      </c>
      <c r="AV41" s="715">
        <v>17</v>
      </c>
    </row>
    <row r="42" spans="2:48" ht="15" customHeight="1">
      <c r="B42" s="29" t="str">
        <f t="shared" si="36"/>
        <v>885EPS010</v>
      </c>
      <c r="C42" s="29" t="str">
        <f t="shared" si="37"/>
        <v>885EPS044</v>
      </c>
      <c r="D42" s="29" t="str">
        <f t="shared" si="38"/>
        <v>885EPS002</v>
      </c>
      <c r="E42" s="29" t="str">
        <f t="shared" si="39"/>
        <v>885EPS016</v>
      </c>
      <c r="F42" s="29" t="str">
        <f t="shared" si="40"/>
        <v>885EPS023</v>
      </c>
      <c r="G42" s="29" t="str">
        <f t="shared" si="41"/>
        <v>885EPS005</v>
      </c>
      <c r="H42" s="29" t="str">
        <f t="shared" si="42"/>
        <v>885EPS040</v>
      </c>
      <c r="I42" s="29" t="str">
        <f t="shared" si="43"/>
        <v>885EPS017</v>
      </c>
      <c r="J42" s="29" t="str">
        <f t="shared" si="44"/>
        <v>885EAS016</v>
      </c>
      <c r="K42" s="161" t="s">
        <v>325</v>
      </c>
      <c r="L42" s="30" t="s">
        <v>693</v>
      </c>
      <c r="M42" s="158">
        <v>885</v>
      </c>
      <c r="N42" s="40">
        <v>0</v>
      </c>
      <c r="O42" s="34">
        <v>1</v>
      </c>
      <c r="P42" s="34">
        <v>0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129">
        <v>0</v>
      </c>
      <c r="W42" s="150">
        <v>1</v>
      </c>
      <c r="X42" s="40">
        <v>0</v>
      </c>
      <c r="Y42" s="34">
        <v>0</v>
      </c>
      <c r="Z42" s="34">
        <v>0</v>
      </c>
      <c r="AA42" s="34">
        <v>0</v>
      </c>
      <c r="AB42" s="34">
        <v>0</v>
      </c>
      <c r="AC42" s="34">
        <v>0</v>
      </c>
      <c r="AD42" s="34">
        <v>0</v>
      </c>
      <c r="AE42" s="34">
        <v>0</v>
      </c>
      <c r="AF42" s="129">
        <v>0</v>
      </c>
      <c r="AG42" s="150">
        <v>0</v>
      </c>
      <c r="AH42" s="40">
        <f t="shared" si="27"/>
        <v>0</v>
      </c>
      <c r="AI42" s="34">
        <f t="shared" si="28"/>
        <v>0</v>
      </c>
      <c r="AJ42" s="34">
        <f t="shared" si="29"/>
        <v>0</v>
      </c>
      <c r="AK42" s="34">
        <f t="shared" si="30"/>
        <v>0</v>
      </c>
      <c r="AL42" s="34">
        <f t="shared" si="31"/>
        <v>0</v>
      </c>
      <c r="AM42" s="34">
        <f t="shared" si="32"/>
        <v>0</v>
      </c>
      <c r="AN42" s="34">
        <f t="shared" si="33"/>
        <v>5</v>
      </c>
      <c r="AO42" s="34">
        <f t="shared" si="34"/>
        <v>0</v>
      </c>
      <c r="AP42" s="129">
        <f t="shared" si="35"/>
        <v>0</v>
      </c>
      <c r="AQ42" s="150">
        <f t="shared" si="2"/>
        <v>5</v>
      </c>
      <c r="AR42" s="69" t="str">
        <f t="shared" si="13"/>
        <v>659EPS040</v>
      </c>
      <c r="AS42" s="714" t="s">
        <v>691</v>
      </c>
      <c r="AT42" s="714">
        <v>659</v>
      </c>
      <c r="AU42" s="714" t="s">
        <v>566</v>
      </c>
      <c r="AV42" s="715">
        <v>19</v>
      </c>
    </row>
    <row r="43" spans="2:48" ht="15" customHeight="1">
      <c r="B43" s="29" t="str">
        <f t="shared" si="36"/>
        <v>890EPS010</v>
      </c>
      <c r="C43" s="29" t="str">
        <f t="shared" si="37"/>
        <v>890EPS044</v>
      </c>
      <c r="D43" s="29" t="str">
        <f t="shared" si="38"/>
        <v>890EPS002</v>
      </c>
      <c r="E43" s="29" t="str">
        <f t="shared" si="39"/>
        <v>890EPS016</v>
      </c>
      <c r="F43" s="29" t="str">
        <f t="shared" si="40"/>
        <v>890EPS023</v>
      </c>
      <c r="G43" s="29" t="str">
        <f t="shared" si="41"/>
        <v>890EPS005</v>
      </c>
      <c r="H43" s="29" t="str">
        <f t="shared" si="42"/>
        <v>890EPS040</v>
      </c>
      <c r="I43" s="29" t="str">
        <f t="shared" si="43"/>
        <v>890EPS017</v>
      </c>
      <c r="J43" s="29" t="str">
        <f t="shared" si="44"/>
        <v>890EAS016</v>
      </c>
      <c r="K43" s="161" t="s">
        <v>326</v>
      </c>
      <c r="L43" s="30" t="s">
        <v>693</v>
      </c>
      <c r="M43" s="158">
        <v>890</v>
      </c>
      <c r="N43" s="40">
        <v>0</v>
      </c>
      <c r="O43" s="34">
        <v>0</v>
      </c>
      <c r="P43" s="34">
        <v>0</v>
      </c>
      <c r="Q43" s="34">
        <v>0</v>
      </c>
      <c r="R43" s="34">
        <v>0</v>
      </c>
      <c r="S43" s="34">
        <v>0</v>
      </c>
      <c r="T43" s="34">
        <v>0</v>
      </c>
      <c r="U43" s="34">
        <v>0</v>
      </c>
      <c r="V43" s="129">
        <v>0</v>
      </c>
      <c r="W43" s="150">
        <v>0</v>
      </c>
      <c r="X43" s="40">
        <v>0</v>
      </c>
      <c r="Y43" s="34">
        <v>0</v>
      </c>
      <c r="Z43" s="34">
        <v>0</v>
      </c>
      <c r="AA43" s="34">
        <v>0</v>
      </c>
      <c r="AB43" s="34">
        <v>0</v>
      </c>
      <c r="AC43" s="34">
        <v>0</v>
      </c>
      <c r="AD43" s="34">
        <v>0</v>
      </c>
      <c r="AE43" s="34">
        <v>0</v>
      </c>
      <c r="AF43" s="129">
        <v>0</v>
      </c>
      <c r="AG43" s="150">
        <v>0</v>
      </c>
      <c r="AH43" s="40">
        <f t="shared" si="27"/>
        <v>0</v>
      </c>
      <c r="AI43" s="34">
        <f t="shared" si="28"/>
        <v>0</v>
      </c>
      <c r="AJ43" s="34">
        <f t="shared" si="29"/>
        <v>0</v>
      </c>
      <c r="AK43" s="34">
        <f t="shared" si="30"/>
        <v>0</v>
      </c>
      <c r="AL43" s="34">
        <f t="shared" si="31"/>
        <v>0</v>
      </c>
      <c r="AM43" s="34">
        <f t="shared" si="32"/>
        <v>0</v>
      </c>
      <c r="AN43" s="34">
        <f t="shared" si="33"/>
        <v>14</v>
      </c>
      <c r="AO43" s="34">
        <f t="shared" si="34"/>
        <v>0</v>
      </c>
      <c r="AP43" s="129">
        <f t="shared" si="35"/>
        <v>0</v>
      </c>
      <c r="AQ43" s="150">
        <f t="shared" si="2"/>
        <v>14</v>
      </c>
      <c r="AR43" s="69" t="str">
        <f t="shared" si="13"/>
        <v>659ESSC02</v>
      </c>
      <c r="AS43" s="714" t="s">
        <v>691</v>
      </c>
      <c r="AT43" s="714">
        <v>659</v>
      </c>
      <c r="AU43" s="714" t="s">
        <v>685</v>
      </c>
      <c r="AV43" s="715">
        <v>6</v>
      </c>
    </row>
    <row r="44" spans="2:48" ht="15" customHeight="1">
      <c r="B44" s="29" t="str">
        <f t="shared" si="36"/>
        <v>EPS010</v>
      </c>
      <c r="C44" s="29" t="str">
        <f t="shared" si="37"/>
        <v>EPS044</v>
      </c>
      <c r="D44" s="29" t="str">
        <f t="shared" si="38"/>
        <v>EPS002</v>
      </c>
      <c r="E44" s="29" t="str">
        <f t="shared" si="39"/>
        <v>EPS016</v>
      </c>
      <c r="F44" s="29" t="str">
        <f t="shared" si="40"/>
        <v>EPS023</v>
      </c>
      <c r="G44" s="29" t="str">
        <f t="shared" si="41"/>
        <v>EPS005</v>
      </c>
      <c r="H44" s="29" t="str">
        <f t="shared" si="42"/>
        <v>EPS040</v>
      </c>
      <c r="I44" s="29" t="str">
        <f t="shared" si="43"/>
        <v>EPS017</v>
      </c>
      <c r="J44" s="29" t="str">
        <f t="shared" si="44"/>
        <v>EAS016</v>
      </c>
      <c r="K44" s="159" t="s">
        <v>694</v>
      </c>
      <c r="L44" s="122"/>
      <c r="M44" s="160"/>
      <c r="N44" s="38">
        <v>0</v>
      </c>
      <c r="O44" s="35">
        <v>2</v>
      </c>
      <c r="P44" s="35">
        <v>1</v>
      </c>
      <c r="Q44" s="35">
        <v>42</v>
      </c>
      <c r="R44" s="35">
        <v>1</v>
      </c>
      <c r="S44" s="35">
        <v>1</v>
      </c>
      <c r="T44" s="35">
        <v>1</v>
      </c>
      <c r="U44" s="35">
        <v>0</v>
      </c>
      <c r="V44" s="130">
        <v>0</v>
      </c>
      <c r="W44" s="149">
        <v>48</v>
      </c>
      <c r="X44" s="38">
        <v>0</v>
      </c>
      <c r="Y44" s="35">
        <v>0</v>
      </c>
      <c r="Z44" s="35">
        <v>1</v>
      </c>
      <c r="AA44" s="35">
        <v>0</v>
      </c>
      <c r="AB44" s="35">
        <v>1</v>
      </c>
      <c r="AC44" s="35">
        <v>2</v>
      </c>
      <c r="AD44" s="35">
        <v>0</v>
      </c>
      <c r="AE44" s="35">
        <v>0</v>
      </c>
      <c r="AF44" s="130">
        <v>0</v>
      </c>
      <c r="AG44" s="149">
        <v>4</v>
      </c>
      <c r="AH44" s="38">
        <f t="shared" ref="AH44:AP44" si="45">SUM(AH45:AH63)</f>
        <v>0</v>
      </c>
      <c r="AI44" s="35">
        <f t="shared" si="45"/>
        <v>0</v>
      </c>
      <c r="AJ44" s="35">
        <f t="shared" si="45"/>
        <v>1</v>
      </c>
      <c r="AK44" s="35">
        <f t="shared" si="45"/>
        <v>0</v>
      </c>
      <c r="AL44" s="35">
        <f t="shared" si="45"/>
        <v>0</v>
      </c>
      <c r="AM44" s="35">
        <f t="shared" si="45"/>
        <v>0</v>
      </c>
      <c r="AN44" s="35">
        <f>SUM(AN45:AN63)</f>
        <v>109</v>
      </c>
      <c r="AO44" s="35">
        <f>SUM(AO45:AO63)</f>
        <v>0</v>
      </c>
      <c r="AP44" s="130">
        <f t="shared" si="45"/>
        <v>0</v>
      </c>
      <c r="AQ44" s="149">
        <f t="shared" si="2"/>
        <v>110</v>
      </c>
      <c r="AR44" s="69" t="str">
        <f t="shared" si="13"/>
        <v>665EPS016</v>
      </c>
      <c r="AS44" s="714" t="s">
        <v>691</v>
      </c>
      <c r="AT44" s="714">
        <v>665</v>
      </c>
      <c r="AU44" s="714" t="s">
        <v>627</v>
      </c>
      <c r="AV44" s="715">
        <v>28</v>
      </c>
    </row>
    <row r="45" spans="2:48" ht="15" customHeight="1">
      <c r="B45" s="29" t="str">
        <f t="shared" si="36"/>
        <v>4EPS010</v>
      </c>
      <c r="C45" s="29" t="str">
        <f t="shared" si="37"/>
        <v>4EPS044</v>
      </c>
      <c r="D45" s="29" t="str">
        <f t="shared" si="38"/>
        <v>4EPS002</v>
      </c>
      <c r="E45" s="29" t="str">
        <f t="shared" si="39"/>
        <v>4EPS016</v>
      </c>
      <c r="F45" s="29" t="str">
        <f t="shared" si="40"/>
        <v>4EPS023</v>
      </c>
      <c r="G45" s="29" t="str">
        <f t="shared" si="41"/>
        <v>4EPS005</v>
      </c>
      <c r="H45" s="29" t="str">
        <f t="shared" si="42"/>
        <v>4EPS040</v>
      </c>
      <c r="I45" s="29" t="str">
        <f t="shared" si="43"/>
        <v>4EPS017</v>
      </c>
      <c r="J45" s="29" t="str">
        <f t="shared" si="44"/>
        <v>4EAS016</v>
      </c>
      <c r="K45" s="161" t="s">
        <v>328</v>
      </c>
      <c r="L45" s="30" t="s">
        <v>497</v>
      </c>
      <c r="M45" s="158">
        <v>4</v>
      </c>
      <c r="N45" s="40">
        <v>0</v>
      </c>
      <c r="O45" s="34">
        <v>0</v>
      </c>
      <c r="P45" s="34">
        <v>0</v>
      </c>
      <c r="Q45" s="34">
        <v>0</v>
      </c>
      <c r="R45" s="34">
        <v>1</v>
      </c>
      <c r="S45" s="34">
        <v>0</v>
      </c>
      <c r="T45" s="34">
        <v>0</v>
      </c>
      <c r="U45" s="34">
        <v>0</v>
      </c>
      <c r="V45" s="129">
        <v>0</v>
      </c>
      <c r="W45" s="150">
        <v>1</v>
      </c>
      <c r="X45" s="40">
        <v>0</v>
      </c>
      <c r="Y45" s="34">
        <v>0</v>
      </c>
      <c r="Z45" s="34">
        <v>0</v>
      </c>
      <c r="AA45" s="34">
        <v>0</v>
      </c>
      <c r="AB45" s="34">
        <v>0</v>
      </c>
      <c r="AC45" s="34">
        <v>0</v>
      </c>
      <c r="AD45" s="34">
        <v>0</v>
      </c>
      <c r="AE45" s="34">
        <v>0</v>
      </c>
      <c r="AF45" s="129">
        <v>0</v>
      </c>
      <c r="AG45" s="150">
        <v>0</v>
      </c>
      <c r="AH45" s="40">
        <f t="shared" ref="AH45:AH63" si="46">IFERROR(VLOOKUP(B45,$AR$8:$AV$928,5,0),0)</f>
        <v>0</v>
      </c>
      <c r="AI45" s="34">
        <f t="shared" ref="AI45:AI63" si="47">IFERROR(VLOOKUP(C45,$AR$8:$AV$928,5,0),0)</f>
        <v>0</v>
      </c>
      <c r="AJ45" s="34">
        <f t="shared" ref="AJ45:AJ63" si="48">IFERROR(VLOOKUP(D45,$AR$8:$AV$928,5,0),0)</f>
        <v>0</v>
      </c>
      <c r="AK45" s="34">
        <f t="shared" ref="AK45:AK63" si="49">IFERROR(VLOOKUP(E45,$AR$8:$AV$928,5,0),0)</f>
        <v>0</v>
      </c>
      <c r="AL45" s="34">
        <f t="shared" ref="AL45:AL63" si="50">IFERROR(VLOOKUP(F45,$AR$8:$AV$928,5,0),0)</f>
        <v>0</v>
      </c>
      <c r="AM45" s="34">
        <f t="shared" ref="AM45:AM63" si="51">IFERROR(VLOOKUP(G45,$AR$8:$AV$928,5,0),0)</f>
        <v>0</v>
      </c>
      <c r="AN45" s="34">
        <f t="shared" ref="AN45:AN63" si="52">IFERROR(VLOOKUP(H45,$AR$8:$AV$928,5,0),0)</f>
        <v>2</v>
      </c>
      <c r="AO45" s="34">
        <f t="shared" ref="AO45:AO63" si="53">IFERROR(VLOOKUP(I45,$AR$8:$AV$928,5,0),0)</f>
        <v>0</v>
      </c>
      <c r="AP45" s="129">
        <f t="shared" ref="AP45:AP63" si="54">IFERROR(VLOOKUP(J45,$AR$8:$AV$928,5,0),0)</f>
        <v>0</v>
      </c>
      <c r="AQ45" s="150">
        <f t="shared" si="2"/>
        <v>2</v>
      </c>
      <c r="AR45" s="69" t="str">
        <f t="shared" si="13"/>
        <v>665EPS040</v>
      </c>
      <c r="AS45" s="714" t="s">
        <v>691</v>
      </c>
      <c r="AT45" s="714">
        <v>665</v>
      </c>
      <c r="AU45" s="714" t="s">
        <v>566</v>
      </c>
      <c r="AV45" s="715">
        <v>14</v>
      </c>
    </row>
    <row r="46" spans="2:48" ht="15" customHeight="1">
      <c r="B46" s="29" t="str">
        <f t="shared" si="36"/>
        <v>42EPS010</v>
      </c>
      <c r="C46" s="29" t="str">
        <f t="shared" si="37"/>
        <v>42EPS044</v>
      </c>
      <c r="D46" s="29" t="str">
        <f t="shared" si="38"/>
        <v>42EPS002</v>
      </c>
      <c r="E46" s="29" t="str">
        <f t="shared" si="39"/>
        <v>42EPS016</v>
      </c>
      <c r="F46" s="29" t="str">
        <f t="shared" si="40"/>
        <v>42EPS023</v>
      </c>
      <c r="G46" s="29" t="str">
        <f t="shared" si="41"/>
        <v>42EPS005</v>
      </c>
      <c r="H46" s="29" t="str">
        <f t="shared" si="42"/>
        <v>42EPS040</v>
      </c>
      <c r="I46" s="29" t="str">
        <f t="shared" si="43"/>
        <v>42EPS017</v>
      </c>
      <c r="J46" s="29" t="str">
        <f t="shared" si="44"/>
        <v>42EAS016</v>
      </c>
      <c r="K46" s="163" t="s">
        <v>329</v>
      </c>
      <c r="L46" s="30" t="s">
        <v>497</v>
      </c>
      <c r="M46" s="158">
        <v>42</v>
      </c>
      <c r="N46" s="40">
        <v>0</v>
      </c>
      <c r="O46" s="34">
        <v>1</v>
      </c>
      <c r="P46" s="34">
        <v>0</v>
      </c>
      <c r="Q46" s="34">
        <v>23</v>
      </c>
      <c r="R46" s="34">
        <v>0</v>
      </c>
      <c r="S46" s="34">
        <v>0</v>
      </c>
      <c r="T46" s="34">
        <v>0</v>
      </c>
      <c r="U46" s="34">
        <v>0</v>
      </c>
      <c r="V46" s="129">
        <v>0</v>
      </c>
      <c r="W46" s="150">
        <v>24</v>
      </c>
      <c r="X46" s="40">
        <v>0</v>
      </c>
      <c r="Y46" s="34">
        <v>0</v>
      </c>
      <c r="Z46" s="34">
        <v>0</v>
      </c>
      <c r="AA46" s="34">
        <v>0</v>
      </c>
      <c r="AB46" s="34">
        <v>0</v>
      </c>
      <c r="AC46" s="34">
        <v>0</v>
      </c>
      <c r="AD46" s="34">
        <v>0</v>
      </c>
      <c r="AE46" s="34">
        <v>0</v>
      </c>
      <c r="AF46" s="129">
        <v>0</v>
      </c>
      <c r="AG46" s="150">
        <v>0</v>
      </c>
      <c r="AH46" s="40">
        <f t="shared" si="46"/>
        <v>0</v>
      </c>
      <c r="AI46" s="34">
        <f t="shared" si="47"/>
        <v>0</v>
      </c>
      <c r="AJ46" s="34">
        <f t="shared" si="48"/>
        <v>0</v>
      </c>
      <c r="AK46" s="34">
        <f t="shared" si="49"/>
        <v>0</v>
      </c>
      <c r="AL46" s="34">
        <f t="shared" si="50"/>
        <v>0</v>
      </c>
      <c r="AM46" s="34">
        <f t="shared" si="51"/>
        <v>0</v>
      </c>
      <c r="AN46" s="34">
        <f t="shared" si="52"/>
        <v>31</v>
      </c>
      <c r="AO46" s="34">
        <f t="shared" si="53"/>
        <v>0</v>
      </c>
      <c r="AP46" s="129">
        <f t="shared" si="54"/>
        <v>0</v>
      </c>
      <c r="AQ46" s="150">
        <f t="shared" si="2"/>
        <v>31</v>
      </c>
      <c r="AR46" s="69" t="str">
        <f t="shared" si="13"/>
        <v>665ESSC02</v>
      </c>
      <c r="AS46" s="714" t="s">
        <v>691</v>
      </c>
      <c r="AT46" s="714">
        <v>665</v>
      </c>
      <c r="AU46" s="714" t="s">
        <v>685</v>
      </c>
      <c r="AV46" s="715">
        <v>1</v>
      </c>
    </row>
    <row r="47" spans="2:48" ht="15" customHeight="1">
      <c r="B47" s="29" t="str">
        <f t="shared" si="36"/>
        <v>44EPS010</v>
      </c>
      <c r="C47" s="29" t="str">
        <f t="shared" si="37"/>
        <v>44EPS044</v>
      </c>
      <c r="D47" s="29" t="str">
        <f t="shared" si="38"/>
        <v>44EPS002</v>
      </c>
      <c r="E47" s="29" t="str">
        <f t="shared" si="39"/>
        <v>44EPS016</v>
      </c>
      <c r="F47" s="29" t="str">
        <f t="shared" si="40"/>
        <v>44EPS023</v>
      </c>
      <c r="G47" s="29" t="str">
        <f t="shared" si="41"/>
        <v>44EPS005</v>
      </c>
      <c r="H47" s="29" t="str">
        <f t="shared" si="42"/>
        <v>44EPS040</v>
      </c>
      <c r="I47" s="29" t="str">
        <f t="shared" si="43"/>
        <v>44EPS017</v>
      </c>
      <c r="J47" s="29" t="str">
        <f t="shared" si="44"/>
        <v>44EAS016</v>
      </c>
      <c r="K47" s="161" t="s">
        <v>330</v>
      </c>
      <c r="L47" s="30" t="s">
        <v>497</v>
      </c>
      <c r="M47" s="158">
        <v>44</v>
      </c>
      <c r="N47" s="40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  <c r="V47" s="129">
        <v>0</v>
      </c>
      <c r="W47" s="150">
        <v>0</v>
      </c>
      <c r="X47" s="40">
        <v>0</v>
      </c>
      <c r="Y47" s="34">
        <v>0</v>
      </c>
      <c r="Z47" s="34">
        <v>0</v>
      </c>
      <c r="AA47" s="34">
        <v>0</v>
      </c>
      <c r="AB47" s="34">
        <v>0</v>
      </c>
      <c r="AC47" s="34">
        <v>0</v>
      </c>
      <c r="AD47" s="34">
        <v>0</v>
      </c>
      <c r="AE47" s="34">
        <v>0</v>
      </c>
      <c r="AF47" s="129">
        <v>0</v>
      </c>
      <c r="AG47" s="150">
        <v>0</v>
      </c>
      <c r="AH47" s="40">
        <f t="shared" si="46"/>
        <v>0</v>
      </c>
      <c r="AI47" s="34">
        <f t="shared" si="47"/>
        <v>0</v>
      </c>
      <c r="AJ47" s="34">
        <f t="shared" si="48"/>
        <v>0</v>
      </c>
      <c r="AK47" s="34">
        <f t="shared" si="49"/>
        <v>0</v>
      </c>
      <c r="AL47" s="34">
        <f t="shared" si="50"/>
        <v>0</v>
      </c>
      <c r="AM47" s="34">
        <f t="shared" si="51"/>
        <v>0</v>
      </c>
      <c r="AN47" s="34">
        <f t="shared" si="52"/>
        <v>8</v>
      </c>
      <c r="AO47" s="34">
        <f t="shared" si="53"/>
        <v>0</v>
      </c>
      <c r="AP47" s="129">
        <f t="shared" si="54"/>
        <v>0</v>
      </c>
      <c r="AQ47" s="150">
        <f t="shared" si="2"/>
        <v>8</v>
      </c>
      <c r="AR47" s="69" t="str">
        <f t="shared" si="13"/>
        <v>837EPS010</v>
      </c>
      <c r="AS47" s="714" t="s">
        <v>691</v>
      </c>
      <c r="AT47" s="714">
        <v>837</v>
      </c>
      <c r="AU47" s="714" t="s">
        <v>562</v>
      </c>
      <c r="AV47" s="715">
        <v>27</v>
      </c>
    </row>
    <row r="48" spans="2:48" ht="15" customHeight="1">
      <c r="B48" s="29" t="str">
        <f t="shared" si="36"/>
        <v>59EPS010</v>
      </c>
      <c r="C48" s="29" t="str">
        <f t="shared" si="37"/>
        <v>59EPS044</v>
      </c>
      <c r="D48" s="29" t="str">
        <f t="shared" si="38"/>
        <v>59EPS002</v>
      </c>
      <c r="E48" s="29" t="str">
        <f t="shared" si="39"/>
        <v>59EPS016</v>
      </c>
      <c r="F48" s="29" t="str">
        <f t="shared" si="40"/>
        <v>59EPS023</v>
      </c>
      <c r="G48" s="29" t="str">
        <f t="shared" si="41"/>
        <v>59EPS005</v>
      </c>
      <c r="H48" s="29" t="str">
        <f t="shared" si="42"/>
        <v>59EPS040</v>
      </c>
      <c r="I48" s="29" t="str">
        <f t="shared" si="43"/>
        <v>59EPS017</v>
      </c>
      <c r="J48" s="29" t="str">
        <f t="shared" si="44"/>
        <v>59EAS016</v>
      </c>
      <c r="K48" s="161" t="s">
        <v>331</v>
      </c>
      <c r="L48" s="30" t="s">
        <v>497</v>
      </c>
      <c r="M48" s="158">
        <v>59</v>
      </c>
      <c r="N48" s="40">
        <v>0</v>
      </c>
      <c r="O48" s="34">
        <v>0</v>
      </c>
      <c r="P48" s="34">
        <v>1</v>
      </c>
      <c r="Q48" s="34">
        <v>0</v>
      </c>
      <c r="R48" s="34">
        <v>0</v>
      </c>
      <c r="S48" s="34">
        <v>1</v>
      </c>
      <c r="T48" s="34">
        <v>0</v>
      </c>
      <c r="U48" s="34">
        <v>0</v>
      </c>
      <c r="V48" s="129">
        <v>0</v>
      </c>
      <c r="W48" s="150">
        <v>2</v>
      </c>
      <c r="X48" s="40">
        <v>0</v>
      </c>
      <c r="Y48" s="34">
        <v>0</v>
      </c>
      <c r="Z48" s="34">
        <v>1</v>
      </c>
      <c r="AA48" s="34">
        <v>0</v>
      </c>
      <c r="AB48" s="34">
        <v>0</v>
      </c>
      <c r="AC48" s="34">
        <v>2</v>
      </c>
      <c r="AD48" s="34">
        <v>0</v>
      </c>
      <c r="AE48" s="34">
        <v>0</v>
      </c>
      <c r="AF48" s="129">
        <v>0</v>
      </c>
      <c r="AG48" s="150">
        <v>3</v>
      </c>
      <c r="AH48" s="40">
        <f t="shared" si="46"/>
        <v>0</v>
      </c>
      <c r="AI48" s="34">
        <f t="shared" si="47"/>
        <v>0</v>
      </c>
      <c r="AJ48" s="34">
        <f t="shared" si="48"/>
        <v>1</v>
      </c>
      <c r="AK48" s="34">
        <f t="shared" si="49"/>
        <v>0</v>
      </c>
      <c r="AL48" s="34">
        <f t="shared" si="50"/>
        <v>0</v>
      </c>
      <c r="AM48" s="34">
        <f t="shared" si="51"/>
        <v>0</v>
      </c>
      <c r="AN48" s="34">
        <f t="shared" si="52"/>
        <v>0</v>
      </c>
      <c r="AO48" s="34">
        <f t="shared" si="53"/>
        <v>0</v>
      </c>
      <c r="AP48" s="129">
        <f t="shared" si="54"/>
        <v>0</v>
      </c>
      <c r="AQ48" s="150">
        <f t="shared" si="2"/>
        <v>1</v>
      </c>
      <c r="AR48" s="69" t="str">
        <f t="shared" si="13"/>
        <v>837EPS016</v>
      </c>
      <c r="AS48" s="714" t="s">
        <v>691</v>
      </c>
      <c r="AT48" s="714">
        <v>837</v>
      </c>
      <c r="AU48" s="714" t="s">
        <v>627</v>
      </c>
      <c r="AV48" s="715">
        <v>299</v>
      </c>
    </row>
    <row r="49" spans="2:48" ht="15" customHeight="1">
      <c r="B49" s="29" t="str">
        <f t="shared" si="36"/>
        <v>113EPS010</v>
      </c>
      <c r="C49" s="29" t="str">
        <f t="shared" si="37"/>
        <v>113EPS044</v>
      </c>
      <c r="D49" s="29" t="str">
        <f t="shared" si="38"/>
        <v>113EPS002</v>
      </c>
      <c r="E49" s="29" t="str">
        <f t="shared" si="39"/>
        <v>113EPS016</v>
      </c>
      <c r="F49" s="29" t="str">
        <f t="shared" si="40"/>
        <v>113EPS023</v>
      </c>
      <c r="G49" s="29" t="str">
        <f t="shared" si="41"/>
        <v>113EPS005</v>
      </c>
      <c r="H49" s="29" t="str">
        <f t="shared" si="42"/>
        <v>113EPS040</v>
      </c>
      <c r="I49" s="29" t="str">
        <f t="shared" si="43"/>
        <v>113EPS017</v>
      </c>
      <c r="J49" s="29" t="str">
        <f t="shared" si="44"/>
        <v>113EAS016</v>
      </c>
      <c r="K49" s="161" t="s">
        <v>332</v>
      </c>
      <c r="L49" s="30" t="s">
        <v>497</v>
      </c>
      <c r="M49" s="158">
        <v>113</v>
      </c>
      <c r="N49" s="40">
        <v>0</v>
      </c>
      <c r="O49" s="34">
        <v>1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  <c r="V49" s="129">
        <v>0</v>
      </c>
      <c r="W49" s="150">
        <v>1</v>
      </c>
      <c r="X49" s="40">
        <v>0</v>
      </c>
      <c r="Y49" s="34">
        <v>0</v>
      </c>
      <c r="Z49" s="34">
        <v>0</v>
      </c>
      <c r="AA49" s="34">
        <v>0</v>
      </c>
      <c r="AB49" s="34">
        <v>0</v>
      </c>
      <c r="AC49" s="34">
        <v>0</v>
      </c>
      <c r="AD49" s="34">
        <v>0</v>
      </c>
      <c r="AE49" s="34">
        <v>0</v>
      </c>
      <c r="AF49" s="129">
        <v>0</v>
      </c>
      <c r="AG49" s="150">
        <v>0</v>
      </c>
      <c r="AH49" s="40">
        <f t="shared" si="46"/>
        <v>0</v>
      </c>
      <c r="AI49" s="34">
        <f t="shared" si="47"/>
        <v>0</v>
      </c>
      <c r="AJ49" s="34">
        <f t="shared" si="48"/>
        <v>0</v>
      </c>
      <c r="AK49" s="34">
        <f t="shared" si="49"/>
        <v>0</v>
      </c>
      <c r="AL49" s="34">
        <f t="shared" si="50"/>
        <v>0</v>
      </c>
      <c r="AM49" s="34">
        <f t="shared" si="51"/>
        <v>0</v>
      </c>
      <c r="AN49" s="34">
        <f t="shared" si="52"/>
        <v>13</v>
      </c>
      <c r="AO49" s="34">
        <f t="shared" si="53"/>
        <v>0</v>
      </c>
      <c r="AP49" s="129">
        <f t="shared" si="54"/>
        <v>0</v>
      </c>
      <c r="AQ49" s="150">
        <f t="shared" si="2"/>
        <v>13</v>
      </c>
      <c r="AR49" s="69" t="str">
        <f t="shared" si="13"/>
        <v>837EPS040</v>
      </c>
      <c r="AS49" s="714" t="s">
        <v>691</v>
      </c>
      <c r="AT49" s="714">
        <v>837</v>
      </c>
      <c r="AU49" s="714" t="s">
        <v>566</v>
      </c>
      <c r="AV49" s="715">
        <v>37</v>
      </c>
    </row>
    <row r="50" spans="2:48" ht="15" customHeight="1">
      <c r="B50" s="29" t="str">
        <f t="shared" si="36"/>
        <v>125EPS010</v>
      </c>
      <c r="C50" s="29" t="str">
        <f t="shared" si="37"/>
        <v>125EPS044</v>
      </c>
      <c r="D50" s="29" t="str">
        <f t="shared" si="38"/>
        <v>125EPS002</v>
      </c>
      <c r="E50" s="29" t="str">
        <f t="shared" si="39"/>
        <v>125EPS016</v>
      </c>
      <c r="F50" s="29" t="str">
        <f t="shared" si="40"/>
        <v>125EPS023</v>
      </c>
      <c r="G50" s="29" t="str">
        <f t="shared" si="41"/>
        <v>125EPS005</v>
      </c>
      <c r="H50" s="29" t="str">
        <f t="shared" si="42"/>
        <v>125EPS040</v>
      </c>
      <c r="I50" s="29" t="str">
        <f t="shared" si="43"/>
        <v>125EPS017</v>
      </c>
      <c r="J50" s="29" t="str">
        <f t="shared" si="44"/>
        <v>125EAS016</v>
      </c>
      <c r="K50" s="161" t="s">
        <v>333</v>
      </c>
      <c r="L50" s="30" t="s">
        <v>497</v>
      </c>
      <c r="M50" s="158">
        <v>125</v>
      </c>
      <c r="N50" s="40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  <c r="V50" s="129">
        <v>0</v>
      </c>
      <c r="W50" s="150">
        <v>0</v>
      </c>
      <c r="X50" s="40">
        <v>0</v>
      </c>
      <c r="Y50" s="34">
        <v>0</v>
      </c>
      <c r="Z50" s="34">
        <v>0</v>
      </c>
      <c r="AA50" s="34">
        <v>0</v>
      </c>
      <c r="AB50" s="34">
        <v>0</v>
      </c>
      <c r="AC50" s="34">
        <v>0</v>
      </c>
      <c r="AD50" s="34">
        <v>0</v>
      </c>
      <c r="AE50" s="34">
        <v>0</v>
      </c>
      <c r="AF50" s="129">
        <v>0</v>
      </c>
      <c r="AG50" s="150">
        <v>0</v>
      </c>
      <c r="AH50" s="40">
        <f t="shared" si="46"/>
        <v>0</v>
      </c>
      <c r="AI50" s="34">
        <f t="shared" si="47"/>
        <v>0</v>
      </c>
      <c r="AJ50" s="34">
        <f t="shared" si="48"/>
        <v>0</v>
      </c>
      <c r="AK50" s="34">
        <f t="shared" si="49"/>
        <v>0</v>
      </c>
      <c r="AL50" s="34">
        <f t="shared" si="50"/>
        <v>0</v>
      </c>
      <c r="AM50" s="34">
        <f t="shared" si="51"/>
        <v>0</v>
      </c>
      <c r="AN50" s="34">
        <f t="shared" si="52"/>
        <v>3</v>
      </c>
      <c r="AO50" s="34">
        <f t="shared" si="53"/>
        <v>0</v>
      </c>
      <c r="AP50" s="129">
        <f t="shared" si="54"/>
        <v>0</v>
      </c>
      <c r="AQ50" s="150">
        <f t="shared" si="2"/>
        <v>3</v>
      </c>
      <c r="AR50" s="69" t="str">
        <f t="shared" si="13"/>
        <v>837ESSC02</v>
      </c>
      <c r="AS50" s="714" t="s">
        <v>691</v>
      </c>
      <c r="AT50" s="714">
        <v>837</v>
      </c>
      <c r="AU50" s="714" t="s">
        <v>685</v>
      </c>
      <c r="AV50" s="715">
        <v>55</v>
      </c>
    </row>
    <row r="51" spans="2:48" ht="15" customHeight="1">
      <c r="B51" s="29" t="str">
        <f t="shared" si="36"/>
        <v>138EPS010</v>
      </c>
      <c r="C51" s="29" t="str">
        <f t="shared" si="37"/>
        <v>138EPS044</v>
      </c>
      <c r="D51" s="29" t="str">
        <f t="shared" si="38"/>
        <v>138EPS002</v>
      </c>
      <c r="E51" s="29" t="str">
        <f t="shared" si="39"/>
        <v>138EPS016</v>
      </c>
      <c r="F51" s="29" t="str">
        <f t="shared" si="40"/>
        <v>138EPS023</v>
      </c>
      <c r="G51" s="29" t="str">
        <f t="shared" si="41"/>
        <v>138EPS005</v>
      </c>
      <c r="H51" s="29" t="str">
        <f t="shared" si="42"/>
        <v>138EPS040</v>
      </c>
      <c r="I51" s="29" t="str">
        <f t="shared" si="43"/>
        <v>138EPS017</v>
      </c>
      <c r="J51" s="29" t="str">
        <f t="shared" si="44"/>
        <v>138EAS016</v>
      </c>
      <c r="K51" s="161" t="s">
        <v>334</v>
      </c>
      <c r="L51" s="30" t="s">
        <v>497</v>
      </c>
      <c r="M51" s="158">
        <v>138</v>
      </c>
      <c r="N51" s="40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  <c r="V51" s="129">
        <v>0</v>
      </c>
      <c r="W51" s="150">
        <v>0</v>
      </c>
      <c r="X51" s="40">
        <v>0</v>
      </c>
      <c r="Y51" s="34">
        <v>0</v>
      </c>
      <c r="Z51" s="34">
        <v>0</v>
      </c>
      <c r="AA51" s="34">
        <v>0</v>
      </c>
      <c r="AB51" s="34">
        <v>0</v>
      </c>
      <c r="AC51" s="34">
        <v>0</v>
      </c>
      <c r="AD51" s="34">
        <v>0</v>
      </c>
      <c r="AE51" s="34">
        <v>0</v>
      </c>
      <c r="AF51" s="129">
        <v>0</v>
      </c>
      <c r="AG51" s="150">
        <v>0</v>
      </c>
      <c r="AH51" s="40">
        <f t="shared" si="46"/>
        <v>0</v>
      </c>
      <c r="AI51" s="34">
        <f t="shared" si="47"/>
        <v>0</v>
      </c>
      <c r="AJ51" s="34">
        <f t="shared" si="48"/>
        <v>0</v>
      </c>
      <c r="AK51" s="34">
        <f t="shared" si="49"/>
        <v>0</v>
      </c>
      <c r="AL51" s="34">
        <f t="shared" si="50"/>
        <v>0</v>
      </c>
      <c r="AM51" s="34">
        <f t="shared" si="51"/>
        <v>0</v>
      </c>
      <c r="AN51" s="34">
        <f t="shared" si="52"/>
        <v>0</v>
      </c>
      <c r="AO51" s="34">
        <f t="shared" si="53"/>
        <v>0</v>
      </c>
      <c r="AP51" s="129">
        <f t="shared" si="54"/>
        <v>0</v>
      </c>
      <c r="AQ51" s="150">
        <f t="shared" si="2"/>
        <v>0</v>
      </c>
      <c r="AR51" s="69" t="str">
        <f t="shared" si="13"/>
        <v>873EPS040</v>
      </c>
      <c r="AS51" s="714" t="s">
        <v>691</v>
      </c>
      <c r="AT51" s="714">
        <v>873</v>
      </c>
      <c r="AU51" s="714" t="s">
        <v>566</v>
      </c>
      <c r="AV51" s="715">
        <v>15</v>
      </c>
    </row>
    <row r="52" spans="2:48" ht="15" customHeight="1">
      <c r="B52" s="29" t="str">
        <f t="shared" si="36"/>
        <v>234EPS010</v>
      </c>
      <c r="C52" s="29" t="str">
        <f t="shared" si="37"/>
        <v>234EPS044</v>
      </c>
      <c r="D52" s="29" t="str">
        <f t="shared" si="38"/>
        <v>234EPS002</v>
      </c>
      <c r="E52" s="29" t="str">
        <f t="shared" si="39"/>
        <v>234EPS016</v>
      </c>
      <c r="F52" s="29" t="str">
        <f t="shared" si="40"/>
        <v>234EPS023</v>
      </c>
      <c r="G52" s="29" t="str">
        <f t="shared" si="41"/>
        <v>234EPS005</v>
      </c>
      <c r="H52" s="29" t="str">
        <f t="shared" si="42"/>
        <v>234EPS040</v>
      </c>
      <c r="I52" s="29" t="str">
        <f t="shared" si="43"/>
        <v>234EPS017</v>
      </c>
      <c r="J52" s="29" t="str">
        <f t="shared" si="44"/>
        <v>234EAS016</v>
      </c>
      <c r="K52" s="161" t="s">
        <v>335</v>
      </c>
      <c r="L52" s="30" t="s">
        <v>497</v>
      </c>
      <c r="M52" s="158">
        <v>234</v>
      </c>
      <c r="N52" s="40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  <c r="V52" s="129">
        <v>0</v>
      </c>
      <c r="W52" s="150">
        <v>0</v>
      </c>
      <c r="X52" s="40">
        <v>0</v>
      </c>
      <c r="Y52" s="34">
        <v>0</v>
      </c>
      <c r="Z52" s="34">
        <v>0</v>
      </c>
      <c r="AA52" s="34">
        <v>0</v>
      </c>
      <c r="AB52" s="34">
        <v>0</v>
      </c>
      <c r="AC52" s="34">
        <v>0</v>
      </c>
      <c r="AD52" s="34">
        <v>0</v>
      </c>
      <c r="AE52" s="34">
        <v>0</v>
      </c>
      <c r="AF52" s="129">
        <v>0</v>
      </c>
      <c r="AG52" s="150">
        <v>0</v>
      </c>
      <c r="AH52" s="40">
        <f t="shared" si="46"/>
        <v>0</v>
      </c>
      <c r="AI52" s="34">
        <f t="shared" si="47"/>
        <v>0</v>
      </c>
      <c r="AJ52" s="34">
        <f t="shared" si="48"/>
        <v>0</v>
      </c>
      <c r="AK52" s="34">
        <f t="shared" si="49"/>
        <v>0</v>
      </c>
      <c r="AL52" s="34">
        <f t="shared" si="50"/>
        <v>0</v>
      </c>
      <c r="AM52" s="34">
        <f t="shared" si="51"/>
        <v>0</v>
      </c>
      <c r="AN52" s="34">
        <f t="shared" si="52"/>
        <v>0</v>
      </c>
      <c r="AO52" s="34">
        <f t="shared" si="53"/>
        <v>0</v>
      </c>
      <c r="AP52" s="129">
        <f t="shared" si="54"/>
        <v>0</v>
      </c>
      <c r="AQ52" s="150">
        <f t="shared" si="2"/>
        <v>0</v>
      </c>
      <c r="AR52" s="69" t="str">
        <f t="shared" si="13"/>
        <v>31EPS040</v>
      </c>
      <c r="AS52" s="714" t="s">
        <v>695</v>
      </c>
      <c r="AT52" s="714">
        <v>31</v>
      </c>
      <c r="AU52" s="714" t="s">
        <v>566</v>
      </c>
      <c r="AV52" s="715">
        <v>1</v>
      </c>
    </row>
    <row r="53" spans="2:48" ht="15" customHeight="1">
      <c r="B53" s="29" t="str">
        <f t="shared" si="36"/>
        <v>240EPS010</v>
      </c>
      <c r="C53" s="29" t="str">
        <f t="shared" si="37"/>
        <v>240EPS044</v>
      </c>
      <c r="D53" s="29" t="str">
        <f t="shared" si="38"/>
        <v>240EPS002</v>
      </c>
      <c r="E53" s="29" t="str">
        <f t="shared" si="39"/>
        <v>240EPS016</v>
      </c>
      <c r="F53" s="29" t="str">
        <f t="shared" si="40"/>
        <v>240EPS023</v>
      </c>
      <c r="G53" s="29" t="str">
        <f t="shared" si="41"/>
        <v>240EPS005</v>
      </c>
      <c r="H53" s="29" t="str">
        <f t="shared" si="42"/>
        <v>240EPS040</v>
      </c>
      <c r="I53" s="29" t="str">
        <f t="shared" si="43"/>
        <v>240EPS017</v>
      </c>
      <c r="J53" s="29" t="str">
        <f t="shared" si="44"/>
        <v>240EAS016</v>
      </c>
      <c r="K53" s="161" t="s">
        <v>336</v>
      </c>
      <c r="L53" s="30" t="s">
        <v>497</v>
      </c>
      <c r="M53" s="158">
        <v>240</v>
      </c>
      <c r="N53" s="40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  <c r="V53" s="129">
        <v>0</v>
      </c>
      <c r="W53" s="150">
        <v>0</v>
      </c>
      <c r="X53" s="40">
        <v>0</v>
      </c>
      <c r="Y53" s="34">
        <v>0</v>
      </c>
      <c r="Z53" s="34">
        <v>0</v>
      </c>
      <c r="AA53" s="34">
        <v>0</v>
      </c>
      <c r="AB53" s="34">
        <v>0</v>
      </c>
      <c r="AC53" s="34">
        <v>0</v>
      </c>
      <c r="AD53" s="34">
        <v>0</v>
      </c>
      <c r="AE53" s="34">
        <v>0</v>
      </c>
      <c r="AF53" s="129">
        <v>0</v>
      </c>
      <c r="AG53" s="150">
        <v>0</v>
      </c>
      <c r="AH53" s="40">
        <f t="shared" si="46"/>
        <v>0</v>
      </c>
      <c r="AI53" s="34">
        <f t="shared" si="47"/>
        <v>0</v>
      </c>
      <c r="AJ53" s="34">
        <f t="shared" si="48"/>
        <v>0</v>
      </c>
      <c r="AK53" s="34">
        <f t="shared" si="49"/>
        <v>0</v>
      </c>
      <c r="AL53" s="34">
        <f t="shared" si="50"/>
        <v>0</v>
      </c>
      <c r="AM53" s="34">
        <f t="shared" si="51"/>
        <v>0</v>
      </c>
      <c r="AN53" s="34">
        <f t="shared" si="52"/>
        <v>4</v>
      </c>
      <c r="AO53" s="34">
        <f t="shared" si="53"/>
        <v>0</v>
      </c>
      <c r="AP53" s="129">
        <f t="shared" si="54"/>
        <v>0</v>
      </c>
      <c r="AQ53" s="150">
        <f t="shared" si="2"/>
        <v>4</v>
      </c>
      <c r="AR53" s="69" t="str">
        <f t="shared" si="13"/>
        <v>40EPS040</v>
      </c>
      <c r="AS53" s="714" t="s">
        <v>695</v>
      </c>
      <c r="AT53" s="714">
        <v>40</v>
      </c>
      <c r="AU53" s="714" t="s">
        <v>566</v>
      </c>
      <c r="AV53" s="715">
        <v>2</v>
      </c>
    </row>
    <row r="54" spans="2:48" ht="15" customHeight="1">
      <c r="B54" s="29" t="str">
        <f t="shared" si="36"/>
        <v>284EPS010</v>
      </c>
      <c r="C54" s="29" t="str">
        <f t="shared" si="37"/>
        <v>284EPS044</v>
      </c>
      <c r="D54" s="29" t="str">
        <f t="shared" si="38"/>
        <v>284EPS002</v>
      </c>
      <c r="E54" s="29" t="str">
        <f t="shared" si="39"/>
        <v>284EPS016</v>
      </c>
      <c r="F54" s="29" t="str">
        <f t="shared" si="40"/>
        <v>284EPS023</v>
      </c>
      <c r="G54" s="29" t="str">
        <f t="shared" si="41"/>
        <v>284EPS005</v>
      </c>
      <c r="H54" s="29" t="str">
        <f t="shared" si="42"/>
        <v>284EPS040</v>
      </c>
      <c r="I54" s="29" t="str">
        <f t="shared" si="43"/>
        <v>284EPS017</v>
      </c>
      <c r="J54" s="29" t="str">
        <f t="shared" si="44"/>
        <v>284EAS016</v>
      </c>
      <c r="K54" s="161" t="s">
        <v>337</v>
      </c>
      <c r="L54" s="30" t="s">
        <v>497</v>
      </c>
      <c r="M54" s="158">
        <v>284</v>
      </c>
      <c r="N54" s="40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129">
        <v>0</v>
      </c>
      <c r="W54" s="150">
        <v>0</v>
      </c>
      <c r="X54" s="40">
        <v>0</v>
      </c>
      <c r="Y54" s="34">
        <v>0</v>
      </c>
      <c r="Z54" s="34">
        <v>0</v>
      </c>
      <c r="AA54" s="34">
        <v>0</v>
      </c>
      <c r="AB54" s="34">
        <v>0</v>
      </c>
      <c r="AC54" s="34">
        <v>0</v>
      </c>
      <c r="AD54" s="34">
        <v>0</v>
      </c>
      <c r="AE54" s="34">
        <v>0</v>
      </c>
      <c r="AF54" s="129">
        <v>0</v>
      </c>
      <c r="AG54" s="150">
        <v>0</v>
      </c>
      <c r="AH54" s="40">
        <f t="shared" si="46"/>
        <v>0</v>
      </c>
      <c r="AI54" s="34">
        <f t="shared" si="47"/>
        <v>0</v>
      </c>
      <c r="AJ54" s="34">
        <f t="shared" si="48"/>
        <v>0</v>
      </c>
      <c r="AK54" s="34">
        <f t="shared" si="49"/>
        <v>0</v>
      </c>
      <c r="AL54" s="34">
        <f t="shared" si="50"/>
        <v>0</v>
      </c>
      <c r="AM54" s="34">
        <f t="shared" si="51"/>
        <v>0</v>
      </c>
      <c r="AN54" s="34">
        <f t="shared" si="52"/>
        <v>9</v>
      </c>
      <c r="AO54" s="34">
        <f t="shared" si="53"/>
        <v>0</v>
      </c>
      <c r="AP54" s="129">
        <f t="shared" si="54"/>
        <v>0</v>
      </c>
      <c r="AQ54" s="150">
        <f t="shared" si="2"/>
        <v>9</v>
      </c>
      <c r="AR54" s="69" t="str">
        <f t="shared" si="13"/>
        <v>190EPS040</v>
      </c>
      <c r="AS54" s="714" t="s">
        <v>695</v>
      </c>
      <c r="AT54" s="714">
        <v>190</v>
      </c>
      <c r="AU54" s="714" t="s">
        <v>566</v>
      </c>
      <c r="AV54" s="715">
        <v>9</v>
      </c>
    </row>
    <row r="55" spans="2:48" ht="15" customHeight="1">
      <c r="B55" s="29" t="str">
        <f t="shared" si="36"/>
        <v>306EPS010</v>
      </c>
      <c r="C55" s="29" t="str">
        <f t="shared" si="37"/>
        <v>306EPS044</v>
      </c>
      <c r="D55" s="29" t="str">
        <f t="shared" si="38"/>
        <v>306EPS002</v>
      </c>
      <c r="E55" s="29" t="str">
        <f t="shared" si="39"/>
        <v>306EPS016</v>
      </c>
      <c r="F55" s="29" t="str">
        <f t="shared" si="40"/>
        <v>306EPS023</v>
      </c>
      <c r="G55" s="29" t="str">
        <f t="shared" si="41"/>
        <v>306EPS005</v>
      </c>
      <c r="H55" s="29" t="str">
        <f t="shared" si="42"/>
        <v>306EPS040</v>
      </c>
      <c r="I55" s="29" t="str">
        <f t="shared" si="43"/>
        <v>306EPS017</v>
      </c>
      <c r="J55" s="29" t="str">
        <f t="shared" si="44"/>
        <v>306EAS016</v>
      </c>
      <c r="K55" s="161" t="s">
        <v>338</v>
      </c>
      <c r="L55" s="30" t="s">
        <v>497</v>
      </c>
      <c r="M55" s="158">
        <v>306</v>
      </c>
      <c r="N55" s="40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129">
        <v>0</v>
      </c>
      <c r="W55" s="150">
        <v>0</v>
      </c>
      <c r="X55" s="40">
        <v>0</v>
      </c>
      <c r="Y55" s="34">
        <v>0</v>
      </c>
      <c r="Z55" s="34">
        <v>0</v>
      </c>
      <c r="AA55" s="34">
        <v>0</v>
      </c>
      <c r="AB55" s="34">
        <v>0</v>
      </c>
      <c r="AC55" s="34">
        <v>0</v>
      </c>
      <c r="AD55" s="34">
        <v>0</v>
      </c>
      <c r="AE55" s="34">
        <v>0</v>
      </c>
      <c r="AF55" s="129">
        <v>0</v>
      </c>
      <c r="AG55" s="150">
        <v>0</v>
      </c>
      <c r="AH55" s="40">
        <f t="shared" si="46"/>
        <v>0</v>
      </c>
      <c r="AI55" s="34">
        <f t="shared" si="47"/>
        <v>0</v>
      </c>
      <c r="AJ55" s="34">
        <f t="shared" si="48"/>
        <v>0</v>
      </c>
      <c r="AK55" s="34">
        <f t="shared" si="49"/>
        <v>0</v>
      </c>
      <c r="AL55" s="34">
        <f t="shared" si="50"/>
        <v>0</v>
      </c>
      <c r="AM55" s="34">
        <f t="shared" si="51"/>
        <v>0</v>
      </c>
      <c r="AN55" s="34">
        <f t="shared" si="52"/>
        <v>0</v>
      </c>
      <c r="AO55" s="34">
        <f t="shared" si="53"/>
        <v>0</v>
      </c>
      <c r="AP55" s="129">
        <f t="shared" si="54"/>
        <v>0</v>
      </c>
      <c r="AQ55" s="150">
        <f t="shared" si="2"/>
        <v>0</v>
      </c>
      <c r="AR55" s="69" t="str">
        <f t="shared" si="13"/>
        <v>604EPS040</v>
      </c>
      <c r="AS55" s="714" t="s">
        <v>695</v>
      </c>
      <c r="AT55" s="714">
        <v>604</v>
      </c>
      <c r="AU55" s="714" t="s">
        <v>566</v>
      </c>
      <c r="AV55" s="715">
        <v>17</v>
      </c>
    </row>
    <row r="56" spans="2:48" ht="15" customHeight="1">
      <c r="B56" s="29" t="str">
        <f t="shared" si="36"/>
        <v>347EPS010</v>
      </c>
      <c r="C56" s="29" t="str">
        <f t="shared" si="37"/>
        <v>347EPS044</v>
      </c>
      <c r="D56" s="29" t="str">
        <f t="shared" si="38"/>
        <v>347EPS002</v>
      </c>
      <c r="E56" s="29" t="str">
        <f t="shared" si="39"/>
        <v>347EPS016</v>
      </c>
      <c r="F56" s="29" t="str">
        <f t="shared" si="40"/>
        <v>347EPS023</v>
      </c>
      <c r="G56" s="29" t="str">
        <f t="shared" si="41"/>
        <v>347EPS005</v>
      </c>
      <c r="H56" s="29" t="str">
        <f t="shared" si="42"/>
        <v>347EPS040</v>
      </c>
      <c r="I56" s="29" t="str">
        <f t="shared" si="43"/>
        <v>347EPS017</v>
      </c>
      <c r="J56" s="29" t="str">
        <f t="shared" si="44"/>
        <v>347EAS016</v>
      </c>
      <c r="K56" s="161" t="s">
        <v>339</v>
      </c>
      <c r="L56" s="30" t="s">
        <v>497</v>
      </c>
      <c r="M56" s="158">
        <v>347</v>
      </c>
      <c r="N56" s="40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129">
        <v>0</v>
      </c>
      <c r="W56" s="150">
        <v>0</v>
      </c>
      <c r="X56" s="40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129">
        <v>0</v>
      </c>
      <c r="AG56" s="150">
        <v>0</v>
      </c>
      <c r="AH56" s="40">
        <f t="shared" si="46"/>
        <v>0</v>
      </c>
      <c r="AI56" s="34">
        <f t="shared" si="47"/>
        <v>0</v>
      </c>
      <c r="AJ56" s="34">
        <f t="shared" si="48"/>
        <v>0</v>
      </c>
      <c r="AK56" s="34">
        <f t="shared" si="49"/>
        <v>0</v>
      </c>
      <c r="AL56" s="34">
        <f t="shared" si="50"/>
        <v>0</v>
      </c>
      <c r="AM56" s="34">
        <f t="shared" si="51"/>
        <v>0</v>
      </c>
      <c r="AN56" s="34">
        <f t="shared" si="52"/>
        <v>16</v>
      </c>
      <c r="AO56" s="34">
        <f t="shared" si="53"/>
        <v>0</v>
      </c>
      <c r="AP56" s="129">
        <f t="shared" si="54"/>
        <v>0</v>
      </c>
      <c r="AQ56" s="150">
        <f t="shared" si="2"/>
        <v>16</v>
      </c>
      <c r="AR56" s="69" t="str">
        <f t="shared" si="13"/>
        <v>670EPS040</v>
      </c>
      <c r="AS56" s="714" t="s">
        <v>695</v>
      </c>
      <c r="AT56" s="714">
        <v>670</v>
      </c>
      <c r="AU56" s="714" t="s">
        <v>566</v>
      </c>
      <c r="AV56" s="715">
        <v>10</v>
      </c>
    </row>
    <row r="57" spans="2:48" ht="15" customHeight="1">
      <c r="B57" s="29" t="str">
        <f t="shared" si="36"/>
        <v>411EPS010</v>
      </c>
      <c r="C57" s="29" t="str">
        <f t="shared" si="37"/>
        <v>411EPS044</v>
      </c>
      <c r="D57" s="29" t="str">
        <f t="shared" si="38"/>
        <v>411EPS002</v>
      </c>
      <c r="E57" s="29" t="str">
        <f t="shared" si="39"/>
        <v>411EPS016</v>
      </c>
      <c r="F57" s="29" t="str">
        <f t="shared" si="40"/>
        <v>411EPS023</v>
      </c>
      <c r="G57" s="29" t="str">
        <f t="shared" si="41"/>
        <v>411EPS005</v>
      </c>
      <c r="H57" s="29" t="str">
        <f t="shared" si="42"/>
        <v>411EPS040</v>
      </c>
      <c r="I57" s="29" t="str">
        <f t="shared" si="43"/>
        <v>411EPS017</v>
      </c>
      <c r="J57" s="29" t="str">
        <f t="shared" si="44"/>
        <v>411EAS016</v>
      </c>
      <c r="K57" s="161" t="s">
        <v>340</v>
      </c>
      <c r="L57" s="30" t="s">
        <v>497</v>
      </c>
      <c r="M57" s="158">
        <v>411</v>
      </c>
      <c r="N57" s="40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129">
        <v>0</v>
      </c>
      <c r="W57" s="150">
        <v>0</v>
      </c>
      <c r="X57" s="40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129">
        <v>0</v>
      </c>
      <c r="AG57" s="150">
        <v>0</v>
      </c>
      <c r="AH57" s="40">
        <f t="shared" si="46"/>
        <v>0</v>
      </c>
      <c r="AI57" s="34">
        <f t="shared" si="47"/>
        <v>0</v>
      </c>
      <c r="AJ57" s="34">
        <f t="shared" si="48"/>
        <v>0</v>
      </c>
      <c r="AK57" s="34">
        <f t="shared" si="49"/>
        <v>0</v>
      </c>
      <c r="AL57" s="34">
        <f t="shared" si="50"/>
        <v>0</v>
      </c>
      <c r="AM57" s="34">
        <f t="shared" si="51"/>
        <v>0</v>
      </c>
      <c r="AN57" s="34">
        <f t="shared" si="52"/>
        <v>0</v>
      </c>
      <c r="AO57" s="34">
        <f t="shared" si="53"/>
        <v>0</v>
      </c>
      <c r="AP57" s="129">
        <f t="shared" si="54"/>
        <v>0</v>
      </c>
      <c r="AQ57" s="150">
        <f t="shared" si="2"/>
        <v>0</v>
      </c>
      <c r="AR57" s="69" t="str">
        <f t="shared" si="13"/>
        <v>690EPS040</v>
      </c>
      <c r="AS57" s="714" t="s">
        <v>695</v>
      </c>
      <c r="AT57" s="714">
        <v>690</v>
      </c>
      <c r="AU57" s="714" t="s">
        <v>566</v>
      </c>
      <c r="AV57" s="715">
        <v>4</v>
      </c>
    </row>
    <row r="58" spans="2:48" ht="15" customHeight="1">
      <c r="B58" s="29" t="str">
        <f t="shared" si="36"/>
        <v>501EPS010</v>
      </c>
      <c r="C58" s="29" t="str">
        <f t="shared" si="37"/>
        <v>501EPS044</v>
      </c>
      <c r="D58" s="29" t="str">
        <f t="shared" si="38"/>
        <v>501EPS002</v>
      </c>
      <c r="E58" s="29" t="str">
        <f t="shared" si="39"/>
        <v>501EPS016</v>
      </c>
      <c r="F58" s="29" t="str">
        <f t="shared" si="40"/>
        <v>501EPS023</v>
      </c>
      <c r="G58" s="29" t="str">
        <f t="shared" si="41"/>
        <v>501EPS005</v>
      </c>
      <c r="H58" s="29" t="str">
        <f t="shared" si="42"/>
        <v>501EPS040</v>
      </c>
      <c r="I58" s="29" t="str">
        <f t="shared" si="43"/>
        <v>501EPS017</v>
      </c>
      <c r="J58" s="29" t="str">
        <f t="shared" si="44"/>
        <v>501EAS016</v>
      </c>
      <c r="K58" s="161" t="s">
        <v>341</v>
      </c>
      <c r="L58" s="30" t="s">
        <v>497</v>
      </c>
      <c r="M58" s="158">
        <v>501</v>
      </c>
      <c r="N58" s="40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129">
        <v>0</v>
      </c>
      <c r="W58" s="150">
        <v>0</v>
      </c>
      <c r="X58" s="40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129">
        <v>0</v>
      </c>
      <c r="AG58" s="150">
        <v>0</v>
      </c>
      <c r="AH58" s="40">
        <f t="shared" si="46"/>
        <v>0</v>
      </c>
      <c r="AI58" s="34">
        <f t="shared" si="47"/>
        <v>0</v>
      </c>
      <c r="AJ58" s="34">
        <f t="shared" si="48"/>
        <v>0</v>
      </c>
      <c r="AK58" s="34">
        <f t="shared" si="49"/>
        <v>0</v>
      </c>
      <c r="AL58" s="34">
        <f t="shared" si="50"/>
        <v>0</v>
      </c>
      <c r="AM58" s="34">
        <f t="shared" si="51"/>
        <v>0</v>
      </c>
      <c r="AN58" s="34">
        <f t="shared" si="52"/>
        <v>1</v>
      </c>
      <c r="AO58" s="34">
        <f t="shared" si="53"/>
        <v>0</v>
      </c>
      <c r="AP58" s="129">
        <f t="shared" si="54"/>
        <v>0</v>
      </c>
      <c r="AQ58" s="150">
        <f t="shared" si="2"/>
        <v>1</v>
      </c>
      <c r="AR58" s="69" t="str">
        <f t="shared" si="13"/>
        <v>736EPS040</v>
      </c>
      <c r="AS58" s="714" t="s">
        <v>695</v>
      </c>
      <c r="AT58" s="714">
        <v>736</v>
      </c>
      <c r="AU58" s="714" t="s">
        <v>566</v>
      </c>
      <c r="AV58" s="715">
        <v>12</v>
      </c>
    </row>
    <row r="59" spans="2:48" ht="15" customHeight="1">
      <c r="B59" s="29" t="str">
        <f t="shared" si="36"/>
        <v>543EPS010</v>
      </c>
      <c r="C59" s="29" t="str">
        <f t="shared" si="37"/>
        <v>543EPS044</v>
      </c>
      <c r="D59" s="29" t="str">
        <f t="shared" si="38"/>
        <v>543EPS002</v>
      </c>
      <c r="E59" s="29" t="str">
        <f t="shared" si="39"/>
        <v>543EPS016</v>
      </c>
      <c r="F59" s="29" t="str">
        <f t="shared" si="40"/>
        <v>543EPS023</v>
      </c>
      <c r="G59" s="29" t="str">
        <f t="shared" si="41"/>
        <v>543EPS005</v>
      </c>
      <c r="H59" s="29" t="str">
        <f t="shared" si="42"/>
        <v>543EPS040</v>
      </c>
      <c r="I59" s="29" t="str">
        <f t="shared" si="43"/>
        <v>543EPS017</v>
      </c>
      <c r="J59" s="29" t="str">
        <f t="shared" si="44"/>
        <v>543EAS016</v>
      </c>
      <c r="K59" s="161" t="s">
        <v>342</v>
      </c>
      <c r="L59" s="30" t="s">
        <v>497</v>
      </c>
      <c r="M59" s="158">
        <v>543</v>
      </c>
      <c r="N59" s="40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129">
        <v>0</v>
      </c>
      <c r="W59" s="150">
        <v>0</v>
      </c>
      <c r="X59" s="40">
        <v>0</v>
      </c>
      <c r="Y59" s="34">
        <v>0</v>
      </c>
      <c r="Z59" s="34">
        <v>0</v>
      </c>
      <c r="AA59" s="34">
        <v>0</v>
      </c>
      <c r="AB59" s="34">
        <v>1</v>
      </c>
      <c r="AC59" s="34">
        <v>0</v>
      </c>
      <c r="AD59" s="34">
        <v>0</v>
      </c>
      <c r="AE59" s="34">
        <v>0</v>
      </c>
      <c r="AF59" s="129">
        <v>0</v>
      </c>
      <c r="AG59" s="150">
        <v>1</v>
      </c>
      <c r="AH59" s="40">
        <f t="shared" si="46"/>
        <v>0</v>
      </c>
      <c r="AI59" s="34">
        <f t="shared" si="47"/>
        <v>0</v>
      </c>
      <c r="AJ59" s="34">
        <f t="shared" si="48"/>
        <v>0</v>
      </c>
      <c r="AK59" s="34">
        <f t="shared" si="49"/>
        <v>0</v>
      </c>
      <c r="AL59" s="34">
        <f t="shared" si="50"/>
        <v>0</v>
      </c>
      <c r="AM59" s="34">
        <f t="shared" si="51"/>
        <v>0</v>
      </c>
      <c r="AN59" s="34">
        <f t="shared" si="52"/>
        <v>0</v>
      </c>
      <c r="AO59" s="34">
        <f t="shared" si="53"/>
        <v>0</v>
      </c>
      <c r="AP59" s="129">
        <f t="shared" si="54"/>
        <v>0</v>
      </c>
      <c r="AQ59" s="150">
        <f t="shared" si="2"/>
        <v>0</v>
      </c>
      <c r="AR59" s="69" t="str">
        <f t="shared" si="13"/>
        <v>858EPS040</v>
      </c>
      <c r="AS59" s="714" t="s">
        <v>695</v>
      </c>
      <c r="AT59" s="714">
        <v>858</v>
      </c>
      <c r="AU59" s="714" t="s">
        <v>566</v>
      </c>
      <c r="AV59" s="715">
        <v>15</v>
      </c>
    </row>
    <row r="60" spans="2:48" ht="15" customHeight="1">
      <c r="B60" s="29" t="str">
        <f t="shared" si="36"/>
        <v>628EPS010</v>
      </c>
      <c r="C60" s="29" t="str">
        <f t="shared" si="37"/>
        <v>628EPS044</v>
      </c>
      <c r="D60" s="29" t="str">
        <f t="shared" si="38"/>
        <v>628EPS002</v>
      </c>
      <c r="E60" s="29" t="str">
        <f t="shared" si="39"/>
        <v>628EPS016</v>
      </c>
      <c r="F60" s="29" t="str">
        <f t="shared" si="40"/>
        <v>628EPS023</v>
      </c>
      <c r="G60" s="29" t="str">
        <f t="shared" si="41"/>
        <v>628EPS005</v>
      </c>
      <c r="H60" s="29" t="str">
        <f t="shared" si="42"/>
        <v>628EPS040</v>
      </c>
      <c r="I60" s="29" t="str">
        <f t="shared" si="43"/>
        <v>628EPS017</v>
      </c>
      <c r="J60" s="29" t="str">
        <f t="shared" si="44"/>
        <v>628EAS016</v>
      </c>
      <c r="K60" s="161" t="s">
        <v>343</v>
      </c>
      <c r="L60" s="30" t="s">
        <v>497</v>
      </c>
      <c r="M60" s="158">
        <v>628</v>
      </c>
      <c r="N60" s="40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129">
        <v>0</v>
      </c>
      <c r="W60" s="150">
        <v>0</v>
      </c>
      <c r="X60" s="40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129">
        <v>0</v>
      </c>
      <c r="AG60" s="150">
        <v>0</v>
      </c>
      <c r="AH60" s="40">
        <f t="shared" si="46"/>
        <v>0</v>
      </c>
      <c r="AI60" s="34">
        <f t="shared" si="47"/>
        <v>0</v>
      </c>
      <c r="AJ60" s="34">
        <f t="shared" si="48"/>
        <v>0</v>
      </c>
      <c r="AK60" s="34">
        <f t="shared" si="49"/>
        <v>0</v>
      </c>
      <c r="AL60" s="34">
        <f t="shared" si="50"/>
        <v>0</v>
      </c>
      <c r="AM60" s="34">
        <f t="shared" si="51"/>
        <v>0</v>
      </c>
      <c r="AN60" s="34">
        <f t="shared" si="52"/>
        <v>3</v>
      </c>
      <c r="AO60" s="34">
        <f t="shared" si="53"/>
        <v>0</v>
      </c>
      <c r="AP60" s="129">
        <f t="shared" si="54"/>
        <v>0</v>
      </c>
      <c r="AQ60" s="150">
        <f t="shared" si="2"/>
        <v>3</v>
      </c>
      <c r="AR60" s="69" t="str">
        <f t="shared" si="13"/>
        <v>885EPS040</v>
      </c>
      <c r="AS60" s="714" t="s">
        <v>695</v>
      </c>
      <c r="AT60" s="714">
        <v>885</v>
      </c>
      <c r="AU60" s="714" t="s">
        <v>566</v>
      </c>
      <c r="AV60" s="715">
        <v>5</v>
      </c>
    </row>
    <row r="61" spans="2:48" ht="15" customHeight="1">
      <c r="B61" s="29" t="str">
        <f t="shared" si="36"/>
        <v>656EPS010</v>
      </c>
      <c r="C61" s="29" t="str">
        <f t="shared" si="37"/>
        <v>656EPS044</v>
      </c>
      <c r="D61" s="29" t="str">
        <f t="shared" si="38"/>
        <v>656EPS002</v>
      </c>
      <c r="E61" s="29" t="str">
        <f t="shared" si="39"/>
        <v>656EPS016</v>
      </c>
      <c r="F61" s="29" t="str">
        <f t="shared" si="40"/>
        <v>656EPS023</v>
      </c>
      <c r="G61" s="29" t="str">
        <f t="shared" si="41"/>
        <v>656EPS005</v>
      </c>
      <c r="H61" s="29" t="str">
        <f t="shared" si="42"/>
        <v>656EPS040</v>
      </c>
      <c r="I61" s="29" t="str">
        <f t="shared" si="43"/>
        <v>656EPS017</v>
      </c>
      <c r="J61" s="29" t="str">
        <f t="shared" si="44"/>
        <v>656EAS016</v>
      </c>
      <c r="K61" s="162" t="s">
        <v>344</v>
      </c>
      <c r="L61" s="30" t="s">
        <v>497</v>
      </c>
      <c r="M61" s="158">
        <v>656</v>
      </c>
      <c r="N61" s="40">
        <v>0</v>
      </c>
      <c r="O61" s="34">
        <v>0</v>
      </c>
      <c r="P61" s="34">
        <v>0</v>
      </c>
      <c r="Q61" s="34">
        <v>8</v>
      </c>
      <c r="R61" s="34">
        <v>0</v>
      </c>
      <c r="S61" s="34">
        <v>0</v>
      </c>
      <c r="T61" s="34">
        <v>1</v>
      </c>
      <c r="U61" s="34">
        <v>0</v>
      </c>
      <c r="V61" s="129">
        <v>0</v>
      </c>
      <c r="W61" s="150">
        <v>9</v>
      </c>
      <c r="X61" s="40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129">
        <v>0</v>
      </c>
      <c r="AG61" s="150">
        <v>0</v>
      </c>
      <c r="AH61" s="40">
        <f t="shared" si="46"/>
        <v>0</v>
      </c>
      <c r="AI61" s="34">
        <f t="shared" si="47"/>
        <v>0</v>
      </c>
      <c r="AJ61" s="34">
        <f t="shared" si="48"/>
        <v>0</v>
      </c>
      <c r="AK61" s="34">
        <f t="shared" si="49"/>
        <v>0</v>
      </c>
      <c r="AL61" s="34">
        <f t="shared" si="50"/>
        <v>0</v>
      </c>
      <c r="AM61" s="34">
        <f t="shared" si="51"/>
        <v>0</v>
      </c>
      <c r="AN61" s="34">
        <f t="shared" si="52"/>
        <v>10</v>
      </c>
      <c r="AO61" s="34">
        <f t="shared" si="53"/>
        <v>0</v>
      </c>
      <c r="AP61" s="129">
        <f t="shared" si="54"/>
        <v>0</v>
      </c>
      <c r="AQ61" s="150">
        <f t="shared" si="2"/>
        <v>10</v>
      </c>
      <c r="AR61" s="69" t="str">
        <f t="shared" si="13"/>
        <v>890EPS040</v>
      </c>
      <c r="AS61" s="714" t="s">
        <v>695</v>
      </c>
      <c r="AT61" s="714">
        <v>890</v>
      </c>
      <c r="AU61" s="714" t="s">
        <v>566</v>
      </c>
      <c r="AV61" s="715">
        <v>14</v>
      </c>
    </row>
    <row r="62" spans="2:48" ht="15" customHeight="1">
      <c r="B62" s="29" t="str">
        <f t="shared" si="36"/>
        <v>761EPS010</v>
      </c>
      <c r="C62" s="29" t="str">
        <f t="shared" si="37"/>
        <v>761EPS044</v>
      </c>
      <c r="D62" s="29" t="str">
        <f t="shared" si="38"/>
        <v>761EPS002</v>
      </c>
      <c r="E62" s="29" t="str">
        <f t="shared" si="39"/>
        <v>761EPS016</v>
      </c>
      <c r="F62" s="29" t="str">
        <f t="shared" si="40"/>
        <v>761EPS023</v>
      </c>
      <c r="G62" s="29" t="str">
        <f t="shared" si="41"/>
        <v>761EPS005</v>
      </c>
      <c r="H62" s="29" t="str">
        <f t="shared" si="42"/>
        <v>761EPS040</v>
      </c>
      <c r="I62" s="29" t="str">
        <f t="shared" si="43"/>
        <v>761EPS017</v>
      </c>
      <c r="J62" s="29" t="str">
        <f t="shared" si="44"/>
        <v>761EAS016</v>
      </c>
      <c r="K62" s="161" t="s">
        <v>345</v>
      </c>
      <c r="L62" s="30" t="s">
        <v>497</v>
      </c>
      <c r="M62" s="158">
        <v>761</v>
      </c>
      <c r="N62" s="40">
        <v>0</v>
      </c>
      <c r="O62" s="34">
        <v>0</v>
      </c>
      <c r="P62" s="34">
        <v>0</v>
      </c>
      <c r="Q62" s="34">
        <v>11</v>
      </c>
      <c r="R62" s="34">
        <v>0</v>
      </c>
      <c r="S62" s="34">
        <v>0</v>
      </c>
      <c r="T62" s="34">
        <v>0</v>
      </c>
      <c r="U62" s="34">
        <v>0</v>
      </c>
      <c r="V62" s="129">
        <v>0</v>
      </c>
      <c r="W62" s="150">
        <v>11</v>
      </c>
      <c r="X62" s="40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129">
        <v>0</v>
      </c>
      <c r="AG62" s="150">
        <v>0</v>
      </c>
      <c r="AH62" s="40">
        <f t="shared" si="46"/>
        <v>0</v>
      </c>
      <c r="AI62" s="34">
        <f t="shared" si="47"/>
        <v>0</v>
      </c>
      <c r="AJ62" s="34">
        <f t="shared" si="48"/>
        <v>0</v>
      </c>
      <c r="AK62" s="34">
        <f t="shared" si="49"/>
        <v>0</v>
      </c>
      <c r="AL62" s="34">
        <f t="shared" si="50"/>
        <v>0</v>
      </c>
      <c r="AM62" s="34">
        <f t="shared" si="51"/>
        <v>0</v>
      </c>
      <c r="AN62" s="34">
        <f t="shared" si="52"/>
        <v>9</v>
      </c>
      <c r="AO62" s="34">
        <f t="shared" si="53"/>
        <v>0</v>
      </c>
      <c r="AP62" s="129">
        <f t="shared" si="54"/>
        <v>0</v>
      </c>
      <c r="AQ62" s="150">
        <f t="shared" si="2"/>
        <v>9</v>
      </c>
      <c r="AR62" s="69" t="str">
        <f t="shared" si="13"/>
        <v>4EPS040</v>
      </c>
      <c r="AS62" s="714" t="s">
        <v>696</v>
      </c>
      <c r="AT62" s="714">
        <v>4</v>
      </c>
      <c r="AU62" s="714" t="s">
        <v>566</v>
      </c>
      <c r="AV62" s="715">
        <v>2</v>
      </c>
    </row>
    <row r="63" spans="2:48" ht="15" customHeight="1">
      <c r="B63" s="29" t="str">
        <f t="shared" si="36"/>
        <v>842EPS010</v>
      </c>
      <c r="C63" s="29" t="str">
        <f t="shared" si="37"/>
        <v>842EPS044</v>
      </c>
      <c r="D63" s="29" t="str">
        <f t="shared" si="38"/>
        <v>842EPS002</v>
      </c>
      <c r="E63" s="29" t="str">
        <f t="shared" si="39"/>
        <v>842EPS016</v>
      </c>
      <c r="F63" s="29" t="str">
        <f t="shared" si="40"/>
        <v>842EPS023</v>
      </c>
      <c r="G63" s="29" t="str">
        <f t="shared" si="41"/>
        <v>842EPS005</v>
      </c>
      <c r="H63" s="29" t="str">
        <f t="shared" si="42"/>
        <v>842EPS040</v>
      </c>
      <c r="I63" s="29" t="str">
        <f t="shared" si="43"/>
        <v>842EPS017</v>
      </c>
      <c r="J63" s="29" t="str">
        <f t="shared" si="44"/>
        <v>842EAS016</v>
      </c>
      <c r="K63" s="161" t="s">
        <v>346</v>
      </c>
      <c r="L63" s="30" t="s">
        <v>497</v>
      </c>
      <c r="M63" s="158">
        <v>842</v>
      </c>
      <c r="N63" s="40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129">
        <v>0</v>
      </c>
      <c r="W63" s="150">
        <v>0</v>
      </c>
      <c r="X63" s="40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129">
        <v>0</v>
      </c>
      <c r="AG63" s="150">
        <v>0</v>
      </c>
      <c r="AH63" s="40">
        <f t="shared" si="46"/>
        <v>0</v>
      </c>
      <c r="AI63" s="34">
        <f t="shared" si="47"/>
        <v>0</v>
      </c>
      <c r="AJ63" s="34">
        <f t="shared" si="48"/>
        <v>0</v>
      </c>
      <c r="AK63" s="34">
        <f t="shared" si="49"/>
        <v>0</v>
      </c>
      <c r="AL63" s="34">
        <f t="shared" si="50"/>
        <v>0</v>
      </c>
      <c r="AM63" s="34">
        <f t="shared" si="51"/>
        <v>0</v>
      </c>
      <c r="AN63" s="34">
        <f t="shared" si="52"/>
        <v>0</v>
      </c>
      <c r="AO63" s="34">
        <f t="shared" si="53"/>
        <v>0</v>
      </c>
      <c r="AP63" s="129">
        <f t="shared" si="54"/>
        <v>0</v>
      </c>
      <c r="AQ63" s="150">
        <f t="shared" si="2"/>
        <v>0</v>
      </c>
      <c r="AR63" s="69" t="str">
        <f t="shared" si="13"/>
        <v>42EPS040</v>
      </c>
      <c r="AS63" s="714" t="s">
        <v>696</v>
      </c>
      <c r="AT63" s="714">
        <v>42</v>
      </c>
      <c r="AU63" s="714" t="s">
        <v>566</v>
      </c>
      <c r="AV63" s="715">
        <v>31</v>
      </c>
    </row>
    <row r="64" spans="2:48" ht="15" customHeight="1">
      <c r="B64" s="29" t="str">
        <f t="shared" si="36"/>
        <v>EPS010</v>
      </c>
      <c r="C64" s="29" t="str">
        <f t="shared" si="37"/>
        <v>EPS044</v>
      </c>
      <c r="D64" s="29" t="str">
        <f t="shared" si="38"/>
        <v>EPS002</v>
      </c>
      <c r="E64" s="29" t="str">
        <f t="shared" si="39"/>
        <v>EPS016</v>
      </c>
      <c r="F64" s="29" t="str">
        <f t="shared" si="40"/>
        <v>EPS023</v>
      </c>
      <c r="G64" s="29" t="str">
        <f t="shared" si="41"/>
        <v>EPS005</v>
      </c>
      <c r="H64" s="29" t="str">
        <f t="shared" si="42"/>
        <v>EPS040</v>
      </c>
      <c r="I64" s="29" t="str">
        <f t="shared" si="43"/>
        <v>EPS017</v>
      </c>
      <c r="J64" s="29" t="str">
        <f t="shared" si="44"/>
        <v>EAS016</v>
      </c>
      <c r="K64" s="159" t="s">
        <v>697</v>
      </c>
      <c r="L64" s="122"/>
      <c r="M64" s="160"/>
      <c r="N64" s="38">
        <v>745</v>
      </c>
      <c r="O64" s="35">
        <v>0</v>
      </c>
      <c r="P64" s="35">
        <v>29</v>
      </c>
      <c r="Q64" s="35">
        <v>189</v>
      </c>
      <c r="R64" s="35">
        <v>0</v>
      </c>
      <c r="S64" s="35">
        <v>0</v>
      </c>
      <c r="T64" s="35">
        <v>1</v>
      </c>
      <c r="U64" s="35">
        <v>0</v>
      </c>
      <c r="V64" s="130">
        <v>0</v>
      </c>
      <c r="W64" s="149">
        <v>964</v>
      </c>
      <c r="X64" s="38">
        <v>71</v>
      </c>
      <c r="Y64" s="35">
        <v>0</v>
      </c>
      <c r="Z64" s="35">
        <v>40</v>
      </c>
      <c r="AA64" s="35">
        <v>17</v>
      </c>
      <c r="AB64" s="35">
        <v>0</v>
      </c>
      <c r="AC64" s="35">
        <v>0</v>
      </c>
      <c r="AD64" s="35">
        <v>0</v>
      </c>
      <c r="AE64" s="35">
        <v>0</v>
      </c>
      <c r="AF64" s="130">
        <v>0</v>
      </c>
      <c r="AG64" s="149">
        <v>128</v>
      </c>
      <c r="AH64" s="38">
        <f t="shared" ref="AH64:AP64" si="55">SUM(AH65:AH81)</f>
        <v>132</v>
      </c>
      <c r="AI64" s="35">
        <f t="shared" si="55"/>
        <v>0</v>
      </c>
      <c r="AJ64" s="35">
        <f t="shared" si="55"/>
        <v>44</v>
      </c>
      <c r="AK64" s="35">
        <f t="shared" si="55"/>
        <v>123</v>
      </c>
      <c r="AL64" s="35">
        <f t="shared" si="55"/>
        <v>0</v>
      </c>
      <c r="AM64" s="35">
        <f t="shared" si="55"/>
        <v>0</v>
      </c>
      <c r="AN64" s="35">
        <f t="shared" si="55"/>
        <v>153</v>
      </c>
      <c r="AO64" s="35">
        <f t="shared" si="55"/>
        <v>0</v>
      </c>
      <c r="AP64" s="130">
        <f t="shared" si="55"/>
        <v>0</v>
      </c>
      <c r="AQ64" s="149">
        <f t="shared" si="2"/>
        <v>452</v>
      </c>
      <c r="AR64" s="69" t="str">
        <f t="shared" si="13"/>
        <v>44EPS040</v>
      </c>
      <c r="AS64" s="714" t="s">
        <v>696</v>
      </c>
      <c r="AT64" s="714">
        <v>44</v>
      </c>
      <c r="AU64" s="714" t="s">
        <v>566</v>
      </c>
      <c r="AV64" s="715">
        <v>8</v>
      </c>
    </row>
    <row r="65" spans="2:48" ht="15" customHeight="1">
      <c r="B65" s="29" t="str">
        <f t="shared" si="36"/>
        <v>38EPS010</v>
      </c>
      <c r="C65" s="29" t="str">
        <f t="shared" si="37"/>
        <v>38EPS044</v>
      </c>
      <c r="D65" s="29" t="str">
        <f t="shared" si="38"/>
        <v>38EPS002</v>
      </c>
      <c r="E65" s="29" t="str">
        <f t="shared" si="39"/>
        <v>38EPS016</v>
      </c>
      <c r="F65" s="29" t="str">
        <f t="shared" si="40"/>
        <v>38EPS023</v>
      </c>
      <c r="G65" s="29" t="str">
        <f t="shared" si="41"/>
        <v>38EPS005</v>
      </c>
      <c r="H65" s="29" t="str">
        <f t="shared" si="42"/>
        <v>38EPS040</v>
      </c>
      <c r="I65" s="29" t="str">
        <f t="shared" si="43"/>
        <v>38EPS017</v>
      </c>
      <c r="J65" s="29" t="str">
        <f t="shared" si="44"/>
        <v>38EAS016</v>
      </c>
      <c r="K65" s="161" t="s">
        <v>348</v>
      </c>
      <c r="L65" s="30" t="s">
        <v>498</v>
      </c>
      <c r="M65" s="158">
        <v>38</v>
      </c>
      <c r="N65" s="40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129">
        <v>0</v>
      </c>
      <c r="W65" s="150">
        <v>0</v>
      </c>
      <c r="X65" s="40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129">
        <v>0</v>
      </c>
      <c r="AG65" s="150">
        <v>0</v>
      </c>
      <c r="AH65" s="40">
        <f t="shared" ref="AH65:AH81" si="56">IFERROR(VLOOKUP(B65,$AR$8:$AV$928,5,0),0)</f>
        <v>0</v>
      </c>
      <c r="AI65" s="34">
        <f t="shared" ref="AI65:AI81" si="57">IFERROR(VLOOKUP(C65,$AR$8:$AV$928,5,0),0)</f>
        <v>0</v>
      </c>
      <c r="AJ65" s="34">
        <f t="shared" ref="AJ65:AJ81" si="58">IFERROR(VLOOKUP(D65,$AR$8:$AV$928,5,0),0)</f>
        <v>0</v>
      </c>
      <c r="AK65" s="34">
        <f t="shared" ref="AK65:AK81" si="59">IFERROR(VLOOKUP(E65,$AR$8:$AV$928,5,0),0)</f>
        <v>0</v>
      </c>
      <c r="AL65" s="34">
        <f t="shared" ref="AL65:AL81" si="60">IFERROR(VLOOKUP(F65,$AR$8:$AV$928,5,0),0)</f>
        <v>0</v>
      </c>
      <c r="AM65" s="34">
        <f t="shared" ref="AM65:AM81" si="61">IFERROR(VLOOKUP(G65,$AR$8:$AV$928,5,0),0)</f>
        <v>0</v>
      </c>
      <c r="AN65" s="34">
        <f t="shared" ref="AN65:AN81" si="62">IFERROR(VLOOKUP(H65,$AR$8:$AV$928,5,0),0)</f>
        <v>0</v>
      </c>
      <c r="AO65" s="34">
        <f t="shared" ref="AO65:AO81" si="63">IFERROR(VLOOKUP(I65,$AR$8:$AV$928,5,0),0)</f>
        <v>0</v>
      </c>
      <c r="AP65" s="129">
        <f t="shared" ref="AP65:AP81" si="64">IFERROR(VLOOKUP(J65,$AR$8:$AV$928,5,0),0)</f>
        <v>0</v>
      </c>
      <c r="AQ65" s="150">
        <f t="shared" si="2"/>
        <v>0</v>
      </c>
      <c r="AR65" s="69" t="str">
        <f t="shared" si="13"/>
        <v>59EPS002</v>
      </c>
      <c r="AS65" s="714" t="s">
        <v>696</v>
      </c>
      <c r="AT65" s="714">
        <v>59</v>
      </c>
      <c r="AU65" s="714" t="s">
        <v>564</v>
      </c>
      <c r="AV65" s="715">
        <v>1</v>
      </c>
    </row>
    <row r="66" spans="2:48" ht="15" customHeight="1">
      <c r="B66" s="29" t="str">
        <f t="shared" si="36"/>
        <v>86EPS010</v>
      </c>
      <c r="C66" s="29" t="str">
        <f t="shared" si="37"/>
        <v>86EPS044</v>
      </c>
      <c r="D66" s="29" t="str">
        <f t="shared" si="38"/>
        <v>86EPS002</v>
      </c>
      <c r="E66" s="29" t="str">
        <f t="shared" si="39"/>
        <v>86EPS016</v>
      </c>
      <c r="F66" s="29" t="str">
        <f t="shared" si="40"/>
        <v>86EPS023</v>
      </c>
      <c r="G66" s="29" t="str">
        <f t="shared" si="41"/>
        <v>86EPS005</v>
      </c>
      <c r="H66" s="29" t="str">
        <f t="shared" si="42"/>
        <v>86EPS040</v>
      </c>
      <c r="I66" s="29" t="str">
        <f t="shared" si="43"/>
        <v>86EPS017</v>
      </c>
      <c r="J66" s="29" t="str">
        <f t="shared" si="44"/>
        <v>86EAS016</v>
      </c>
      <c r="K66" s="161" t="s">
        <v>349</v>
      </c>
      <c r="L66" s="30" t="s">
        <v>498</v>
      </c>
      <c r="M66" s="158">
        <v>86</v>
      </c>
      <c r="N66" s="40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129">
        <v>0</v>
      </c>
      <c r="W66" s="150">
        <v>0</v>
      </c>
      <c r="X66" s="40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129">
        <v>0</v>
      </c>
      <c r="AG66" s="150">
        <v>0</v>
      </c>
      <c r="AH66" s="40">
        <f t="shared" si="56"/>
        <v>0</v>
      </c>
      <c r="AI66" s="34">
        <f t="shared" si="57"/>
        <v>0</v>
      </c>
      <c r="AJ66" s="34">
        <f t="shared" si="58"/>
        <v>0</v>
      </c>
      <c r="AK66" s="34">
        <f t="shared" si="59"/>
        <v>0</v>
      </c>
      <c r="AL66" s="34">
        <f t="shared" si="60"/>
        <v>0</v>
      </c>
      <c r="AM66" s="34">
        <f t="shared" si="61"/>
        <v>0</v>
      </c>
      <c r="AN66" s="34">
        <f t="shared" si="62"/>
        <v>11</v>
      </c>
      <c r="AO66" s="34">
        <f t="shared" si="63"/>
        <v>0</v>
      </c>
      <c r="AP66" s="129">
        <f t="shared" si="64"/>
        <v>0</v>
      </c>
      <c r="AQ66" s="150">
        <f t="shared" si="2"/>
        <v>11</v>
      </c>
      <c r="AR66" s="69" t="str">
        <f t="shared" si="13"/>
        <v>113EPS040</v>
      </c>
      <c r="AS66" s="714" t="s">
        <v>696</v>
      </c>
      <c r="AT66" s="714">
        <v>113</v>
      </c>
      <c r="AU66" s="714" t="s">
        <v>566</v>
      </c>
      <c r="AV66" s="715">
        <v>13</v>
      </c>
    </row>
    <row r="67" spans="2:48" ht="15" customHeight="1">
      <c r="B67" s="29" t="str">
        <f t="shared" si="36"/>
        <v>107EPS010</v>
      </c>
      <c r="C67" s="29" t="str">
        <f t="shared" si="37"/>
        <v>107EPS044</v>
      </c>
      <c r="D67" s="29" t="str">
        <f t="shared" si="38"/>
        <v>107EPS002</v>
      </c>
      <c r="E67" s="29" t="str">
        <f t="shared" si="39"/>
        <v>107EPS016</v>
      </c>
      <c r="F67" s="29" t="str">
        <f t="shared" si="40"/>
        <v>107EPS023</v>
      </c>
      <c r="G67" s="29" t="str">
        <f t="shared" si="41"/>
        <v>107EPS005</v>
      </c>
      <c r="H67" s="29" t="str">
        <f t="shared" si="42"/>
        <v>107EPS040</v>
      </c>
      <c r="I67" s="29" t="str">
        <f t="shared" si="43"/>
        <v>107EPS017</v>
      </c>
      <c r="J67" s="29" t="str">
        <f t="shared" si="44"/>
        <v>107EAS016</v>
      </c>
      <c r="K67" s="161" t="s">
        <v>350</v>
      </c>
      <c r="L67" s="30" t="s">
        <v>498</v>
      </c>
      <c r="M67" s="158">
        <v>107</v>
      </c>
      <c r="N67" s="40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129">
        <v>0</v>
      </c>
      <c r="W67" s="150">
        <v>0</v>
      </c>
      <c r="X67" s="40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129">
        <v>0</v>
      </c>
      <c r="AG67" s="150">
        <v>0</v>
      </c>
      <c r="AH67" s="40">
        <f t="shared" si="56"/>
        <v>0</v>
      </c>
      <c r="AI67" s="34">
        <f t="shared" si="57"/>
        <v>0</v>
      </c>
      <c r="AJ67" s="34">
        <f t="shared" si="58"/>
        <v>0</v>
      </c>
      <c r="AK67" s="34">
        <f t="shared" si="59"/>
        <v>0</v>
      </c>
      <c r="AL67" s="34">
        <f t="shared" si="60"/>
        <v>0</v>
      </c>
      <c r="AM67" s="34">
        <f t="shared" si="61"/>
        <v>0</v>
      </c>
      <c r="AN67" s="34">
        <f t="shared" si="62"/>
        <v>0</v>
      </c>
      <c r="AO67" s="34">
        <f t="shared" si="63"/>
        <v>0</v>
      </c>
      <c r="AP67" s="129">
        <f t="shared" si="64"/>
        <v>0</v>
      </c>
      <c r="AQ67" s="150">
        <f t="shared" si="2"/>
        <v>0</v>
      </c>
      <c r="AR67" s="69" t="str">
        <f t="shared" si="13"/>
        <v>125EPS040</v>
      </c>
      <c r="AS67" s="714" t="s">
        <v>696</v>
      </c>
      <c r="AT67" s="714">
        <v>125</v>
      </c>
      <c r="AU67" s="714" t="s">
        <v>566</v>
      </c>
      <c r="AV67" s="715">
        <v>3</v>
      </c>
    </row>
    <row r="68" spans="2:48" ht="15" customHeight="1">
      <c r="B68" s="29" t="str">
        <f t="shared" si="36"/>
        <v>134EPS010</v>
      </c>
      <c r="C68" s="29" t="str">
        <f t="shared" si="37"/>
        <v>134EPS044</v>
      </c>
      <c r="D68" s="29" t="str">
        <f t="shared" si="38"/>
        <v>134EPS002</v>
      </c>
      <c r="E68" s="29" t="str">
        <f t="shared" si="39"/>
        <v>134EPS016</v>
      </c>
      <c r="F68" s="29" t="str">
        <f t="shared" si="40"/>
        <v>134EPS023</v>
      </c>
      <c r="G68" s="29" t="str">
        <f t="shared" si="41"/>
        <v>134EPS005</v>
      </c>
      <c r="H68" s="29" t="str">
        <f t="shared" si="42"/>
        <v>134EPS040</v>
      </c>
      <c r="I68" s="29" t="str">
        <f t="shared" si="43"/>
        <v>134EPS017</v>
      </c>
      <c r="J68" s="29" t="str">
        <f t="shared" si="44"/>
        <v>134EAS016</v>
      </c>
      <c r="K68" s="161" t="s">
        <v>351</v>
      </c>
      <c r="L68" s="30" t="s">
        <v>498</v>
      </c>
      <c r="M68" s="158">
        <v>134</v>
      </c>
      <c r="N68" s="40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129">
        <v>0</v>
      </c>
      <c r="W68" s="150">
        <v>0</v>
      </c>
      <c r="X68" s="40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129">
        <v>0</v>
      </c>
      <c r="AG68" s="150">
        <v>0</v>
      </c>
      <c r="AH68" s="40">
        <f t="shared" si="56"/>
        <v>0</v>
      </c>
      <c r="AI68" s="34">
        <f t="shared" si="57"/>
        <v>0</v>
      </c>
      <c r="AJ68" s="34">
        <f t="shared" si="58"/>
        <v>0</v>
      </c>
      <c r="AK68" s="34">
        <f t="shared" si="59"/>
        <v>0</v>
      </c>
      <c r="AL68" s="34">
        <f t="shared" si="60"/>
        <v>0</v>
      </c>
      <c r="AM68" s="34">
        <f t="shared" si="61"/>
        <v>0</v>
      </c>
      <c r="AN68" s="34">
        <f t="shared" si="62"/>
        <v>4</v>
      </c>
      <c r="AO68" s="34">
        <f t="shared" si="63"/>
        <v>0</v>
      </c>
      <c r="AP68" s="129">
        <f t="shared" si="64"/>
        <v>0</v>
      </c>
      <c r="AQ68" s="150">
        <f t="shared" si="2"/>
        <v>4</v>
      </c>
      <c r="AR68" s="69" t="str">
        <f t="shared" si="13"/>
        <v>240EPS040</v>
      </c>
      <c r="AS68" s="714" t="s">
        <v>696</v>
      </c>
      <c r="AT68" s="714">
        <v>240</v>
      </c>
      <c r="AU68" s="714" t="s">
        <v>566</v>
      </c>
      <c r="AV68" s="715">
        <v>4</v>
      </c>
    </row>
    <row r="69" spans="2:48" ht="15" customHeight="1">
      <c r="B69" s="29" t="str">
        <f t="shared" si="36"/>
        <v>150EPS010</v>
      </c>
      <c r="C69" s="29" t="str">
        <f t="shared" si="37"/>
        <v>150EPS044</v>
      </c>
      <c r="D69" s="29" t="str">
        <f t="shared" si="38"/>
        <v>150EPS002</v>
      </c>
      <c r="E69" s="29" t="str">
        <f t="shared" si="39"/>
        <v>150EPS016</v>
      </c>
      <c r="F69" s="29" t="str">
        <f t="shared" si="40"/>
        <v>150EPS023</v>
      </c>
      <c r="G69" s="29" t="str">
        <f t="shared" si="41"/>
        <v>150EPS005</v>
      </c>
      <c r="H69" s="29" t="str">
        <f t="shared" si="42"/>
        <v>150EPS040</v>
      </c>
      <c r="I69" s="29" t="str">
        <f t="shared" si="43"/>
        <v>150EPS017</v>
      </c>
      <c r="J69" s="29" t="str">
        <f t="shared" si="44"/>
        <v>150EAS016</v>
      </c>
      <c r="K69" s="162" t="s">
        <v>352</v>
      </c>
      <c r="L69" s="30" t="s">
        <v>498</v>
      </c>
      <c r="M69" s="158">
        <v>150</v>
      </c>
      <c r="N69" s="40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129">
        <v>0</v>
      </c>
      <c r="W69" s="150">
        <v>0</v>
      </c>
      <c r="X69" s="40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129">
        <v>0</v>
      </c>
      <c r="AG69" s="150">
        <v>0</v>
      </c>
      <c r="AH69" s="40">
        <f t="shared" si="56"/>
        <v>0</v>
      </c>
      <c r="AI69" s="34">
        <f t="shared" si="57"/>
        <v>0</v>
      </c>
      <c r="AJ69" s="34">
        <f t="shared" si="58"/>
        <v>0</v>
      </c>
      <c r="AK69" s="34">
        <f t="shared" si="59"/>
        <v>0</v>
      </c>
      <c r="AL69" s="34">
        <f t="shared" si="60"/>
        <v>0</v>
      </c>
      <c r="AM69" s="34">
        <f t="shared" si="61"/>
        <v>0</v>
      </c>
      <c r="AN69" s="34">
        <f t="shared" si="62"/>
        <v>6</v>
      </c>
      <c r="AO69" s="34">
        <f t="shared" si="63"/>
        <v>0</v>
      </c>
      <c r="AP69" s="129">
        <f t="shared" si="64"/>
        <v>0</v>
      </c>
      <c r="AQ69" s="150">
        <f t="shared" si="2"/>
        <v>6</v>
      </c>
      <c r="AR69" s="69" t="str">
        <f t="shared" si="13"/>
        <v>284EPS040</v>
      </c>
      <c r="AS69" s="714" t="s">
        <v>696</v>
      </c>
      <c r="AT69" s="714">
        <v>284</v>
      </c>
      <c r="AU69" s="714" t="s">
        <v>566</v>
      </c>
      <c r="AV69" s="715">
        <v>9</v>
      </c>
    </row>
    <row r="70" spans="2:48" ht="15" customHeight="1">
      <c r="B70" s="29" t="str">
        <f t="shared" si="36"/>
        <v>237EPS010</v>
      </c>
      <c r="C70" s="29" t="str">
        <f t="shared" si="37"/>
        <v>237EPS044</v>
      </c>
      <c r="D70" s="29" t="str">
        <f t="shared" si="38"/>
        <v>237EPS002</v>
      </c>
      <c r="E70" s="29" t="str">
        <f t="shared" si="39"/>
        <v>237EPS016</v>
      </c>
      <c r="F70" s="29" t="str">
        <f t="shared" si="40"/>
        <v>237EPS023</v>
      </c>
      <c r="G70" s="29" t="str">
        <f t="shared" si="41"/>
        <v>237EPS005</v>
      </c>
      <c r="H70" s="29" t="str">
        <f t="shared" si="42"/>
        <v>237EPS040</v>
      </c>
      <c r="I70" s="29" t="str">
        <f t="shared" si="43"/>
        <v>237EPS017</v>
      </c>
      <c r="J70" s="29" t="str">
        <f t="shared" si="44"/>
        <v>237EAS016</v>
      </c>
      <c r="K70" s="28" t="s">
        <v>353</v>
      </c>
      <c r="L70" s="30" t="s">
        <v>498</v>
      </c>
      <c r="M70" s="158">
        <v>237</v>
      </c>
      <c r="N70" s="40">
        <v>404</v>
      </c>
      <c r="O70" s="34">
        <v>0</v>
      </c>
      <c r="P70" s="34">
        <v>2</v>
      </c>
      <c r="Q70" s="34">
        <v>19</v>
      </c>
      <c r="R70" s="34">
        <v>0</v>
      </c>
      <c r="S70" s="34">
        <v>0</v>
      </c>
      <c r="T70" s="34">
        <v>0</v>
      </c>
      <c r="U70" s="34">
        <v>0</v>
      </c>
      <c r="V70" s="129">
        <v>0</v>
      </c>
      <c r="W70" s="150">
        <v>425</v>
      </c>
      <c r="X70" s="40">
        <v>37</v>
      </c>
      <c r="Y70" s="34">
        <v>0</v>
      </c>
      <c r="Z70" s="34">
        <v>6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129">
        <v>0</v>
      </c>
      <c r="AG70" s="150">
        <v>43</v>
      </c>
      <c r="AH70" s="40">
        <f t="shared" si="56"/>
        <v>76</v>
      </c>
      <c r="AI70" s="34">
        <f t="shared" si="57"/>
        <v>0</v>
      </c>
      <c r="AJ70" s="34">
        <f t="shared" si="58"/>
        <v>14</v>
      </c>
      <c r="AK70" s="34">
        <f t="shared" si="59"/>
        <v>0</v>
      </c>
      <c r="AL70" s="34">
        <f t="shared" si="60"/>
        <v>0</v>
      </c>
      <c r="AM70" s="34">
        <f t="shared" si="61"/>
        <v>0</v>
      </c>
      <c r="AN70" s="34">
        <f t="shared" si="62"/>
        <v>20</v>
      </c>
      <c r="AO70" s="34">
        <f t="shared" si="63"/>
        <v>0</v>
      </c>
      <c r="AP70" s="129">
        <f t="shared" si="64"/>
        <v>0</v>
      </c>
      <c r="AQ70" s="150">
        <f t="shared" si="2"/>
        <v>110</v>
      </c>
      <c r="AR70" s="69" t="str">
        <f t="shared" si="13"/>
        <v>347EPS040</v>
      </c>
      <c r="AS70" s="714" t="s">
        <v>696</v>
      </c>
      <c r="AT70" s="714">
        <v>347</v>
      </c>
      <c r="AU70" s="714" t="s">
        <v>566</v>
      </c>
      <c r="AV70" s="715">
        <v>16</v>
      </c>
    </row>
    <row r="71" spans="2:48" ht="15" customHeight="1">
      <c r="B71" s="29" t="str">
        <f t="shared" si="36"/>
        <v>264EPS010</v>
      </c>
      <c r="C71" s="29" t="str">
        <f t="shared" si="37"/>
        <v>264EPS044</v>
      </c>
      <c r="D71" s="29" t="str">
        <f t="shared" si="38"/>
        <v>264EPS002</v>
      </c>
      <c r="E71" s="29" t="str">
        <f t="shared" si="39"/>
        <v>264EPS016</v>
      </c>
      <c r="F71" s="29" t="str">
        <f t="shared" si="40"/>
        <v>264EPS023</v>
      </c>
      <c r="G71" s="29" t="str">
        <f t="shared" si="41"/>
        <v>264EPS005</v>
      </c>
      <c r="H71" s="29" t="str">
        <f t="shared" si="42"/>
        <v>264EPS040</v>
      </c>
      <c r="I71" s="29" t="str">
        <f t="shared" si="43"/>
        <v>264EPS017</v>
      </c>
      <c r="J71" s="29" t="str">
        <f t="shared" si="44"/>
        <v>264EAS016</v>
      </c>
      <c r="K71" s="162" t="s">
        <v>354</v>
      </c>
      <c r="L71" s="30" t="s">
        <v>498</v>
      </c>
      <c r="M71" s="158">
        <v>264</v>
      </c>
      <c r="N71" s="40">
        <v>0</v>
      </c>
      <c r="O71" s="34">
        <v>0</v>
      </c>
      <c r="P71" s="34">
        <v>12</v>
      </c>
      <c r="Q71" s="34">
        <v>25</v>
      </c>
      <c r="R71" s="34">
        <v>0</v>
      </c>
      <c r="S71" s="34">
        <v>0</v>
      </c>
      <c r="T71" s="34">
        <v>0</v>
      </c>
      <c r="U71" s="34">
        <v>0</v>
      </c>
      <c r="V71" s="129">
        <v>0</v>
      </c>
      <c r="W71" s="150">
        <v>37</v>
      </c>
      <c r="X71" s="40">
        <v>0</v>
      </c>
      <c r="Y71" s="34">
        <v>0</v>
      </c>
      <c r="Z71" s="34">
        <v>15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129">
        <v>0</v>
      </c>
      <c r="AG71" s="150">
        <v>15</v>
      </c>
      <c r="AH71" s="40">
        <f t="shared" si="56"/>
        <v>0</v>
      </c>
      <c r="AI71" s="34">
        <f t="shared" si="57"/>
        <v>0</v>
      </c>
      <c r="AJ71" s="34">
        <f t="shared" si="58"/>
        <v>15</v>
      </c>
      <c r="AK71" s="34">
        <f t="shared" si="59"/>
        <v>0</v>
      </c>
      <c r="AL71" s="34">
        <f t="shared" si="60"/>
        <v>0</v>
      </c>
      <c r="AM71" s="34">
        <f t="shared" si="61"/>
        <v>0</v>
      </c>
      <c r="AN71" s="34">
        <f t="shared" si="62"/>
        <v>8</v>
      </c>
      <c r="AO71" s="34">
        <f t="shared" si="63"/>
        <v>0</v>
      </c>
      <c r="AP71" s="129">
        <f t="shared" si="64"/>
        <v>0</v>
      </c>
      <c r="AQ71" s="150">
        <f t="shared" ref="AQ71:AQ134" si="65">SUM(AH71:AP71)</f>
        <v>23</v>
      </c>
      <c r="AR71" s="69" t="str">
        <f t="shared" si="13"/>
        <v>501EPS040</v>
      </c>
      <c r="AS71" s="714" t="s">
        <v>696</v>
      </c>
      <c r="AT71" s="714">
        <v>501</v>
      </c>
      <c r="AU71" s="714" t="s">
        <v>566</v>
      </c>
      <c r="AV71" s="715">
        <v>1</v>
      </c>
    </row>
    <row r="72" spans="2:48" ht="15" customHeight="1">
      <c r="B72" s="29" t="str">
        <f t="shared" ref="B72:B103" si="66">CONCATENATE(M72,$AH$5)</f>
        <v>310EPS010</v>
      </c>
      <c r="C72" s="29" t="str">
        <f t="shared" ref="C72:C103" si="67">CONCATENATE(M72,$AI$5)</f>
        <v>310EPS044</v>
      </c>
      <c r="D72" s="29" t="str">
        <f t="shared" ref="D72:D103" si="68">CONCATENATE(M72,$AJ$5)</f>
        <v>310EPS002</v>
      </c>
      <c r="E72" s="29" t="str">
        <f t="shared" ref="E72:E103" si="69">CONCATENATE(M72,$AK$5)</f>
        <v>310EPS016</v>
      </c>
      <c r="F72" s="29" t="str">
        <f t="shared" ref="F72:F103" si="70">CONCATENATE(M72,$AL$5)</f>
        <v>310EPS023</v>
      </c>
      <c r="G72" s="29" t="str">
        <f t="shared" ref="G72:G103" si="71">CONCATENATE(M72,$AM$5)</f>
        <v>310EPS005</v>
      </c>
      <c r="H72" s="29" t="str">
        <f t="shared" ref="H72:H103" si="72">CONCATENATE(M72,$AN$5)</f>
        <v>310EPS040</v>
      </c>
      <c r="I72" s="29" t="str">
        <f t="shared" ref="I72:I103" si="73">CONCATENATE(M72,$AO$5)</f>
        <v>310EPS017</v>
      </c>
      <c r="J72" s="29" t="str">
        <f t="shared" ref="J72:J103" si="74">CONCATENATE(M72,$AP$5)</f>
        <v>310EAS016</v>
      </c>
      <c r="K72" s="164" t="s">
        <v>355</v>
      </c>
      <c r="L72" s="30" t="s">
        <v>498</v>
      </c>
      <c r="M72" s="158">
        <v>310</v>
      </c>
      <c r="N72" s="40">
        <v>0</v>
      </c>
      <c r="O72" s="34">
        <v>0</v>
      </c>
      <c r="P72" s="34">
        <v>0</v>
      </c>
      <c r="Q72" s="34">
        <v>3</v>
      </c>
      <c r="R72" s="34">
        <v>0</v>
      </c>
      <c r="S72" s="34">
        <v>0</v>
      </c>
      <c r="T72" s="34">
        <v>0</v>
      </c>
      <c r="U72" s="34">
        <v>0</v>
      </c>
      <c r="V72" s="129">
        <v>0</v>
      </c>
      <c r="W72" s="150">
        <v>3</v>
      </c>
      <c r="X72" s="40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129">
        <v>0</v>
      </c>
      <c r="AG72" s="150">
        <v>0</v>
      </c>
      <c r="AH72" s="40">
        <f t="shared" si="56"/>
        <v>0</v>
      </c>
      <c r="AI72" s="34">
        <f t="shared" si="57"/>
        <v>0</v>
      </c>
      <c r="AJ72" s="34">
        <f t="shared" si="58"/>
        <v>0</v>
      </c>
      <c r="AK72" s="34">
        <f t="shared" si="59"/>
        <v>0</v>
      </c>
      <c r="AL72" s="34">
        <f t="shared" si="60"/>
        <v>0</v>
      </c>
      <c r="AM72" s="34">
        <f t="shared" si="61"/>
        <v>0</v>
      </c>
      <c r="AN72" s="34">
        <f t="shared" si="62"/>
        <v>5</v>
      </c>
      <c r="AO72" s="34">
        <f t="shared" si="63"/>
        <v>0</v>
      </c>
      <c r="AP72" s="129">
        <f t="shared" si="64"/>
        <v>0</v>
      </c>
      <c r="AQ72" s="150">
        <f t="shared" si="65"/>
        <v>5</v>
      </c>
      <c r="AR72" s="69" t="str">
        <f t="shared" si="13"/>
        <v>628EPS040</v>
      </c>
      <c r="AS72" s="714" t="s">
        <v>696</v>
      </c>
      <c r="AT72" s="714">
        <v>628</v>
      </c>
      <c r="AU72" s="714" t="s">
        <v>566</v>
      </c>
      <c r="AV72" s="715">
        <v>3</v>
      </c>
    </row>
    <row r="73" spans="2:48" ht="15" customHeight="1">
      <c r="B73" s="29" t="str">
        <f t="shared" si="66"/>
        <v>315EPS010</v>
      </c>
      <c r="C73" s="29" t="str">
        <f t="shared" si="67"/>
        <v>315EPS044</v>
      </c>
      <c r="D73" s="29" t="str">
        <f t="shared" si="68"/>
        <v>315EPS002</v>
      </c>
      <c r="E73" s="29" t="str">
        <f t="shared" si="69"/>
        <v>315EPS016</v>
      </c>
      <c r="F73" s="29" t="str">
        <f t="shared" si="70"/>
        <v>315EPS023</v>
      </c>
      <c r="G73" s="29" t="str">
        <f t="shared" si="71"/>
        <v>315EPS005</v>
      </c>
      <c r="H73" s="29" t="str">
        <f t="shared" si="72"/>
        <v>315EPS040</v>
      </c>
      <c r="I73" s="29" t="str">
        <f t="shared" si="73"/>
        <v>315EPS017</v>
      </c>
      <c r="J73" s="29" t="str">
        <f t="shared" si="74"/>
        <v>315EAS016</v>
      </c>
      <c r="K73" s="161" t="s">
        <v>356</v>
      </c>
      <c r="L73" s="30" t="s">
        <v>498</v>
      </c>
      <c r="M73" s="158">
        <v>315</v>
      </c>
      <c r="N73" s="40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1</v>
      </c>
      <c r="U73" s="34">
        <v>0</v>
      </c>
      <c r="V73" s="129">
        <v>0</v>
      </c>
      <c r="W73" s="150">
        <v>1</v>
      </c>
      <c r="X73" s="40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129">
        <v>0</v>
      </c>
      <c r="AG73" s="150">
        <v>0</v>
      </c>
      <c r="AH73" s="40">
        <f t="shared" si="56"/>
        <v>0</v>
      </c>
      <c r="AI73" s="34">
        <f t="shared" si="57"/>
        <v>0</v>
      </c>
      <c r="AJ73" s="34">
        <f t="shared" si="58"/>
        <v>0</v>
      </c>
      <c r="AK73" s="34">
        <f t="shared" si="59"/>
        <v>0</v>
      </c>
      <c r="AL73" s="34">
        <f t="shared" si="60"/>
        <v>0</v>
      </c>
      <c r="AM73" s="34">
        <f t="shared" si="61"/>
        <v>0</v>
      </c>
      <c r="AN73" s="34">
        <f t="shared" si="62"/>
        <v>3</v>
      </c>
      <c r="AO73" s="34">
        <f t="shared" si="63"/>
        <v>0</v>
      </c>
      <c r="AP73" s="129">
        <f t="shared" si="64"/>
        <v>0</v>
      </c>
      <c r="AQ73" s="150">
        <f t="shared" si="65"/>
        <v>3</v>
      </c>
      <c r="AR73" s="69" t="str">
        <f t="shared" ref="AR73:AR136" si="75">CONCATENATE(AT73,AU73)</f>
        <v>656EPS040</v>
      </c>
      <c r="AS73" s="714" t="s">
        <v>696</v>
      </c>
      <c r="AT73" s="714">
        <v>656</v>
      </c>
      <c r="AU73" s="714" t="s">
        <v>566</v>
      </c>
      <c r="AV73" s="715">
        <v>10</v>
      </c>
    </row>
    <row r="74" spans="2:48" ht="15" customHeight="1">
      <c r="B74" s="29" t="str">
        <f t="shared" si="66"/>
        <v>361EPS010</v>
      </c>
      <c r="C74" s="29" t="str">
        <f t="shared" si="67"/>
        <v>361EPS044</v>
      </c>
      <c r="D74" s="29" t="str">
        <f t="shared" si="68"/>
        <v>361EPS002</v>
      </c>
      <c r="E74" s="29" t="str">
        <f t="shared" si="69"/>
        <v>361EPS016</v>
      </c>
      <c r="F74" s="29" t="str">
        <f t="shared" si="70"/>
        <v>361EPS023</v>
      </c>
      <c r="G74" s="29" t="str">
        <f t="shared" si="71"/>
        <v>361EPS005</v>
      </c>
      <c r="H74" s="29" t="str">
        <f t="shared" si="72"/>
        <v>361EPS040</v>
      </c>
      <c r="I74" s="29" t="str">
        <f t="shared" si="73"/>
        <v>361EPS017</v>
      </c>
      <c r="J74" s="29" t="str">
        <f t="shared" si="74"/>
        <v>361EAS016</v>
      </c>
      <c r="K74" s="161" t="s">
        <v>357</v>
      </c>
      <c r="L74" s="30" t="s">
        <v>498</v>
      </c>
      <c r="M74" s="158">
        <v>361</v>
      </c>
      <c r="N74" s="40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129">
        <v>0</v>
      </c>
      <c r="W74" s="150">
        <v>0</v>
      </c>
      <c r="X74" s="40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129">
        <v>0</v>
      </c>
      <c r="AG74" s="150">
        <v>0</v>
      </c>
      <c r="AH74" s="40">
        <f t="shared" si="56"/>
        <v>0</v>
      </c>
      <c r="AI74" s="34">
        <f t="shared" si="57"/>
        <v>0</v>
      </c>
      <c r="AJ74" s="34">
        <f t="shared" si="58"/>
        <v>0</v>
      </c>
      <c r="AK74" s="34">
        <f t="shared" si="59"/>
        <v>0</v>
      </c>
      <c r="AL74" s="34">
        <f t="shared" si="60"/>
        <v>0</v>
      </c>
      <c r="AM74" s="34">
        <f t="shared" si="61"/>
        <v>0</v>
      </c>
      <c r="AN74" s="34">
        <f t="shared" si="62"/>
        <v>11</v>
      </c>
      <c r="AO74" s="34">
        <f t="shared" si="63"/>
        <v>0</v>
      </c>
      <c r="AP74" s="129">
        <f t="shared" si="64"/>
        <v>0</v>
      </c>
      <c r="AQ74" s="150">
        <f t="shared" si="65"/>
        <v>11</v>
      </c>
      <c r="AR74" s="69" t="str">
        <f t="shared" si="75"/>
        <v>761EPS040</v>
      </c>
      <c r="AS74" s="714" t="s">
        <v>696</v>
      </c>
      <c r="AT74" s="714">
        <v>761</v>
      </c>
      <c r="AU74" s="714" t="s">
        <v>566</v>
      </c>
      <c r="AV74" s="715">
        <v>9</v>
      </c>
    </row>
    <row r="75" spans="2:48" ht="15" customHeight="1">
      <c r="B75" s="29" t="str">
        <f t="shared" si="66"/>
        <v>647EPS010</v>
      </c>
      <c r="C75" s="29" t="str">
        <f t="shared" si="67"/>
        <v>647EPS044</v>
      </c>
      <c r="D75" s="29" t="str">
        <f t="shared" si="68"/>
        <v>647EPS002</v>
      </c>
      <c r="E75" s="29" t="str">
        <f t="shared" si="69"/>
        <v>647EPS016</v>
      </c>
      <c r="F75" s="29" t="str">
        <f t="shared" si="70"/>
        <v>647EPS023</v>
      </c>
      <c r="G75" s="29" t="str">
        <f t="shared" si="71"/>
        <v>647EPS005</v>
      </c>
      <c r="H75" s="29" t="str">
        <f t="shared" si="72"/>
        <v>647EPS040</v>
      </c>
      <c r="I75" s="29" t="str">
        <f t="shared" si="73"/>
        <v>647EPS017</v>
      </c>
      <c r="J75" s="29" t="str">
        <f t="shared" si="74"/>
        <v>647EAS016</v>
      </c>
      <c r="K75" s="28" t="s">
        <v>358</v>
      </c>
      <c r="L75" s="30" t="s">
        <v>498</v>
      </c>
      <c r="M75" s="158">
        <v>647</v>
      </c>
      <c r="N75" s="40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129">
        <v>0</v>
      </c>
      <c r="W75" s="150">
        <v>0</v>
      </c>
      <c r="X75" s="40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129">
        <v>0</v>
      </c>
      <c r="AG75" s="150">
        <v>0</v>
      </c>
      <c r="AH75" s="40">
        <f t="shared" si="56"/>
        <v>0</v>
      </c>
      <c r="AI75" s="34">
        <f t="shared" si="57"/>
        <v>0</v>
      </c>
      <c r="AJ75" s="34">
        <f t="shared" si="58"/>
        <v>0</v>
      </c>
      <c r="AK75" s="34">
        <f t="shared" si="59"/>
        <v>0</v>
      </c>
      <c r="AL75" s="34">
        <f t="shared" si="60"/>
        <v>0</v>
      </c>
      <c r="AM75" s="34">
        <f t="shared" si="61"/>
        <v>0</v>
      </c>
      <c r="AN75" s="34">
        <f t="shared" si="62"/>
        <v>10</v>
      </c>
      <c r="AO75" s="34">
        <f t="shared" si="63"/>
        <v>0</v>
      </c>
      <c r="AP75" s="129">
        <f t="shared" si="64"/>
        <v>0</v>
      </c>
      <c r="AQ75" s="150">
        <f t="shared" si="65"/>
        <v>10</v>
      </c>
      <c r="AR75" s="69" t="str">
        <f t="shared" si="75"/>
        <v>86EPS040</v>
      </c>
      <c r="AS75" s="714" t="s">
        <v>698</v>
      </c>
      <c r="AT75" s="714">
        <v>86</v>
      </c>
      <c r="AU75" s="714" t="s">
        <v>566</v>
      </c>
      <c r="AV75" s="715">
        <v>11</v>
      </c>
    </row>
    <row r="76" spans="2:48" ht="15" customHeight="1">
      <c r="B76" s="29" t="str">
        <f t="shared" si="66"/>
        <v>658EPS010</v>
      </c>
      <c r="C76" s="29" t="str">
        <f t="shared" si="67"/>
        <v>658EPS044</v>
      </c>
      <c r="D76" s="29" t="str">
        <f t="shared" si="68"/>
        <v>658EPS002</v>
      </c>
      <c r="E76" s="29" t="str">
        <f t="shared" si="69"/>
        <v>658EPS016</v>
      </c>
      <c r="F76" s="29" t="str">
        <f t="shared" si="70"/>
        <v>658EPS023</v>
      </c>
      <c r="G76" s="29" t="str">
        <f t="shared" si="71"/>
        <v>658EPS005</v>
      </c>
      <c r="H76" s="29" t="str">
        <f t="shared" si="72"/>
        <v>658EPS040</v>
      </c>
      <c r="I76" s="29" t="str">
        <f t="shared" si="73"/>
        <v>658EPS017</v>
      </c>
      <c r="J76" s="29" t="str">
        <f t="shared" si="74"/>
        <v>658EAS016</v>
      </c>
      <c r="K76" s="164" t="s">
        <v>359</v>
      </c>
      <c r="L76" s="30" t="s">
        <v>498</v>
      </c>
      <c r="M76" s="158">
        <v>658</v>
      </c>
      <c r="N76" s="40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129">
        <v>0</v>
      </c>
      <c r="W76" s="150">
        <v>0</v>
      </c>
      <c r="X76" s="40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129">
        <v>0</v>
      </c>
      <c r="AG76" s="150">
        <v>0</v>
      </c>
      <c r="AH76" s="40">
        <f t="shared" si="56"/>
        <v>0</v>
      </c>
      <c r="AI76" s="34">
        <f t="shared" si="57"/>
        <v>0</v>
      </c>
      <c r="AJ76" s="34">
        <f t="shared" si="58"/>
        <v>0</v>
      </c>
      <c r="AK76" s="34">
        <f t="shared" si="59"/>
        <v>0</v>
      </c>
      <c r="AL76" s="34">
        <f t="shared" si="60"/>
        <v>0</v>
      </c>
      <c r="AM76" s="34">
        <f t="shared" si="61"/>
        <v>0</v>
      </c>
      <c r="AN76" s="34">
        <f t="shared" si="62"/>
        <v>4</v>
      </c>
      <c r="AO76" s="34">
        <f t="shared" si="63"/>
        <v>0</v>
      </c>
      <c r="AP76" s="129">
        <f t="shared" si="64"/>
        <v>0</v>
      </c>
      <c r="AQ76" s="150">
        <f t="shared" si="65"/>
        <v>4</v>
      </c>
      <c r="AR76" s="69" t="str">
        <f t="shared" si="75"/>
        <v>134EPS040</v>
      </c>
      <c r="AS76" s="714" t="s">
        <v>698</v>
      </c>
      <c r="AT76" s="714">
        <v>134</v>
      </c>
      <c r="AU76" s="714" t="s">
        <v>566</v>
      </c>
      <c r="AV76" s="715">
        <v>4</v>
      </c>
    </row>
    <row r="77" spans="2:48" ht="15" customHeight="1">
      <c r="B77" s="29" t="str">
        <f t="shared" si="66"/>
        <v>664EPS010</v>
      </c>
      <c r="C77" s="29" t="str">
        <f t="shared" si="67"/>
        <v>664EPS044</v>
      </c>
      <c r="D77" s="29" t="str">
        <f t="shared" si="68"/>
        <v>664EPS002</v>
      </c>
      <c r="E77" s="29" t="str">
        <f t="shared" si="69"/>
        <v>664EPS016</v>
      </c>
      <c r="F77" s="29" t="str">
        <f t="shared" si="70"/>
        <v>664EPS023</v>
      </c>
      <c r="G77" s="29" t="str">
        <f t="shared" si="71"/>
        <v>664EPS005</v>
      </c>
      <c r="H77" s="29" t="str">
        <f t="shared" si="72"/>
        <v>664EPS040</v>
      </c>
      <c r="I77" s="29" t="str">
        <f t="shared" si="73"/>
        <v>664EPS017</v>
      </c>
      <c r="J77" s="29" t="str">
        <f t="shared" si="74"/>
        <v>664EAS016</v>
      </c>
      <c r="K77" s="28" t="s">
        <v>360</v>
      </c>
      <c r="L77" s="30" t="s">
        <v>498</v>
      </c>
      <c r="M77" s="158">
        <v>664</v>
      </c>
      <c r="N77" s="40">
        <v>0</v>
      </c>
      <c r="O77" s="34">
        <v>0</v>
      </c>
      <c r="P77" s="34">
        <v>5</v>
      </c>
      <c r="Q77" s="34">
        <v>49</v>
      </c>
      <c r="R77" s="34">
        <v>0</v>
      </c>
      <c r="S77" s="34">
        <v>0</v>
      </c>
      <c r="T77" s="34">
        <v>0</v>
      </c>
      <c r="U77" s="34">
        <v>0</v>
      </c>
      <c r="V77" s="129">
        <v>0</v>
      </c>
      <c r="W77" s="150">
        <v>54</v>
      </c>
      <c r="X77" s="40">
        <v>0</v>
      </c>
      <c r="Y77" s="34">
        <v>0</v>
      </c>
      <c r="Z77" s="34">
        <v>6</v>
      </c>
      <c r="AA77" s="34">
        <v>4</v>
      </c>
      <c r="AB77" s="34">
        <v>0</v>
      </c>
      <c r="AC77" s="34">
        <v>0</v>
      </c>
      <c r="AD77" s="34">
        <v>0</v>
      </c>
      <c r="AE77" s="34">
        <v>0</v>
      </c>
      <c r="AF77" s="129">
        <v>0</v>
      </c>
      <c r="AG77" s="150">
        <v>10</v>
      </c>
      <c r="AH77" s="40">
        <f t="shared" si="56"/>
        <v>0</v>
      </c>
      <c r="AI77" s="34">
        <f t="shared" si="57"/>
        <v>0</v>
      </c>
      <c r="AJ77" s="34">
        <f t="shared" si="58"/>
        <v>6</v>
      </c>
      <c r="AK77" s="34">
        <f t="shared" si="59"/>
        <v>23</v>
      </c>
      <c r="AL77" s="34">
        <f t="shared" si="60"/>
        <v>0</v>
      </c>
      <c r="AM77" s="34">
        <f t="shared" si="61"/>
        <v>0</v>
      </c>
      <c r="AN77" s="34">
        <f t="shared" si="62"/>
        <v>16</v>
      </c>
      <c r="AO77" s="34">
        <f t="shared" si="63"/>
        <v>0</v>
      </c>
      <c r="AP77" s="129">
        <f t="shared" si="64"/>
        <v>0</v>
      </c>
      <c r="AQ77" s="150">
        <f t="shared" si="65"/>
        <v>45</v>
      </c>
      <c r="AR77" s="69" t="str">
        <f t="shared" si="75"/>
        <v>150EPS040</v>
      </c>
      <c r="AS77" s="714" t="s">
        <v>698</v>
      </c>
      <c r="AT77" s="714">
        <v>150</v>
      </c>
      <c r="AU77" s="714" t="s">
        <v>566</v>
      </c>
      <c r="AV77" s="715">
        <v>6</v>
      </c>
    </row>
    <row r="78" spans="2:48" ht="15" customHeight="1">
      <c r="B78" s="29" t="str">
        <f t="shared" si="66"/>
        <v>686EPS010</v>
      </c>
      <c r="C78" s="29" t="str">
        <f t="shared" si="67"/>
        <v>686EPS044</v>
      </c>
      <c r="D78" s="29" t="str">
        <f t="shared" si="68"/>
        <v>686EPS002</v>
      </c>
      <c r="E78" s="29" t="str">
        <f t="shared" si="69"/>
        <v>686EPS016</v>
      </c>
      <c r="F78" s="29" t="str">
        <f t="shared" si="70"/>
        <v>686EPS023</v>
      </c>
      <c r="G78" s="29" t="str">
        <f t="shared" si="71"/>
        <v>686EPS005</v>
      </c>
      <c r="H78" s="29" t="str">
        <f t="shared" si="72"/>
        <v>686EPS040</v>
      </c>
      <c r="I78" s="29" t="str">
        <f t="shared" si="73"/>
        <v>686EPS017</v>
      </c>
      <c r="J78" s="29" t="str">
        <f t="shared" si="74"/>
        <v>686EAS016</v>
      </c>
      <c r="K78" s="163" t="s">
        <v>361</v>
      </c>
      <c r="L78" s="30" t="s">
        <v>498</v>
      </c>
      <c r="M78" s="158">
        <v>686</v>
      </c>
      <c r="N78" s="40">
        <v>240</v>
      </c>
      <c r="O78" s="34">
        <v>0</v>
      </c>
      <c r="P78" s="34">
        <v>6</v>
      </c>
      <c r="Q78" s="34">
        <v>41</v>
      </c>
      <c r="R78" s="34">
        <v>0</v>
      </c>
      <c r="S78" s="34">
        <v>0</v>
      </c>
      <c r="T78" s="34">
        <v>0</v>
      </c>
      <c r="U78" s="34">
        <v>0</v>
      </c>
      <c r="V78" s="129">
        <v>0</v>
      </c>
      <c r="W78" s="150">
        <v>287</v>
      </c>
      <c r="X78" s="40">
        <v>27</v>
      </c>
      <c r="Y78" s="34">
        <v>0</v>
      </c>
      <c r="Z78" s="34">
        <v>7</v>
      </c>
      <c r="AA78" s="34">
        <v>3</v>
      </c>
      <c r="AB78" s="34">
        <v>0</v>
      </c>
      <c r="AC78" s="34">
        <v>0</v>
      </c>
      <c r="AD78" s="34">
        <v>0</v>
      </c>
      <c r="AE78" s="34">
        <v>0</v>
      </c>
      <c r="AF78" s="129">
        <v>0</v>
      </c>
      <c r="AG78" s="150">
        <v>37</v>
      </c>
      <c r="AH78" s="40">
        <f t="shared" si="56"/>
        <v>46</v>
      </c>
      <c r="AI78" s="34">
        <f t="shared" si="57"/>
        <v>0</v>
      </c>
      <c r="AJ78" s="34">
        <f t="shared" si="58"/>
        <v>8</v>
      </c>
      <c r="AK78" s="34">
        <f t="shared" si="59"/>
        <v>53</v>
      </c>
      <c r="AL78" s="34">
        <f t="shared" si="60"/>
        <v>0</v>
      </c>
      <c r="AM78" s="34">
        <f t="shared" si="61"/>
        <v>0</v>
      </c>
      <c r="AN78" s="34">
        <f t="shared" si="62"/>
        <v>35</v>
      </c>
      <c r="AO78" s="34">
        <f t="shared" si="63"/>
        <v>0</v>
      </c>
      <c r="AP78" s="129">
        <f t="shared" si="64"/>
        <v>0</v>
      </c>
      <c r="AQ78" s="150">
        <f t="shared" si="65"/>
        <v>142</v>
      </c>
      <c r="AR78" s="69" t="str">
        <f t="shared" si="75"/>
        <v>237EPS002</v>
      </c>
      <c r="AS78" s="714" t="s">
        <v>698</v>
      </c>
      <c r="AT78" s="714">
        <v>237</v>
      </c>
      <c r="AU78" s="714" t="s">
        <v>564</v>
      </c>
      <c r="AV78" s="715">
        <v>14</v>
      </c>
    </row>
    <row r="79" spans="2:48" ht="15" customHeight="1">
      <c r="B79" s="29" t="str">
        <f t="shared" si="66"/>
        <v>819EPS010</v>
      </c>
      <c r="C79" s="29" t="str">
        <f t="shared" si="67"/>
        <v>819EPS044</v>
      </c>
      <c r="D79" s="29" t="str">
        <f t="shared" si="68"/>
        <v>819EPS002</v>
      </c>
      <c r="E79" s="29" t="str">
        <f t="shared" si="69"/>
        <v>819EPS016</v>
      </c>
      <c r="F79" s="29" t="str">
        <f t="shared" si="70"/>
        <v>819EPS023</v>
      </c>
      <c r="G79" s="29" t="str">
        <f t="shared" si="71"/>
        <v>819EPS005</v>
      </c>
      <c r="H79" s="29" t="str">
        <f t="shared" si="72"/>
        <v>819EPS040</v>
      </c>
      <c r="I79" s="29" t="str">
        <f t="shared" si="73"/>
        <v>819EPS017</v>
      </c>
      <c r="J79" s="29" t="str">
        <f t="shared" si="74"/>
        <v>819EAS016</v>
      </c>
      <c r="K79" s="161" t="s">
        <v>362</v>
      </c>
      <c r="L79" s="30" t="s">
        <v>498</v>
      </c>
      <c r="M79" s="158">
        <v>819</v>
      </c>
      <c r="N79" s="40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129">
        <v>0</v>
      </c>
      <c r="W79" s="150">
        <v>0</v>
      </c>
      <c r="X79" s="40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129">
        <v>0</v>
      </c>
      <c r="AG79" s="150">
        <v>0</v>
      </c>
      <c r="AH79" s="40">
        <f t="shared" si="56"/>
        <v>0</v>
      </c>
      <c r="AI79" s="34">
        <f t="shared" si="57"/>
        <v>0</v>
      </c>
      <c r="AJ79" s="34">
        <f t="shared" si="58"/>
        <v>0</v>
      </c>
      <c r="AK79" s="34">
        <f t="shared" si="59"/>
        <v>0</v>
      </c>
      <c r="AL79" s="34">
        <f t="shared" si="60"/>
        <v>0</v>
      </c>
      <c r="AM79" s="34">
        <f t="shared" si="61"/>
        <v>0</v>
      </c>
      <c r="AN79" s="34">
        <f t="shared" si="62"/>
        <v>3</v>
      </c>
      <c r="AO79" s="34">
        <f t="shared" si="63"/>
        <v>0</v>
      </c>
      <c r="AP79" s="129">
        <f t="shared" si="64"/>
        <v>0</v>
      </c>
      <c r="AQ79" s="150">
        <f t="shared" si="65"/>
        <v>3</v>
      </c>
      <c r="AR79" s="69" t="str">
        <f t="shared" si="75"/>
        <v>237EPS010</v>
      </c>
      <c r="AS79" s="714" t="s">
        <v>698</v>
      </c>
      <c r="AT79" s="714">
        <v>237</v>
      </c>
      <c r="AU79" s="714" t="s">
        <v>562</v>
      </c>
      <c r="AV79" s="715">
        <v>76</v>
      </c>
    </row>
    <row r="80" spans="2:48" ht="15" customHeight="1">
      <c r="B80" s="29" t="str">
        <f t="shared" si="66"/>
        <v>854EPS010</v>
      </c>
      <c r="C80" s="29" t="str">
        <f t="shared" si="67"/>
        <v>854EPS044</v>
      </c>
      <c r="D80" s="29" t="str">
        <f t="shared" si="68"/>
        <v>854EPS002</v>
      </c>
      <c r="E80" s="29" t="str">
        <f t="shared" si="69"/>
        <v>854EPS016</v>
      </c>
      <c r="F80" s="29" t="str">
        <f t="shared" si="70"/>
        <v>854EPS023</v>
      </c>
      <c r="G80" s="29" t="str">
        <f t="shared" si="71"/>
        <v>854EPS005</v>
      </c>
      <c r="H80" s="29" t="str">
        <f t="shared" si="72"/>
        <v>854EPS040</v>
      </c>
      <c r="I80" s="29" t="str">
        <f t="shared" si="73"/>
        <v>854EPS017</v>
      </c>
      <c r="J80" s="29" t="str">
        <f t="shared" si="74"/>
        <v>854EAS016</v>
      </c>
      <c r="K80" s="161" t="s">
        <v>363</v>
      </c>
      <c r="L80" s="30" t="s">
        <v>498</v>
      </c>
      <c r="M80" s="158">
        <v>854</v>
      </c>
      <c r="N80" s="40">
        <v>0</v>
      </c>
      <c r="O80" s="34">
        <v>0</v>
      </c>
      <c r="P80" s="34">
        <v>0</v>
      </c>
      <c r="Q80" s="34">
        <v>0</v>
      </c>
      <c r="R80" s="34">
        <v>0</v>
      </c>
      <c r="S80" s="34">
        <v>0</v>
      </c>
      <c r="T80" s="34">
        <v>0</v>
      </c>
      <c r="U80" s="34">
        <v>0</v>
      </c>
      <c r="V80" s="129">
        <v>0</v>
      </c>
      <c r="W80" s="150">
        <v>0</v>
      </c>
      <c r="X80" s="40">
        <v>0</v>
      </c>
      <c r="Y80" s="34">
        <v>0</v>
      </c>
      <c r="Z80" s="34">
        <v>0</v>
      </c>
      <c r="AA80" s="34">
        <v>0</v>
      </c>
      <c r="AB80" s="34">
        <v>0</v>
      </c>
      <c r="AC80" s="34">
        <v>0</v>
      </c>
      <c r="AD80" s="34">
        <v>0</v>
      </c>
      <c r="AE80" s="34">
        <v>0</v>
      </c>
      <c r="AF80" s="129">
        <v>0</v>
      </c>
      <c r="AG80" s="150">
        <v>0</v>
      </c>
      <c r="AH80" s="40">
        <f t="shared" si="56"/>
        <v>0</v>
      </c>
      <c r="AI80" s="34">
        <f t="shared" si="57"/>
        <v>0</v>
      </c>
      <c r="AJ80" s="34">
        <f t="shared" si="58"/>
        <v>0</v>
      </c>
      <c r="AK80" s="34">
        <f t="shared" si="59"/>
        <v>0</v>
      </c>
      <c r="AL80" s="34">
        <f t="shared" si="60"/>
        <v>0</v>
      </c>
      <c r="AM80" s="34">
        <f t="shared" si="61"/>
        <v>0</v>
      </c>
      <c r="AN80" s="34">
        <f t="shared" si="62"/>
        <v>0</v>
      </c>
      <c r="AO80" s="34">
        <f t="shared" si="63"/>
        <v>0</v>
      </c>
      <c r="AP80" s="129">
        <f t="shared" si="64"/>
        <v>0</v>
      </c>
      <c r="AQ80" s="150">
        <f t="shared" si="65"/>
        <v>0</v>
      </c>
      <c r="AR80" s="69" t="str">
        <f t="shared" si="75"/>
        <v>237EPS040</v>
      </c>
      <c r="AS80" s="714" t="s">
        <v>698</v>
      </c>
      <c r="AT80" s="714">
        <v>237</v>
      </c>
      <c r="AU80" s="714" t="s">
        <v>566</v>
      </c>
      <c r="AV80" s="715">
        <v>20</v>
      </c>
    </row>
    <row r="81" spans="2:48" ht="15" customHeight="1">
      <c r="B81" s="29" t="str">
        <f t="shared" si="66"/>
        <v>887EPS010</v>
      </c>
      <c r="C81" s="29" t="str">
        <f t="shared" si="67"/>
        <v>887EPS044</v>
      </c>
      <c r="D81" s="29" t="str">
        <f t="shared" si="68"/>
        <v>887EPS002</v>
      </c>
      <c r="E81" s="29" t="str">
        <f t="shared" si="69"/>
        <v>887EPS016</v>
      </c>
      <c r="F81" s="29" t="str">
        <f t="shared" si="70"/>
        <v>887EPS023</v>
      </c>
      <c r="G81" s="29" t="str">
        <f t="shared" si="71"/>
        <v>887EPS005</v>
      </c>
      <c r="H81" s="29" t="str">
        <f t="shared" si="72"/>
        <v>887EPS040</v>
      </c>
      <c r="I81" s="29" t="str">
        <f t="shared" si="73"/>
        <v>887EPS017</v>
      </c>
      <c r="J81" s="29" t="str">
        <f t="shared" si="74"/>
        <v>887EAS016</v>
      </c>
      <c r="K81" s="161" t="s">
        <v>364</v>
      </c>
      <c r="L81" s="30" t="s">
        <v>498</v>
      </c>
      <c r="M81" s="158">
        <v>887</v>
      </c>
      <c r="N81" s="40">
        <v>101</v>
      </c>
      <c r="O81" s="34">
        <v>0</v>
      </c>
      <c r="P81" s="34">
        <v>4</v>
      </c>
      <c r="Q81" s="34">
        <v>52</v>
      </c>
      <c r="R81" s="34">
        <v>0</v>
      </c>
      <c r="S81" s="34">
        <v>0</v>
      </c>
      <c r="T81" s="34">
        <v>0</v>
      </c>
      <c r="U81" s="34">
        <v>0</v>
      </c>
      <c r="V81" s="129">
        <v>0</v>
      </c>
      <c r="W81" s="150">
        <v>157</v>
      </c>
      <c r="X81" s="40">
        <v>7</v>
      </c>
      <c r="Y81" s="34">
        <v>0</v>
      </c>
      <c r="Z81" s="34">
        <v>6</v>
      </c>
      <c r="AA81" s="34">
        <v>10</v>
      </c>
      <c r="AB81" s="34">
        <v>0</v>
      </c>
      <c r="AC81" s="34">
        <v>0</v>
      </c>
      <c r="AD81" s="34">
        <v>0</v>
      </c>
      <c r="AE81" s="34">
        <v>0</v>
      </c>
      <c r="AF81" s="129">
        <v>0</v>
      </c>
      <c r="AG81" s="150">
        <v>23</v>
      </c>
      <c r="AH81" s="40">
        <f t="shared" si="56"/>
        <v>10</v>
      </c>
      <c r="AI81" s="34">
        <f t="shared" si="57"/>
        <v>0</v>
      </c>
      <c r="AJ81" s="34">
        <f t="shared" si="58"/>
        <v>1</v>
      </c>
      <c r="AK81" s="34">
        <f t="shared" si="59"/>
        <v>47</v>
      </c>
      <c r="AL81" s="34">
        <f t="shared" si="60"/>
        <v>0</v>
      </c>
      <c r="AM81" s="34">
        <f t="shared" si="61"/>
        <v>0</v>
      </c>
      <c r="AN81" s="34">
        <f t="shared" si="62"/>
        <v>17</v>
      </c>
      <c r="AO81" s="34">
        <f t="shared" si="63"/>
        <v>0</v>
      </c>
      <c r="AP81" s="129">
        <f t="shared" si="64"/>
        <v>0</v>
      </c>
      <c r="AQ81" s="150">
        <f t="shared" si="65"/>
        <v>75</v>
      </c>
      <c r="AR81" s="69" t="str">
        <f t="shared" si="75"/>
        <v>264EPS002</v>
      </c>
      <c r="AS81" s="714" t="s">
        <v>698</v>
      </c>
      <c r="AT81" s="714">
        <v>264</v>
      </c>
      <c r="AU81" s="714" t="s">
        <v>564</v>
      </c>
      <c r="AV81" s="715">
        <v>15</v>
      </c>
    </row>
    <row r="82" spans="2:48" ht="15" customHeight="1">
      <c r="B82" s="29" t="str">
        <f t="shared" si="66"/>
        <v>EPS010</v>
      </c>
      <c r="C82" s="29" t="str">
        <f t="shared" si="67"/>
        <v>EPS044</v>
      </c>
      <c r="D82" s="29" t="str">
        <f t="shared" si="68"/>
        <v>EPS002</v>
      </c>
      <c r="E82" s="29" t="str">
        <f t="shared" si="69"/>
        <v>EPS016</v>
      </c>
      <c r="F82" s="29" t="str">
        <f t="shared" si="70"/>
        <v>EPS023</v>
      </c>
      <c r="G82" s="29" t="str">
        <f t="shared" si="71"/>
        <v>EPS005</v>
      </c>
      <c r="H82" s="29" t="str">
        <f t="shared" si="72"/>
        <v>EPS040</v>
      </c>
      <c r="I82" s="29" t="str">
        <f t="shared" si="73"/>
        <v>EPS017</v>
      </c>
      <c r="J82" s="29" t="str">
        <f t="shared" si="74"/>
        <v>EAS016</v>
      </c>
      <c r="K82" s="159" t="s">
        <v>699</v>
      </c>
      <c r="L82" s="122"/>
      <c r="M82" s="160"/>
      <c r="N82" s="38">
        <v>3896</v>
      </c>
      <c r="O82" s="35">
        <v>3</v>
      </c>
      <c r="P82" s="35">
        <v>98</v>
      </c>
      <c r="Q82" s="35">
        <v>559</v>
      </c>
      <c r="R82" s="35">
        <v>0</v>
      </c>
      <c r="S82" s="35">
        <v>96</v>
      </c>
      <c r="T82" s="35">
        <v>0</v>
      </c>
      <c r="U82" s="35">
        <v>0</v>
      </c>
      <c r="V82" s="130">
        <v>0</v>
      </c>
      <c r="W82" s="149">
        <v>4652</v>
      </c>
      <c r="X82" s="38">
        <v>430</v>
      </c>
      <c r="Y82" s="35">
        <v>0</v>
      </c>
      <c r="Z82" s="35">
        <v>130</v>
      </c>
      <c r="AA82" s="35">
        <v>97</v>
      </c>
      <c r="AB82" s="35">
        <v>0</v>
      </c>
      <c r="AC82" s="35">
        <v>211</v>
      </c>
      <c r="AD82" s="35">
        <v>0</v>
      </c>
      <c r="AE82" s="35">
        <v>0</v>
      </c>
      <c r="AF82" s="130">
        <v>0</v>
      </c>
      <c r="AG82" s="149">
        <v>868</v>
      </c>
      <c r="AH82" s="38">
        <f t="shared" ref="AH82:AP82" si="76">SUM(AH83:AH105)</f>
        <v>714</v>
      </c>
      <c r="AI82" s="35">
        <f t="shared" si="76"/>
        <v>0</v>
      </c>
      <c r="AJ82" s="35">
        <f t="shared" si="76"/>
        <v>175</v>
      </c>
      <c r="AK82" s="35">
        <f t="shared" si="76"/>
        <v>458</v>
      </c>
      <c r="AL82" s="35">
        <f t="shared" si="76"/>
        <v>0</v>
      </c>
      <c r="AM82" s="35">
        <f t="shared" si="76"/>
        <v>148</v>
      </c>
      <c r="AN82" s="35">
        <f>SUM(AN83:AN105)</f>
        <v>337</v>
      </c>
      <c r="AO82" s="35">
        <f>SUM(AO83:AO105)</f>
        <v>0</v>
      </c>
      <c r="AP82" s="130">
        <f t="shared" si="76"/>
        <v>0</v>
      </c>
      <c r="AQ82" s="149">
        <f t="shared" si="65"/>
        <v>1832</v>
      </c>
      <c r="AR82" s="69" t="str">
        <f t="shared" si="75"/>
        <v>264EPS040</v>
      </c>
      <c r="AS82" s="714" t="s">
        <v>698</v>
      </c>
      <c r="AT82" s="714">
        <v>264</v>
      </c>
      <c r="AU82" s="714" t="s">
        <v>566</v>
      </c>
      <c r="AV82" s="715">
        <v>8</v>
      </c>
    </row>
    <row r="83" spans="2:48" ht="15" customHeight="1">
      <c r="B83" s="29" t="str">
        <f t="shared" si="66"/>
        <v>2EPS010</v>
      </c>
      <c r="C83" s="29" t="str">
        <f t="shared" si="67"/>
        <v>2EPS044</v>
      </c>
      <c r="D83" s="29" t="str">
        <f t="shared" si="68"/>
        <v>2EPS002</v>
      </c>
      <c r="E83" s="29" t="str">
        <f t="shared" si="69"/>
        <v>2EPS016</v>
      </c>
      <c r="F83" s="29" t="str">
        <f t="shared" si="70"/>
        <v>2EPS023</v>
      </c>
      <c r="G83" s="29" t="str">
        <f t="shared" si="71"/>
        <v>2EPS005</v>
      </c>
      <c r="H83" s="29" t="str">
        <f t="shared" si="72"/>
        <v>2EPS040</v>
      </c>
      <c r="I83" s="29" t="str">
        <f t="shared" si="73"/>
        <v>2EPS017</v>
      </c>
      <c r="J83" s="29" t="str">
        <f t="shared" si="74"/>
        <v>2EAS016</v>
      </c>
      <c r="K83" s="161" t="s">
        <v>366</v>
      </c>
      <c r="L83" s="30" t="s">
        <v>499</v>
      </c>
      <c r="M83" s="158">
        <v>2</v>
      </c>
      <c r="N83" s="40">
        <v>0</v>
      </c>
      <c r="O83" s="34">
        <v>0</v>
      </c>
      <c r="P83" s="34">
        <v>0</v>
      </c>
      <c r="Q83" s="34">
        <v>1</v>
      </c>
      <c r="R83" s="34">
        <v>0</v>
      </c>
      <c r="S83" s="34">
        <v>0</v>
      </c>
      <c r="T83" s="34">
        <v>0</v>
      </c>
      <c r="U83" s="34">
        <v>0</v>
      </c>
      <c r="V83" s="129">
        <v>0</v>
      </c>
      <c r="W83" s="150">
        <v>1</v>
      </c>
      <c r="X83" s="40">
        <v>0</v>
      </c>
      <c r="Y83" s="34">
        <v>0</v>
      </c>
      <c r="Z83" s="34">
        <v>0</v>
      </c>
      <c r="AA83" s="34">
        <v>0</v>
      </c>
      <c r="AB83" s="34">
        <v>0</v>
      </c>
      <c r="AC83" s="34">
        <v>0</v>
      </c>
      <c r="AD83" s="34">
        <v>0</v>
      </c>
      <c r="AE83" s="34">
        <v>0</v>
      </c>
      <c r="AF83" s="129">
        <v>0</v>
      </c>
      <c r="AG83" s="150">
        <v>0</v>
      </c>
      <c r="AH83" s="40">
        <f t="shared" ref="AH83:AH105" si="77">IFERROR(VLOOKUP(B83,$AR$8:$AV$928,5,0),0)</f>
        <v>0</v>
      </c>
      <c r="AI83" s="34">
        <f t="shared" ref="AI83:AI105" si="78">IFERROR(VLOOKUP(C83,$AR$8:$AV$928,5,0),0)</f>
        <v>0</v>
      </c>
      <c r="AJ83" s="34">
        <f t="shared" ref="AJ83:AJ105" si="79">IFERROR(VLOOKUP(D83,$AR$8:$AV$928,5,0),0)</f>
        <v>0</v>
      </c>
      <c r="AK83" s="34">
        <f t="shared" ref="AK83:AK105" si="80">IFERROR(VLOOKUP(E83,$AR$8:$AV$928,5,0),0)</f>
        <v>0</v>
      </c>
      <c r="AL83" s="34">
        <f t="shared" ref="AL83:AL105" si="81">IFERROR(VLOOKUP(F83,$AR$8:$AV$928,5,0),0)</f>
        <v>0</v>
      </c>
      <c r="AM83" s="34">
        <f t="shared" ref="AM83:AM105" si="82">IFERROR(VLOOKUP(G83,$AR$8:$AV$928,5,0),0)</f>
        <v>0</v>
      </c>
      <c r="AN83" s="34">
        <f t="shared" ref="AN83:AN105" si="83">IFERROR(VLOOKUP(H83,$AR$8:$AV$928,5,0),0)</f>
        <v>12</v>
      </c>
      <c r="AO83" s="34">
        <f t="shared" ref="AO83:AO105" si="84">IFERROR(VLOOKUP(I83,$AR$8:$AV$928,5,0),0)</f>
        <v>0</v>
      </c>
      <c r="AP83" s="129">
        <f t="shared" ref="AP83:AP105" si="85">IFERROR(VLOOKUP(J83,$AR$8:$AV$928,5,0),0)</f>
        <v>0</v>
      </c>
      <c r="AQ83" s="150">
        <f t="shared" si="65"/>
        <v>12</v>
      </c>
      <c r="AR83" s="69" t="str">
        <f t="shared" si="75"/>
        <v>310EPS040</v>
      </c>
      <c r="AS83" s="714" t="s">
        <v>698</v>
      </c>
      <c r="AT83" s="714">
        <v>310</v>
      </c>
      <c r="AU83" s="714" t="s">
        <v>566</v>
      </c>
      <c r="AV83" s="715">
        <v>5</v>
      </c>
    </row>
    <row r="84" spans="2:48" ht="15" customHeight="1">
      <c r="B84" s="29" t="str">
        <f t="shared" si="66"/>
        <v>21EPS010</v>
      </c>
      <c r="C84" s="29" t="str">
        <f t="shared" si="67"/>
        <v>21EPS044</v>
      </c>
      <c r="D84" s="29" t="str">
        <f t="shared" si="68"/>
        <v>21EPS002</v>
      </c>
      <c r="E84" s="29" t="str">
        <f t="shared" si="69"/>
        <v>21EPS016</v>
      </c>
      <c r="F84" s="29" t="str">
        <f t="shared" si="70"/>
        <v>21EPS023</v>
      </c>
      <c r="G84" s="29" t="str">
        <f t="shared" si="71"/>
        <v>21EPS005</v>
      </c>
      <c r="H84" s="29" t="str">
        <f t="shared" si="72"/>
        <v>21EPS040</v>
      </c>
      <c r="I84" s="29" t="str">
        <f t="shared" si="73"/>
        <v>21EPS017</v>
      </c>
      <c r="J84" s="29" t="str">
        <f t="shared" si="74"/>
        <v>21EAS016</v>
      </c>
      <c r="K84" s="161" t="s">
        <v>367</v>
      </c>
      <c r="L84" s="30" t="s">
        <v>499</v>
      </c>
      <c r="M84" s="158">
        <v>21</v>
      </c>
      <c r="N84" s="40">
        <v>0</v>
      </c>
      <c r="O84" s="34">
        <v>0</v>
      </c>
      <c r="P84" s="34">
        <v>0</v>
      </c>
      <c r="Q84" s="34">
        <v>0</v>
      </c>
      <c r="R84" s="34">
        <v>0</v>
      </c>
      <c r="S84" s="34">
        <v>0</v>
      </c>
      <c r="T84" s="34">
        <v>0</v>
      </c>
      <c r="U84" s="34">
        <v>0</v>
      </c>
      <c r="V84" s="129">
        <v>0</v>
      </c>
      <c r="W84" s="150">
        <v>0</v>
      </c>
      <c r="X84" s="40">
        <v>0</v>
      </c>
      <c r="Y84" s="34">
        <v>0</v>
      </c>
      <c r="Z84" s="34">
        <v>0</v>
      </c>
      <c r="AA84" s="34">
        <v>0</v>
      </c>
      <c r="AB84" s="34">
        <v>0</v>
      </c>
      <c r="AC84" s="34">
        <v>0</v>
      </c>
      <c r="AD84" s="34">
        <v>0</v>
      </c>
      <c r="AE84" s="34">
        <v>0</v>
      </c>
      <c r="AF84" s="129">
        <v>0</v>
      </c>
      <c r="AG84" s="150">
        <v>0</v>
      </c>
      <c r="AH84" s="40">
        <f t="shared" si="77"/>
        <v>0</v>
      </c>
      <c r="AI84" s="34">
        <f t="shared" si="78"/>
        <v>0</v>
      </c>
      <c r="AJ84" s="34">
        <f t="shared" si="79"/>
        <v>0</v>
      </c>
      <c r="AK84" s="34">
        <f t="shared" si="80"/>
        <v>0</v>
      </c>
      <c r="AL84" s="34">
        <f t="shared" si="81"/>
        <v>0</v>
      </c>
      <c r="AM84" s="34">
        <f t="shared" si="82"/>
        <v>0</v>
      </c>
      <c r="AN84" s="34">
        <f t="shared" si="83"/>
        <v>2</v>
      </c>
      <c r="AO84" s="34">
        <f t="shared" si="84"/>
        <v>0</v>
      </c>
      <c r="AP84" s="129">
        <f t="shared" si="85"/>
        <v>0</v>
      </c>
      <c r="AQ84" s="150">
        <f t="shared" si="65"/>
        <v>2</v>
      </c>
      <c r="AR84" s="69" t="str">
        <f t="shared" si="75"/>
        <v>315EPS040</v>
      </c>
      <c r="AS84" s="714" t="s">
        <v>698</v>
      </c>
      <c r="AT84" s="714">
        <v>315</v>
      </c>
      <c r="AU84" s="714" t="s">
        <v>566</v>
      </c>
      <c r="AV84" s="715">
        <v>3</v>
      </c>
    </row>
    <row r="85" spans="2:48" ht="15" customHeight="1">
      <c r="B85" s="29" t="str">
        <f t="shared" si="66"/>
        <v>55EPS010</v>
      </c>
      <c r="C85" s="29" t="str">
        <f t="shared" si="67"/>
        <v>55EPS044</v>
      </c>
      <c r="D85" s="29" t="str">
        <f t="shared" si="68"/>
        <v>55EPS002</v>
      </c>
      <c r="E85" s="29" t="str">
        <f t="shared" si="69"/>
        <v>55EPS016</v>
      </c>
      <c r="F85" s="29" t="str">
        <f t="shared" si="70"/>
        <v>55EPS023</v>
      </c>
      <c r="G85" s="29" t="str">
        <f t="shared" si="71"/>
        <v>55EPS005</v>
      </c>
      <c r="H85" s="29" t="str">
        <f t="shared" si="72"/>
        <v>55EPS040</v>
      </c>
      <c r="I85" s="29" t="str">
        <f t="shared" si="73"/>
        <v>55EPS017</v>
      </c>
      <c r="J85" s="29" t="str">
        <f t="shared" si="74"/>
        <v>55EAS016</v>
      </c>
      <c r="K85" s="161" t="s">
        <v>368</v>
      </c>
      <c r="L85" s="30" t="s">
        <v>499</v>
      </c>
      <c r="M85" s="158">
        <v>55</v>
      </c>
      <c r="N85" s="40">
        <v>0</v>
      </c>
      <c r="O85" s="34">
        <v>1</v>
      </c>
      <c r="P85" s="34">
        <v>0</v>
      </c>
      <c r="Q85" s="34">
        <v>0</v>
      </c>
      <c r="R85" s="34">
        <v>0</v>
      </c>
      <c r="S85" s="34">
        <v>0</v>
      </c>
      <c r="T85" s="34">
        <v>0</v>
      </c>
      <c r="U85" s="34">
        <v>0</v>
      </c>
      <c r="V85" s="129">
        <v>0</v>
      </c>
      <c r="W85" s="150">
        <v>1</v>
      </c>
      <c r="X85" s="40">
        <v>0</v>
      </c>
      <c r="Y85" s="34">
        <v>0</v>
      </c>
      <c r="Z85" s="34">
        <v>0</v>
      </c>
      <c r="AA85" s="34">
        <v>0</v>
      </c>
      <c r="AB85" s="34">
        <v>0</v>
      </c>
      <c r="AC85" s="34">
        <v>0</v>
      </c>
      <c r="AD85" s="34">
        <v>0</v>
      </c>
      <c r="AE85" s="34">
        <v>0</v>
      </c>
      <c r="AF85" s="129">
        <v>0</v>
      </c>
      <c r="AG85" s="150">
        <v>0</v>
      </c>
      <c r="AH85" s="40">
        <f t="shared" si="77"/>
        <v>0</v>
      </c>
      <c r="AI85" s="34">
        <f t="shared" si="78"/>
        <v>0</v>
      </c>
      <c r="AJ85" s="34">
        <f t="shared" si="79"/>
        <v>0</v>
      </c>
      <c r="AK85" s="34">
        <f t="shared" si="80"/>
        <v>0</v>
      </c>
      <c r="AL85" s="34">
        <f t="shared" si="81"/>
        <v>0</v>
      </c>
      <c r="AM85" s="34">
        <f t="shared" si="82"/>
        <v>0</v>
      </c>
      <c r="AN85" s="34">
        <f t="shared" si="83"/>
        <v>2</v>
      </c>
      <c r="AO85" s="34">
        <f t="shared" si="84"/>
        <v>0</v>
      </c>
      <c r="AP85" s="129">
        <f t="shared" si="85"/>
        <v>0</v>
      </c>
      <c r="AQ85" s="150">
        <f t="shared" si="65"/>
        <v>2</v>
      </c>
      <c r="AR85" s="69" t="str">
        <f t="shared" si="75"/>
        <v>361EPS040</v>
      </c>
      <c r="AS85" s="714" t="s">
        <v>698</v>
      </c>
      <c r="AT85" s="714">
        <v>361</v>
      </c>
      <c r="AU85" s="714" t="s">
        <v>566</v>
      </c>
      <c r="AV85" s="715">
        <v>11</v>
      </c>
    </row>
    <row r="86" spans="2:48" ht="15" customHeight="1">
      <c r="B86" s="29" t="str">
        <f t="shared" si="66"/>
        <v>148EPS010</v>
      </c>
      <c r="C86" s="29" t="str">
        <f t="shared" si="67"/>
        <v>148EPS044</v>
      </c>
      <c r="D86" s="29" t="str">
        <f t="shared" si="68"/>
        <v>148EPS002</v>
      </c>
      <c r="E86" s="29" t="str">
        <f t="shared" si="69"/>
        <v>148EPS016</v>
      </c>
      <c r="F86" s="29" t="str">
        <f t="shared" si="70"/>
        <v>148EPS023</v>
      </c>
      <c r="G86" s="29" t="str">
        <f t="shared" si="71"/>
        <v>148EPS005</v>
      </c>
      <c r="H86" s="29" t="str">
        <f t="shared" si="72"/>
        <v>148EPS040</v>
      </c>
      <c r="I86" s="29" t="str">
        <f t="shared" si="73"/>
        <v>148EPS017</v>
      </c>
      <c r="J86" s="29" t="str">
        <f t="shared" si="74"/>
        <v>148EAS016</v>
      </c>
      <c r="K86" s="165" t="s">
        <v>369</v>
      </c>
      <c r="L86" s="30" t="s">
        <v>499</v>
      </c>
      <c r="M86" s="158">
        <v>148</v>
      </c>
      <c r="N86" s="40">
        <v>0</v>
      </c>
      <c r="O86" s="34">
        <v>0</v>
      </c>
      <c r="P86" s="34">
        <v>0</v>
      </c>
      <c r="Q86" s="34">
        <v>42</v>
      </c>
      <c r="R86" s="34">
        <v>0</v>
      </c>
      <c r="S86" s="34">
        <v>0</v>
      </c>
      <c r="T86" s="34">
        <v>0</v>
      </c>
      <c r="U86" s="34">
        <v>0</v>
      </c>
      <c r="V86" s="129">
        <v>0</v>
      </c>
      <c r="W86" s="150">
        <v>42</v>
      </c>
      <c r="X86" s="40">
        <v>0</v>
      </c>
      <c r="Y86" s="34">
        <v>0</v>
      </c>
      <c r="Z86" s="34">
        <v>0</v>
      </c>
      <c r="AA86" s="34">
        <v>8</v>
      </c>
      <c r="AB86" s="34">
        <v>0</v>
      </c>
      <c r="AC86" s="34">
        <v>0</v>
      </c>
      <c r="AD86" s="34">
        <v>0</v>
      </c>
      <c r="AE86" s="34">
        <v>0</v>
      </c>
      <c r="AF86" s="129">
        <v>0</v>
      </c>
      <c r="AG86" s="150">
        <v>8</v>
      </c>
      <c r="AH86" s="40">
        <f t="shared" si="77"/>
        <v>0</v>
      </c>
      <c r="AI86" s="34">
        <f t="shared" si="78"/>
        <v>0</v>
      </c>
      <c r="AJ86" s="34">
        <f t="shared" si="79"/>
        <v>0</v>
      </c>
      <c r="AK86" s="34">
        <f t="shared" si="80"/>
        <v>40</v>
      </c>
      <c r="AL86" s="34">
        <f t="shared" si="81"/>
        <v>0</v>
      </c>
      <c r="AM86" s="34">
        <f t="shared" si="82"/>
        <v>0</v>
      </c>
      <c r="AN86" s="34">
        <f t="shared" si="83"/>
        <v>26</v>
      </c>
      <c r="AO86" s="34">
        <f t="shared" si="84"/>
        <v>0</v>
      </c>
      <c r="AP86" s="129">
        <f t="shared" si="85"/>
        <v>0</v>
      </c>
      <c r="AQ86" s="150">
        <f t="shared" si="65"/>
        <v>66</v>
      </c>
      <c r="AR86" s="69" t="str">
        <f t="shared" si="75"/>
        <v>647EPS040</v>
      </c>
      <c r="AS86" s="714" t="s">
        <v>698</v>
      </c>
      <c r="AT86" s="714">
        <v>647</v>
      </c>
      <c r="AU86" s="714" t="s">
        <v>566</v>
      </c>
      <c r="AV86" s="715">
        <v>10</v>
      </c>
    </row>
    <row r="87" spans="2:48" ht="15" customHeight="1">
      <c r="B87" s="29" t="str">
        <f t="shared" si="66"/>
        <v>197EPS010</v>
      </c>
      <c r="C87" s="29" t="str">
        <f t="shared" si="67"/>
        <v>197EPS044</v>
      </c>
      <c r="D87" s="29" t="str">
        <f t="shared" si="68"/>
        <v>197EPS002</v>
      </c>
      <c r="E87" s="29" t="str">
        <f t="shared" si="69"/>
        <v>197EPS016</v>
      </c>
      <c r="F87" s="29" t="str">
        <f t="shared" si="70"/>
        <v>197EPS023</v>
      </c>
      <c r="G87" s="29" t="str">
        <f t="shared" si="71"/>
        <v>197EPS005</v>
      </c>
      <c r="H87" s="29" t="str">
        <f t="shared" si="72"/>
        <v>197EPS040</v>
      </c>
      <c r="I87" s="29" t="str">
        <f t="shared" si="73"/>
        <v>197EPS017</v>
      </c>
      <c r="J87" s="29" t="str">
        <f t="shared" si="74"/>
        <v>197EAS016</v>
      </c>
      <c r="K87" s="161" t="s">
        <v>370</v>
      </c>
      <c r="L87" s="30" t="s">
        <v>499</v>
      </c>
      <c r="M87" s="158">
        <v>197</v>
      </c>
      <c r="N87" s="40">
        <v>0</v>
      </c>
      <c r="O87" s="34">
        <v>0</v>
      </c>
      <c r="P87" s="34">
        <v>0</v>
      </c>
      <c r="Q87" s="34">
        <v>0</v>
      </c>
      <c r="R87" s="34">
        <v>0</v>
      </c>
      <c r="S87" s="34">
        <v>0</v>
      </c>
      <c r="T87" s="34">
        <v>0</v>
      </c>
      <c r="U87" s="34">
        <v>0</v>
      </c>
      <c r="V87" s="129">
        <v>0</v>
      </c>
      <c r="W87" s="150">
        <v>0</v>
      </c>
      <c r="X87" s="40">
        <v>0</v>
      </c>
      <c r="Y87" s="34">
        <v>0</v>
      </c>
      <c r="Z87" s="34">
        <v>0</v>
      </c>
      <c r="AA87" s="34">
        <v>0</v>
      </c>
      <c r="AB87" s="34">
        <v>0</v>
      </c>
      <c r="AC87" s="34">
        <v>0</v>
      </c>
      <c r="AD87" s="34">
        <v>0</v>
      </c>
      <c r="AE87" s="34">
        <v>0</v>
      </c>
      <c r="AF87" s="129">
        <v>0</v>
      </c>
      <c r="AG87" s="150">
        <v>0</v>
      </c>
      <c r="AH87" s="40">
        <f t="shared" si="77"/>
        <v>0</v>
      </c>
      <c r="AI87" s="34">
        <f t="shared" si="78"/>
        <v>0</v>
      </c>
      <c r="AJ87" s="34">
        <f t="shared" si="79"/>
        <v>0</v>
      </c>
      <c r="AK87" s="34">
        <f t="shared" si="80"/>
        <v>0</v>
      </c>
      <c r="AL87" s="34">
        <f t="shared" si="81"/>
        <v>0</v>
      </c>
      <c r="AM87" s="34">
        <f t="shared" si="82"/>
        <v>0</v>
      </c>
      <c r="AN87" s="34">
        <f t="shared" si="83"/>
        <v>3</v>
      </c>
      <c r="AO87" s="34">
        <f t="shared" si="84"/>
        <v>0</v>
      </c>
      <c r="AP87" s="129">
        <f t="shared" si="85"/>
        <v>0</v>
      </c>
      <c r="AQ87" s="150">
        <f t="shared" si="65"/>
        <v>3</v>
      </c>
      <c r="AR87" s="69" t="str">
        <f t="shared" si="75"/>
        <v>658EPS040</v>
      </c>
      <c r="AS87" s="714" t="s">
        <v>698</v>
      </c>
      <c r="AT87" s="714">
        <v>658</v>
      </c>
      <c r="AU87" s="714" t="s">
        <v>566</v>
      </c>
      <c r="AV87" s="715">
        <v>4</v>
      </c>
    </row>
    <row r="88" spans="2:48" ht="15" customHeight="1">
      <c r="B88" s="29" t="str">
        <f t="shared" si="66"/>
        <v>206EPS010</v>
      </c>
      <c r="C88" s="29" t="str">
        <f t="shared" si="67"/>
        <v>206EPS044</v>
      </c>
      <c r="D88" s="29" t="str">
        <f t="shared" si="68"/>
        <v>206EPS002</v>
      </c>
      <c r="E88" s="29" t="str">
        <f t="shared" si="69"/>
        <v>206EPS016</v>
      </c>
      <c r="F88" s="29" t="str">
        <f t="shared" si="70"/>
        <v>206EPS023</v>
      </c>
      <c r="G88" s="29" t="str">
        <f t="shared" si="71"/>
        <v>206EPS005</v>
      </c>
      <c r="H88" s="29" t="str">
        <f t="shared" si="72"/>
        <v>206EPS040</v>
      </c>
      <c r="I88" s="29" t="str">
        <f t="shared" si="73"/>
        <v>206EPS017</v>
      </c>
      <c r="J88" s="29" t="str">
        <f t="shared" si="74"/>
        <v>206EAS016</v>
      </c>
      <c r="K88" s="162" t="s">
        <v>371</v>
      </c>
      <c r="L88" s="30" t="s">
        <v>499</v>
      </c>
      <c r="M88" s="158">
        <v>206</v>
      </c>
      <c r="N88" s="40">
        <v>0</v>
      </c>
      <c r="O88" s="34">
        <v>0</v>
      </c>
      <c r="P88" s="34">
        <v>0</v>
      </c>
      <c r="Q88" s="34">
        <v>0</v>
      </c>
      <c r="R88" s="34">
        <v>0</v>
      </c>
      <c r="S88" s="34">
        <v>0</v>
      </c>
      <c r="T88" s="34">
        <v>0</v>
      </c>
      <c r="U88" s="34">
        <v>0</v>
      </c>
      <c r="V88" s="129">
        <v>0</v>
      </c>
      <c r="W88" s="150">
        <v>0</v>
      </c>
      <c r="X88" s="40">
        <v>0</v>
      </c>
      <c r="Y88" s="34">
        <v>0</v>
      </c>
      <c r="Z88" s="34">
        <v>0</v>
      </c>
      <c r="AA88" s="34">
        <v>0</v>
      </c>
      <c r="AB88" s="34">
        <v>0</v>
      </c>
      <c r="AC88" s="34">
        <v>0</v>
      </c>
      <c r="AD88" s="34">
        <v>0</v>
      </c>
      <c r="AE88" s="34">
        <v>0</v>
      </c>
      <c r="AF88" s="129">
        <v>0</v>
      </c>
      <c r="AG88" s="150">
        <v>0</v>
      </c>
      <c r="AH88" s="40">
        <f t="shared" si="77"/>
        <v>0</v>
      </c>
      <c r="AI88" s="34">
        <f t="shared" si="78"/>
        <v>0</v>
      </c>
      <c r="AJ88" s="34">
        <f t="shared" si="79"/>
        <v>0</v>
      </c>
      <c r="AK88" s="34">
        <f t="shared" si="80"/>
        <v>0</v>
      </c>
      <c r="AL88" s="34">
        <f t="shared" si="81"/>
        <v>0</v>
      </c>
      <c r="AM88" s="34">
        <f t="shared" si="82"/>
        <v>0</v>
      </c>
      <c r="AN88" s="34">
        <f t="shared" si="83"/>
        <v>2</v>
      </c>
      <c r="AO88" s="34">
        <f t="shared" si="84"/>
        <v>0</v>
      </c>
      <c r="AP88" s="129">
        <f t="shared" si="85"/>
        <v>0</v>
      </c>
      <c r="AQ88" s="150">
        <f t="shared" si="65"/>
        <v>2</v>
      </c>
      <c r="AR88" s="69" t="str">
        <f t="shared" si="75"/>
        <v>664EPS002</v>
      </c>
      <c r="AS88" s="714" t="s">
        <v>698</v>
      </c>
      <c r="AT88" s="714">
        <v>664</v>
      </c>
      <c r="AU88" s="714" t="s">
        <v>564</v>
      </c>
      <c r="AV88" s="715">
        <v>6</v>
      </c>
    </row>
    <row r="89" spans="2:48" ht="15" customHeight="1">
      <c r="B89" s="29" t="str">
        <f t="shared" si="66"/>
        <v>313EPS010</v>
      </c>
      <c r="C89" s="29" t="str">
        <f t="shared" si="67"/>
        <v>313EPS044</v>
      </c>
      <c r="D89" s="29" t="str">
        <f t="shared" si="68"/>
        <v>313EPS002</v>
      </c>
      <c r="E89" s="29" t="str">
        <f t="shared" si="69"/>
        <v>313EPS016</v>
      </c>
      <c r="F89" s="29" t="str">
        <f t="shared" si="70"/>
        <v>313EPS023</v>
      </c>
      <c r="G89" s="29" t="str">
        <f t="shared" si="71"/>
        <v>313EPS005</v>
      </c>
      <c r="H89" s="29" t="str">
        <f t="shared" si="72"/>
        <v>313EPS040</v>
      </c>
      <c r="I89" s="29" t="str">
        <f t="shared" si="73"/>
        <v>313EPS017</v>
      </c>
      <c r="J89" s="29" t="str">
        <f t="shared" si="74"/>
        <v>313EAS016</v>
      </c>
      <c r="K89" s="161" t="s">
        <v>372</v>
      </c>
      <c r="L89" s="30" t="s">
        <v>499</v>
      </c>
      <c r="M89" s="158">
        <v>313</v>
      </c>
      <c r="N89" s="40">
        <v>0</v>
      </c>
      <c r="O89" s="34">
        <v>0</v>
      </c>
      <c r="P89" s="34">
        <v>0</v>
      </c>
      <c r="Q89" s="34">
        <v>0</v>
      </c>
      <c r="R89" s="34">
        <v>0</v>
      </c>
      <c r="S89" s="34">
        <v>0</v>
      </c>
      <c r="T89" s="34">
        <v>0</v>
      </c>
      <c r="U89" s="34">
        <v>0</v>
      </c>
      <c r="V89" s="129">
        <v>0</v>
      </c>
      <c r="W89" s="150">
        <v>0</v>
      </c>
      <c r="X89" s="40">
        <v>0</v>
      </c>
      <c r="Y89" s="34">
        <v>0</v>
      </c>
      <c r="Z89" s="34">
        <v>0</v>
      </c>
      <c r="AA89" s="34">
        <v>0</v>
      </c>
      <c r="AB89" s="34">
        <v>0</v>
      </c>
      <c r="AC89" s="34">
        <v>0</v>
      </c>
      <c r="AD89" s="34">
        <v>0</v>
      </c>
      <c r="AE89" s="34">
        <v>0</v>
      </c>
      <c r="AF89" s="129">
        <v>0</v>
      </c>
      <c r="AG89" s="150">
        <v>0</v>
      </c>
      <c r="AH89" s="40">
        <f t="shared" si="77"/>
        <v>0</v>
      </c>
      <c r="AI89" s="34">
        <f t="shared" si="78"/>
        <v>0</v>
      </c>
      <c r="AJ89" s="34">
        <f t="shared" si="79"/>
        <v>0</v>
      </c>
      <c r="AK89" s="34">
        <f t="shared" si="80"/>
        <v>0</v>
      </c>
      <c r="AL89" s="34">
        <f t="shared" si="81"/>
        <v>0</v>
      </c>
      <c r="AM89" s="34">
        <f t="shared" si="82"/>
        <v>0</v>
      </c>
      <c r="AN89" s="34">
        <f t="shared" si="83"/>
        <v>5</v>
      </c>
      <c r="AO89" s="34">
        <f t="shared" si="84"/>
        <v>0</v>
      </c>
      <c r="AP89" s="129">
        <f t="shared" si="85"/>
        <v>0</v>
      </c>
      <c r="AQ89" s="150">
        <f t="shared" si="65"/>
        <v>5</v>
      </c>
      <c r="AR89" s="69" t="str">
        <f t="shared" si="75"/>
        <v>664EPS016</v>
      </c>
      <c r="AS89" s="714" t="s">
        <v>698</v>
      </c>
      <c r="AT89" s="714">
        <v>664</v>
      </c>
      <c r="AU89" s="714" t="s">
        <v>627</v>
      </c>
      <c r="AV89" s="715">
        <v>23</v>
      </c>
    </row>
    <row r="90" spans="2:48" ht="15" customHeight="1">
      <c r="B90" s="29" t="str">
        <f t="shared" si="66"/>
        <v>318EPS010</v>
      </c>
      <c r="C90" s="29" t="str">
        <f t="shared" si="67"/>
        <v>318EPS044</v>
      </c>
      <c r="D90" s="29" t="str">
        <f t="shared" si="68"/>
        <v>318EPS002</v>
      </c>
      <c r="E90" s="29" t="str">
        <f t="shared" si="69"/>
        <v>318EPS016</v>
      </c>
      <c r="F90" s="29" t="str">
        <f t="shared" si="70"/>
        <v>318EPS023</v>
      </c>
      <c r="G90" s="29" t="str">
        <f t="shared" si="71"/>
        <v>318EPS005</v>
      </c>
      <c r="H90" s="29" t="str">
        <f t="shared" si="72"/>
        <v>318EPS040</v>
      </c>
      <c r="I90" s="29" t="str">
        <f t="shared" si="73"/>
        <v>318EPS017</v>
      </c>
      <c r="J90" s="29" t="str">
        <f t="shared" si="74"/>
        <v>318EAS016</v>
      </c>
      <c r="K90" s="161" t="s">
        <v>373</v>
      </c>
      <c r="L90" s="30" t="s">
        <v>499</v>
      </c>
      <c r="M90" s="158">
        <v>318</v>
      </c>
      <c r="N90" s="40">
        <v>285</v>
      </c>
      <c r="O90" s="34">
        <v>0</v>
      </c>
      <c r="P90" s="34">
        <v>8</v>
      </c>
      <c r="Q90" s="34">
        <v>60</v>
      </c>
      <c r="R90" s="34">
        <v>0</v>
      </c>
      <c r="S90" s="34">
        <v>0</v>
      </c>
      <c r="T90" s="34">
        <v>0</v>
      </c>
      <c r="U90" s="34">
        <v>0</v>
      </c>
      <c r="V90" s="129">
        <v>0</v>
      </c>
      <c r="W90" s="150">
        <v>353</v>
      </c>
      <c r="X90" s="40">
        <v>64</v>
      </c>
      <c r="Y90" s="34">
        <v>0</v>
      </c>
      <c r="Z90" s="34">
        <v>12</v>
      </c>
      <c r="AA90" s="34">
        <v>9</v>
      </c>
      <c r="AB90" s="34">
        <v>0</v>
      </c>
      <c r="AC90" s="34">
        <v>0</v>
      </c>
      <c r="AD90" s="34">
        <v>0</v>
      </c>
      <c r="AE90" s="34">
        <v>0</v>
      </c>
      <c r="AF90" s="129">
        <v>0</v>
      </c>
      <c r="AG90" s="150">
        <v>85</v>
      </c>
      <c r="AH90" s="40">
        <f t="shared" si="77"/>
        <v>60</v>
      </c>
      <c r="AI90" s="34">
        <f t="shared" si="78"/>
        <v>0</v>
      </c>
      <c r="AJ90" s="34">
        <f t="shared" si="79"/>
        <v>26</v>
      </c>
      <c r="AK90" s="34">
        <f t="shared" si="80"/>
        <v>30</v>
      </c>
      <c r="AL90" s="34">
        <f t="shared" si="81"/>
        <v>0</v>
      </c>
      <c r="AM90" s="34">
        <f t="shared" si="82"/>
        <v>0</v>
      </c>
      <c r="AN90" s="34">
        <f t="shared" si="83"/>
        <v>29</v>
      </c>
      <c r="AO90" s="34">
        <f t="shared" si="84"/>
        <v>0</v>
      </c>
      <c r="AP90" s="129">
        <f t="shared" si="85"/>
        <v>0</v>
      </c>
      <c r="AQ90" s="150">
        <f t="shared" si="65"/>
        <v>145</v>
      </c>
      <c r="AR90" s="69" t="str">
        <f t="shared" si="75"/>
        <v>664EPS040</v>
      </c>
      <c r="AS90" s="714" t="s">
        <v>698</v>
      </c>
      <c r="AT90" s="714">
        <v>664</v>
      </c>
      <c r="AU90" s="714" t="s">
        <v>566</v>
      </c>
      <c r="AV90" s="715">
        <v>16</v>
      </c>
    </row>
    <row r="91" spans="2:48" ht="15" customHeight="1">
      <c r="B91" s="29" t="str">
        <f t="shared" si="66"/>
        <v>321EPS010</v>
      </c>
      <c r="C91" s="29" t="str">
        <f t="shared" si="67"/>
        <v>321EPS044</v>
      </c>
      <c r="D91" s="29" t="str">
        <f t="shared" si="68"/>
        <v>321EPS002</v>
      </c>
      <c r="E91" s="29" t="str">
        <f t="shared" si="69"/>
        <v>321EPS016</v>
      </c>
      <c r="F91" s="29" t="str">
        <f t="shared" si="70"/>
        <v>321EPS023</v>
      </c>
      <c r="G91" s="29" t="str">
        <f t="shared" si="71"/>
        <v>321EPS005</v>
      </c>
      <c r="H91" s="29" t="str">
        <f t="shared" si="72"/>
        <v>321EPS040</v>
      </c>
      <c r="I91" s="29" t="str">
        <f t="shared" si="73"/>
        <v>321EPS017</v>
      </c>
      <c r="J91" s="29" t="str">
        <f t="shared" si="74"/>
        <v>321EAS016</v>
      </c>
      <c r="K91" s="161" t="s">
        <v>374</v>
      </c>
      <c r="L91" s="30" t="s">
        <v>499</v>
      </c>
      <c r="M91" s="158">
        <v>321</v>
      </c>
      <c r="N91" s="40">
        <v>0</v>
      </c>
      <c r="O91" s="34">
        <v>0</v>
      </c>
      <c r="P91" s="34">
        <v>0</v>
      </c>
      <c r="Q91" s="34">
        <v>0</v>
      </c>
      <c r="R91" s="34">
        <v>0</v>
      </c>
      <c r="S91" s="34">
        <v>0</v>
      </c>
      <c r="T91" s="34">
        <v>0</v>
      </c>
      <c r="U91" s="34">
        <v>0</v>
      </c>
      <c r="V91" s="129">
        <v>0</v>
      </c>
      <c r="W91" s="150">
        <v>0</v>
      </c>
      <c r="X91" s="40">
        <v>0</v>
      </c>
      <c r="Y91" s="34">
        <v>0</v>
      </c>
      <c r="Z91" s="34">
        <v>0</v>
      </c>
      <c r="AA91" s="34">
        <v>0</v>
      </c>
      <c r="AB91" s="34">
        <v>0</v>
      </c>
      <c r="AC91" s="34">
        <v>0</v>
      </c>
      <c r="AD91" s="34">
        <v>0</v>
      </c>
      <c r="AE91" s="34">
        <v>0</v>
      </c>
      <c r="AF91" s="129">
        <v>0</v>
      </c>
      <c r="AG91" s="150">
        <v>0</v>
      </c>
      <c r="AH91" s="40">
        <f t="shared" si="77"/>
        <v>0</v>
      </c>
      <c r="AI91" s="34">
        <f t="shared" si="78"/>
        <v>0</v>
      </c>
      <c r="AJ91" s="34">
        <f t="shared" si="79"/>
        <v>0</v>
      </c>
      <c r="AK91" s="34">
        <f t="shared" si="80"/>
        <v>0</v>
      </c>
      <c r="AL91" s="34">
        <f t="shared" si="81"/>
        <v>0</v>
      </c>
      <c r="AM91" s="34">
        <f t="shared" si="82"/>
        <v>0</v>
      </c>
      <c r="AN91" s="34">
        <f t="shared" si="83"/>
        <v>4</v>
      </c>
      <c r="AO91" s="34">
        <f t="shared" si="84"/>
        <v>0</v>
      </c>
      <c r="AP91" s="129">
        <f t="shared" si="85"/>
        <v>0</v>
      </c>
      <c r="AQ91" s="150">
        <f t="shared" si="65"/>
        <v>4</v>
      </c>
      <c r="AR91" s="69" t="str">
        <f t="shared" si="75"/>
        <v>686EPS002</v>
      </c>
      <c r="AS91" s="714" t="s">
        <v>698</v>
      </c>
      <c r="AT91" s="714">
        <v>686</v>
      </c>
      <c r="AU91" s="714" t="s">
        <v>564</v>
      </c>
      <c r="AV91" s="715">
        <v>8</v>
      </c>
    </row>
    <row r="92" spans="2:48" ht="15" customHeight="1">
      <c r="B92" s="29" t="str">
        <f t="shared" si="66"/>
        <v>376EPS010</v>
      </c>
      <c r="C92" s="29" t="str">
        <f t="shared" si="67"/>
        <v>376EPS044</v>
      </c>
      <c r="D92" s="29" t="str">
        <f t="shared" si="68"/>
        <v>376EPS002</v>
      </c>
      <c r="E92" s="29" t="str">
        <f t="shared" si="69"/>
        <v>376EPS016</v>
      </c>
      <c r="F92" s="29" t="str">
        <f t="shared" si="70"/>
        <v>376EPS023</v>
      </c>
      <c r="G92" s="29" t="str">
        <f t="shared" si="71"/>
        <v>376EPS005</v>
      </c>
      <c r="H92" s="29" t="str">
        <f t="shared" si="72"/>
        <v>376EPS040</v>
      </c>
      <c r="I92" s="29" t="str">
        <f t="shared" si="73"/>
        <v>376EPS017</v>
      </c>
      <c r="J92" s="29" t="str">
        <f t="shared" si="74"/>
        <v>376EAS016</v>
      </c>
      <c r="K92" s="161" t="s">
        <v>375</v>
      </c>
      <c r="L92" s="30" t="s">
        <v>499</v>
      </c>
      <c r="M92" s="158">
        <v>376</v>
      </c>
      <c r="N92" s="40">
        <v>777</v>
      </c>
      <c r="O92" s="34">
        <v>0</v>
      </c>
      <c r="P92" s="34">
        <v>0</v>
      </c>
      <c r="Q92" s="34">
        <v>107</v>
      </c>
      <c r="R92" s="34">
        <v>0</v>
      </c>
      <c r="S92" s="34">
        <v>7</v>
      </c>
      <c r="T92" s="34">
        <v>0</v>
      </c>
      <c r="U92" s="34">
        <v>0</v>
      </c>
      <c r="V92" s="129">
        <v>0</v>
      </c>
      <c r="W92" s="150">
        <v>891</v>
      </c>
      <c r="X92" s="40">
        <v>92</v>
      </c>
      <c r="Y92" s="34">
        <v>0</v>
      </c>
      <c r="Z92" s="34">
        <v>0</v>
      </c>
      <c r="AA92" s="34">
        <v>6</v>
      </c>
      <c r="AB92" s="34">
        <v>0</v>
      </c>
      <c r="AC92" s="34">
        <v>15</v>
      </c>
      <c r="AD92" s="34">
        <v>0</v>
      </c>
      <c r="AE92" s="34">
        <v>0</v>
      </c>
      <c r="AF92" s="129">
        <v>0</v>
      </c>
      <c r="AG92" s="150">
        <v>113</v>
      </c>
      <c r="AH92" s="40">
        <f t="shared" si="77"/>
        <v>138</v>
      </c>
      <c r="AI92" s="34">
        <f t="shared" si="78"/>
        <v>0</v>
      </c>
      <c r="AJ92" s="34">
        <f t="shared" si="79"/>
        <v>1</v>
      </c>
      <c r="AK92" s="34">
        <f t="shared" si="80"/>
        <v>104</v>
      </c>
      <c r="AL92" s="34">
        <f t="shared" si="81"/>
        <v>0</v>
      </c>
      <c r="AM92" s="34">
        <f t="shared" si="82"/>
        <v>0</v>
      </c>
      <c r="AN92" s="34">
        <f t="shared" si="83"/>
        <v>28</v>
      </c>
      <c r="AO92" s="34">
        <f t="shared" si="84"/>
        <v>0</v>
      </c>
      <c r="AP92" s="129">
        <f t="shared" si="85"/>
        <v>0</v>
      </c>
      <c r="AQ92" s="150">
        <f t="shared" si="65"/>
        <v>271</v>
      </c>
      <c r="AR92" s="69" t="str">
        <f t="shared" si="75"/>
        <v>686EPS010</v>
      </c>
      <c r="AS92" s="714" t="s">
        <v>698</v>
      </c>
      <c r="AT92" s="714">
        <v>686</v>
      </c>
      <c r="AU92" s="714" t="s">
        <v>562</v>
      </c>
      <c r="AV92" s="715">
        <v>46</v>
      </c>
    </row>
    <row r="93" spans="2:48" ht="15" customHeight="1">
      <c r="B93" s="29" t="str">
        <f t="shared" si="66"/>
        <v>400EPS010</v>
      </c>
      <c r="C93" s="29" t="str">
        <f t="shared" si="67"/>
        <v>400EPS044</v>
      </c>
      <c r="D93" s="29" t="str">
        <f t="shared" si="68"/>
        <v>400EPS002</v>
      </c>
      <c r="E93" s="29" t="str">
        <f t="shared" si="69"/>
        <v>400EPS016</v>
      </c>
      <c r="F93" s="29" t="str">
        <f t="shared" si="70"/>
        <v>400EPS023</v>
      </c>
      <c r="G93" s="29" t="str">
        <f t="shared" si="71"/>
        <v>400EPS005</v>
      </c>
      <c r="H93" s="29" t="str">
        <f t="shared" si="72"/>
        <v>400EPS040</v>
      </c>
      <c r="I93" s="29" t="str">
        <f t="shared" si="73"/>
        <v>400EPS017</v>
      </c>
      <c r="J93" s="29" t="str">
        <f t="shared" si="74"/>
        <v>400EAS016</v>
      </c>
      <c r="K93" s="162" t="s">
        <v>376</v>
      </c>
      <c r="L93" s="30" t="s">
        <v>499</v>
      </c>
      <c r="M93" s="158">
        <v>400</v>
      </c>
      <c r="N93" s="40">
        <v>0</v>
      </c>
      <c r="O93" s="34">
        <v>0</v>
      </c>
      <c r="P93" s="34">
        <v>9</v>
      </c>
      <c r="Q93" s="34">
        <v>31</v>
      </c>
      <c r="R93" s="34">
        <v>0</v>
      </c>
      <c r="S93" s="34">
        <v>0</v>
      </c>
      <c r="T93" s="34">
        <v>0</v>
      </c>
      <c r="U93" s="34">
        <v>0</v>
      </c>
      <c r="V93" s="129">
        <v>0</v>
      </c>
      <c r="W93" s="150">
        <v>40</v>
      </c>
      <c r="X93" s="40">
        <v>0</v>
      </c>
      <c r="Y93" s="34">
        <v>0</v>
      </c>
      <c r="Z93" s="34">
        <v>6</v>
      </c>
      <c r="AA93" s="34">
        <v>11</v>
      </c>
      <c r="AB93" s="34">
        <v>0</v>
      </c>
      <c r="AC93" s="34">
        <v>0</v>
      </c>
      <c r="AD93" s="34">
        <v>0</v>
      </c>
      <c r="AE93" s="34">
        <v>0</v>
      </c>
      <c r="AF93" s="129">
        <v>0</v>
      </c>
      <c r="AG93" s="150">
        <v>17</v>
      </c>
      <c r="AH93" s="40">
        <f t="shared" si="77"/>
        <v>0</v>
      </c>
      <c r="AI93" s="34">
        <f t="shared" si="78"/>
        <v>0</v>
      </c>
      <c r="AJ93" s="34">
        <f t="shared" si="79"/>
        <v>13</v>
      </c>
      <c r="AK93" s="34">
        <f t="shared" si="80"/>
        <v>31</v>
      </c>
      <c r="AL93" s="34">
        <f t="shared" si="81"/>
        <v>0</v>
      </c>
      <c r="AM93" s="34">
        <f t="shared" si="82"/>
        <v>0</v>
      </c>
      <c r="AN93" s="34">
        <f t="shared" si="83"/>
        <v>8</v>
      </c>
      <c r="AO93" s="34">
        <f t="shared" si="84"/>
        <v>0</v>
      </c>
      <c r="AP93" s="129">
        <f t="shared" si="85"/>
        <v>0</v>
      </c>
      <c r="AQ93" s="150">
        <f t="shared" si="65"/>
        <v>52</v>
      </c>
      <c r="AR93" s="69" t="str">
        <f t="shared" si="75"/>
        <v>686EPS016</v>
      </c>
      <c r="AS93" s="714" t="s">
        <v>698</v>
      </c>
      <c r="AT93" s="714">
        <v>686</v>
      </c>
      <c r="AU93" s="714" t="s">
        <v>627</v>
      </c>
      <c r="AV93" s="715">
        <v>53</v>
      </c>
    </row>
    <row r="94" spans="2:48" ht="15" customHeight="1">
      <c r="B94" s="29" t="str">
        <f t="shared" si="66"/>
        <v>440EPS010</v>
      </c>
      <c r="C94" s="29" t="str">
        <f t="shared" si="67"/>
        <v>440EPS044</v>
      </c>
      <c r="D94" s="29" t="str">
        <f t="shared" si="68"/>
        <v>440EPS002</v>
      </c>
      <c r="E94" s="29" t="str">
        <f t="shared" si="69"/>
        <v>440EPS016</v>
      </c>
      <c r="F94" s="29" t="str">
        <f t="shared" si="70"/>
        <v>440EPS023</v>
      </c>
      <c r="G94" s="29" t="str">
        <f t="shared" si="71"/>
        <v>440EPS005</v>
      </c>
      <c r="H94" s="29" t="str">
        <f t="shared" si="72"/>
        <v>440EPS040</v>
      </c>
      <c r="I94" s="29" t="str">
        <f t="shared" si="73"/>
        <v>440EPS017</v>
      </c>
      <c r="J94" s="29" t="str">
        <f t="shared" si="74"/>
        <v>440EAS016</v>
      </c>
      <c r="K94" s="161" t="s">
        <v>377</v>
      </c>
      <c r="L94" s="30" t="s">
        <v>499</v>
      </c>
      <c r="M94" s="158">
        <v>440</v>
      </c>
      <c r="N94" s="40">
        <v>419</v>
      </c>
      <c r="O94" s="34">
        <v>2</v>
      </c>
      <c r="P94" s="34">
        <v>7</v>
      </c>
      <c r="Q94" s="34">
        <v>85</v>
      </c>
      <c r="R94" s="34">
        <v>0</v>
      </c>
      <c r="S94" s="34">
        <v>0</v>
      </c>
      <c r="T94" s="34">
        <v>0</v>
      </c>
      <c r="U94" s="34">
        <v>0</v>
      </c>
      <c r="V94" s="129">
        <v>0</v>
      </c>
      <c r="W94" s="150">
        <v>513</v>
      </c>
      <c r="X94" s="40">
        <v>31</v>
      </c>
      <c r="Y94" s="34">
        <v>0</v>
      </c>
      <c r="Z94" s="34">
        <v>18</v>
      </c>
      <c r="AA94" s="34">
        <v>14</v>
      </c>
      <c r="AB94" s="34">
        <v>0</v>
      </c>
      <c r="AC94" s="34">
        <v>2</v>
      </c>
      <c r="AD94" s="34">
        <v>0</v>
      </c>
      <c r="AE94" s="34">
        <v>0</v>
      </c>
      <c r="AF94" s="129">
        <v>0</v>
      </c>
      <c r="AG94" s="150">
        <v>65</v>
      </c>
      <c r="AH94" s="40">
        <f t="shared" si="77"/>
        <v>77</v>
      </c>
      <c r="AI94" s="34">
        <f t="shared" si="78"/>
        <v>0</v>
      </c>
      <c r="AJ94" s="34">
        <f t="shared" si="79"/>
        <v>28</v>
      </c>
      <c r="AK94" s="34">
        <f t="shared" si="80"/>
        <v>53</v>
      </c>
      <c r="AL94" s="34">
        <f t="shared" si="81"/>
        <v>0</v>
      </c>
      <c r="AM94" s="34">
        <f t="shared" si="82"/>
        <v>1</v>
      </c>
      <c r="AN94" s="34">
        <f t="shared" si="83"/>
        <v>24</v>
      </c>
      <c r="AO94" s="34">
        <f t="shared" si="84"/>
        <v>0</v>
      </c>
      <c r="AP94" s="129">
        <f t="shared" si="85"/>
        <v>0</v>
      </c>
      <c r="AQ94" s="150">
        <f t="shared" si="65"/>
        <v>183</v>
      </c>
      <c r="AR94" s="69" t="str">
        <f t="shared" si="75"/>
        <v>686EPS040</v>
      </c>
      <c r="AS94" s="714" t="s">
        <v>698</v>
      </c>
      <c r="AT94" s="714">
        <v>686</v>
      </c>
      <c r="AU94" s="714" t="s">
        <v>566</v>
      </c>
      <c r="AV94" s="715">
        <v>35</v>
      </c>
    </row>
    <row r="95" spans="2:48" ht="15" customHeight="1">
      <c r="B95" s="29" t="str">
        <f t="shared" si="66"/>
        <v>483EPS010</v>
      </c>
      <c r="C95" s="29" t="str">
        <f t="shared" si="67"/>
        <v>483EPS044</v>
      </c>
      <c r="D95" s="29" t="str">
        <f t="shared" si="68"/>
        <v>483EPS002</v>
      </c>
      <c r="E95" s="29" t="str">
        <f t="shared" si="69"/>
        <v>483EPS016</v>
      </c>
      <c r="F95" s="29" t="str">
        <f t="shared" si="70"/>
        <v>483EPS023</v>
      </c>
      <c r="G95" s="29" t="str">
        <f t="shared" si="71"/>
        <v>483EPS005</v>
      </c>
      <c r="H95" s="29" t="str">
        <f t="shared" si="72"/>
        <v>483EPS040</v>
      </c>
      <c r="I95" s="29" t="str">
        <f t="shared" si="73"/>
        <v>483EPS017</v>
      </c>
      <c r="J95" s="29" t="str">
        <f t="shared" si="74"/>
        <v>483EAS016</v>
      </c>
      <c r="K95" s="161" t="s">
        <v>378</v>
      </c>
      <c r="L95" s="30" t="s">
        <v>499</v>
      </c>
      <c r="M95" s="158">
        <v>483</v>
      </c>
      <c r="N95" s="40">
        <v>0</v>
      </c>
      <c r="O95" s="34">
        <v>0</v>
      </c>
      <c r="P95" s="34">
        <v>0</v>
      </c>
      <c r="Q95" s="34">
        <v>0</v>
      </c>
      <c r="R95" s="34">
        <v>0</v>
      </c>
      <c r="S95" s="34">
        <v>0</v>
      </c>
      <c r="T95" s="34">
        <v>0</v>
      </c>
      <c r="U95" s="34">
        <v>0</v>
      </c>
      <c r="V95" s="129">
        <v>0</v>
      </c>
      <c r="W95" s="150">
        <v>0</v>
      </c>
      <c r="X95" s="40">
        <v>0</v>
      </c>
      <c r="Y95" s="34">
        <v>0</v>
      </c>
      <c r="Z95" s="34">
        <v>0</v>
      </c>
      <c r="AA95" s="34">
        <v>0</v>
      </c>
      <c r="AB95" s="34">
        <v>0</v>
      </c>
      <c r="AC95" s="34">
        <v>0</v>
      </c>
      <c r="AD95" s="34">
        <v>0</v>
      </c>
      <c r="AE95" s="34">
        <v>0</v>
      </c>
      <c r="AF95" s="129">
        <v>0</v>
      </c>
      <c r="AG95" s="150">
        <v>0</v>
      </c>
      <c r="AH95" s="40">
        <f t="shared" si="77"/>
        <v>0</v>
      </c>
      <c r="AI95" s="34">
        <f t="shared" si="78"/>
        <v>0</v>
      </c>
      <c r="AJ95" s="34">
        <f t="shared" si="79"/>
        <v>0</v>
      </c>
      <c r="AK95" s="34">
        <f t="shared" si="80"/>
        <v>0</v>
      </c>
      <c r="AL95" s="34">
        <f t="shared" si="81"/>
        <v>0</v>
      </c>
      <c r="AM95" s="34">
        <f t="shared" si="82"/>
        <v>0</v>
      </c>
      <c r="AN95" s="34">
        <f t="shared" si="83"/>
        <v>1</v>
      </c>
      <c r="AO95" s="34">
        <f t="shared" si="84"/>
        <v>0</v>
      </c>
      <c r="AP95" s="129">
        <f t="shared" si="85"/>
        <v>0</v>
      </c>
      <c r="AQ95" s="150">
        <f t="shared" si="65"/>
        <v>1</v>
      </c>
      <c r="AR95" s="69" t="str">
        <f t="shared" si="75"/>
        <v>819EPS040</v>
      </c>
      <c r="AS95" s="714" t="s">
        <v>698</v>
      </c>
      <c r="AT95" s="714">
        <v>819</v>
      </c>
      <c r="AU95" s="714" t="s">
        <v>566</v>
      </c>
      <c r="AV95" s="715">
        <v>3</v>
      </c>
    </row>
    <row r="96" spans="2:48" ht="15" customHeight="1">
      <c r="B96" s="29" t="str">
        <f t="shared" si="66"/>
        <v>541EPS010</v>
      </c>
      <c r="C96" s="29" t="str">
        <f t="shared" si="67"/>
        <v>541EPS044</v>
      </c>
      <c r="D96" s="29" t="str">
        <f t="shared" si="68"/>
        <v>541EPS002</v>
      </c>
      <c r="E96" s="29" t="str">
        <f t="shared" si="69"/>
        <v>541EPS016</v>
      </c>
      <c r="F96" s="29" t="str">
        <f t="shared" si="70"/>
        <v>541EPS023</v>
      </c>
      <c r="G96" s="29" t="str">
        <f t="shared" si="71"/>
        <v>541EPS005</v>
      </c>
      <c r="H96" s="29" t="str">
        <f t="shared" si="72"/>
        <v>541EPS040</v>
      </c>
      <c r="I96" s="29" t="str">
        <f t="shared" si="73"/>
        <v>541EPS017</v>
      </c>
      <c r="J96" s="29" t="str">
        <f t="shared" si="74"/>
        <v>541EAS016</v>
      </c>
      <c r="K96" s="166" t="s">
        <v>379</v>
      </c>
      <c r="L96" s="30" t="s">
        <v>499</v>
      </c>
      <c r="M96" s="158">
        <v>541</v>
      </c>
      <c r="N96" s="40">
        <v>0</v>
      </c>
      <c r="O96" s="34">
        <v>0</v>
      </c>
      <c r="P96" s="34">
        <v>9</v>
      </c>
      <c r="Q96" s="34">
        <v>7</v>
      </c>
      <c r="R96" s="34">
        <v>0</v>
      </c>
      <c r="S96" s="34">
        <v>0</v>
      </c>
      <c r="T96" s="34">
        <v>0</v>
      </c>
      <c r="U96" s="34">
        <v>0</v>
      </c>
      <c r="V96" s="129">
        <v>0</v>
      </c>
      <c r="W96" s="150">
        <v>16</v>
      </c>
      <c r="X96" s="40">
        <v>0</v>
      </c>
      <c r="Y96" s="34">
        <v>0</v>
      </c>
      <c r="Z96" s="34">
        <v>10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129">
        <v>0</v>
      </c>
      <c r="AG96" s="150">
        <v>10</v>
      </c>
      <c r="AH96" s="40">
        <f t="shared" si="77"/>
        <v>0</v>
      </c>
      <c r="AI96" s="34">
        <f t="shared" si="78"/>
        <v>0</v>
      </c>
      <c r="AJ96" s="34">
        <f t="shared" si="79"/>
        <v>11</v>
      </c>
      <c r="AK96" s="34">
        <f t="shared" si="80"/>
        <v>0</v>
      </c>
      <c r="AL96" s="34">
        <f t="shared" si="81"/>
        <v>0</v>
      </c>
      <c r="AM96" s="34">
        <f t="shared" si="82"/>
        <v>0</v>
      </c>
      <c r="AN96" s="34">
        <f t="shared" si="83"/>
        <v>3</v>
      </c>
      <c r="AO96" s="34">
        <f t="shared" si="84"/>
        <v>0</v>
      </c>
      <c r="AP96" s="129">
        <f t="shared" si="85"/>
        <v>0</v>
      </c>
      <c r="AQ96" s="150">
        <f t="shared" si="65"/>
        <v>14</v>
      </c>
      <c r="AR96" s="69" t="str">
        <f t="shared" si="75"/>
        <v>887EPS002</v>
      </c>
      <c r="AS96" s="714" t="s">
        <v>698</v>
      </c>
      <c r="AT96" s="714">
        <v>887</v>
      </c>
      <c r="AU96" s="714" t="s">
        <v>564</v>
      </c>
      <c r="AV96" s="715">
        <v>1</v>
      </c>
    </row>
    <row r="97" spans="2:48" ht="15" customHeight="1">
      <c r="B97" s="29" t="str">
        <f t="shared" si="66"/>
        <v>607EPS010</v>
      </c>
      <c r="C97" s="29" t="str">
        <f t="shared" si="67"/>
        <v>607EPS044</v>
      </c>
      <c r="D97" s="29" t="str">
        <f t="shared" si="68"/>
        <v>607EPS002</v>
      </c>
      <c r="E97" s="29" t="str">
        <f t="shared" si="69"/>
        <v>607EPS016</v>
      </c>
      <c r="F97" s="29" t="str">
        <f t="shared" si="70"/>
        <v>607EPS023</v>
      </c>
      <c r="G97" s="29" t="str">
        <f t="shared" si="71"/>
        <v>607EPS005</v>
      </c>
      <c r="H97" s="29" t="str">
        <f t="shared" si="72"/>
        <v>607EPS040</v>
      </c>
      <c r="I97" s="29" t="str">
        <f t="shared" si="73"/>
        <v>607EPS017</v>
      </c>
      <c r="J97" s="29" t="str">
        <f t="shared" si="74"/>
        <v>607EAS016</v>
      </c>
      <c r="K97" s="161" t="s">
        <v>380</v>
      </c>
      <c r="L97" s="30" t="s">
        <v>499</v>
      </c>
      <c r="M97" s="158">
        <v>607</v>
      </c>
      <c r="N97" s="40">
        <v>0</v>
      </c>
      <c r="O97" s="34">
        <v>0</v>
      </c>
      <c r="P97" s="34">
        <v>0</v>
      </c>
      <c r="Q97" s="34">
        <v>16</v>
      </c>
      <c r="R97" s="34">
        <v>0</v>
      </c>
      <c r="S97" s="34">
        <v>0</v>
      </c>
      <c r="T97" s="34">
        <v>0</v>
      </c>
      <c r="U97" s="34">
        <v>0</v>
      </c>
      <c r="V97" s="129">
        <v>0</v>
      </c>
      <c r="W97" s="150">
        <v>16</v>
      </c>
      <c r="X97" s="40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129">
        <v>0</v>
      </c>
      <c r="AG97" s="150">
        <v>0</v>
      </c>
      <c r="AH97" s="40">
        <f t="shared" si="77"/>
        <v>0</v>
      </c>
      <c r="AI97" s="34">
        <f t="shared" si="78"/>
        <v>0</v>
      </c>
      <c r="AJ97" s="34">
        <f t="shared" si="79"/>
        <v>0</v>
      </c>
      <c r="AK97" s="34">
        <f t="shared" si="80"/>
        <v>0</v>
      </c>
      <c r="AL97" s="34">
        <f t="shared" si="81"/>
        <v>0</v>
      </c>
      <c r="AM97" s="34">
        <f t="shared" si="82"/>
        <v>0</v>
      </c>
      <c r="AN97" s="34">
        <f t="shared" si="83"/>
        <v>13</v>
      </c>
      <c r="AO97" s="34">
        <f t="shared" si="84"/>
        <v>0</v>
      </c>
      <c r="AP97" s="129">
        <f t="shared" si="85"/>
        <v>0</v>
      </c>
      <c r="AQ97" s="150">
        <f t="shared" si="65"/>
        <v>13</v>
      </c>
      <c r="AR97" s="69" t="str">
        <f t="shared" si="75"/>
        <v>887EPS010</v>
      </c>
      <c r="AS97" s="714" t="s">
        <v>698</v>
      </c>
      <c r="AT97" s="714">
        <v>887</v>
      </c>
      <c r="AU97" s="714" t="s">
        <v>562</v>
      </c>
      <c r="AV97" s="715">
        <v>10</v>
      </c>
    </row>
    <row r="98" spans="2:48" ht="15" customHeight="1">
      <c r="B98" s="29" t="str">
        <f t="shared" si="66"/>
        <v>615EPS010</v>
      </c>
      <c r="C98" s="29" t="str">
        <f t="shared" si="67"/>
        <v>615EPS044</v>
      </c>
      <c r="D98" s="29" t="str">
        <f t="shared" si="68"/>
        <v>615EPS002</v>
      </c>
      <c r="E98" s="29" t="str">
        <f t="shared" si="69"/>
        <v>615EPS016</v>
      </c>
      <c r="F98" s="29" t="str">
        <f t="shared" si="70"/>
        <v>615EPS023</v>
      </c>
      <c r="G98" s="29" t="str">
        <f t="shared" si="71"/>
        <v>615EPS005</v>
      </c>
      <c r="H98" s="29" t="str">
        <f t="shared" si="72"/>
        <v>615EPS040</v>
      </c>
      <c r="I98" s="29" t="str">
        <f t="shared" si="73"/>
        <v>615EPS017</v>
      </c>
      <c r="J98" s="29" t="str">
        <f t="shared" si="74"/>
        <v>615EAS016</v>
      </c>
      <c r="K98" s="161" t="s">
        <v>381</v>
      </c>
      <c r="L98" s="30" t="s">
        <v>499</v>
      </c>
      <c r="M98" s="158">
        <v>615</v>
      </c>
      <c r="N98" s="40">
        <v>2415</v>
      </c>
      <c r="O98" s="34">
        <v>0</v>
      </c>
      <c r="P98" s="34">
        <v>65</v>
      </c>
      <c r="Q98" s="34">
        <v>141</v>
      </c>
      <c r="R98" s="34">
        <v>0</v>
      </c>
      <c r="S98" s="34">
        <v>87</v>
      </c>
      <c r="T98" s="34">
        <v>0</v>
      </c>
      <c r="U98" s="34">
        <v>0</v>
      </c>
      <c r="V98" s="129">
        <v>0</v>
      </c>
      <c r="W98" s="150">
        <v>2708</v>
      </c>
      <c r="X98" s="40">
        <v>243</v>
      </c>
      <c r="Y98" s="34">
        <v>0</v>
      </c>
      <c r="Z98" s="34">
        <v>84</v>
      </c>
      <c r="AA98" s="34">
        <v>38</v>
      </c>
      <c r="AB98" s="34">
        <v>0</v>
      </c>
      <c r="AC98" s="34">
        <v>194</v>
      </c>
      <c r="AD98" s="34">
        <v>0</v>
      </c>
      <c r="AE98" s="34">
        <v>0</v>
      </c>
      <c r="AF98" s="129">
        <v>0</v>
      </c>
      <c r="AG98" s="150">
        <v>559</v>
      </c>
      <c r="AH98" s="40">
        <f t="shared" si="77"/>
        <v>439</v>
      </c>
      <c r="AI98" s="34">
        <f t="shared" si="78"/>
        <v>0</v>
      </c>
      <c r="AJ98" s="34">
        <f t="shared" si="79"/>
        <v>96</v>
      </c>
      <c r="AK98" s="34">
        <f t="shared" si="80"/>
        <v>147</v>
      </c>
      <c r="AL98" s="34">
        <f t="shared" si="81"/>
        <v>0</v>
      </c>
      <c r="AM98" s="34">
        <f t="shared" si="82"/>
        <v>147</v>
      </c>
      <c r="AN98" s="34">
        <f t="shared" si="83"/>
        <v>88</v>
      </c>
      <c r="AO98" s="34">
        <f t="shared" si="84"/>
        <v>0</v>
      </c>
      <c r="AP98" s="129">
        <f t="shared" si="85"/>
        <v>0</v>
      </c>
      <c r="AQ98" s="150">
        <f t="shared" si="65"/>
        <v>917</v>
      </c>
      <c r="AR98" s="69" t="str">
        <f t="shared" si="75"/>
        <v>887EPS016</v>
      </c>
      <c r="AS98" s="714" t="s">
        <v>698</v>
      </c>
      <c r="AT98" s="714">
        <v>887</v>
      </c>
      <c r="AU98" s="714" t="s">
        <v>627</v>
      </c>
      <c r="AV98" s="715">
        <v>47</v>
      </c>
    </row>
    <row r="99" spans="2:48" ht="15" customHeight="1">
      <c r="B99" s="29" t="str">
        <f t="shared" si="66"/>
        <v>649EPS010</v>
      </c>
      <c r="C99" s="29" t="str">
        <f t="shared" si="67"/>
        <v>649EPS044</v>
      </c>
      <c r="D99" s="29" t="str">
        <f t="shared" si="68"/>
        <v>649EPS002</v>
      </c>
      <c r="E99" s="29" t="str">
        <f t="shared" si="69"/>
        <v>649EPS016</v>
      </c>
      <c r="F99" s="29" t="str">
        <f t="shared" si="70"/>
        <v>649EPS023</v>
      </c>
      <c r="G99" s="29" t="str">
        <f t="shared" si="71"/>
        <v>649EPS005</v>
      </c>
      <c r="H99" s="29" t="str">
        <f t="shared" si="72"/>
        <v>649EPS040</v>
      </c>
      <c r="I99" s="29" t="str">
        <f t="shared" si="73"/>
        <v>649EPS017</v>
      </c>
      <c r="J99" s="29" t="str">
        <f t="shared" si="74"/>
        <v>649EAS016</v>
      </c>
      <c r="K99" s="161" t="s">
        <v>382</v>
      </c>
      <c r="L99" s="30" t="s">
        <v>499</v>
      </c>
      <c r="M99" s="158">
        <v>649</v>
      </c>
      <c r="N99" s="40">
        <v>0</v>
      </c>
      <c r="O99" s="34">
        <v>0</v>
      </c>
      <c r="P99" s="34">
        <v>0</v>
      </c>
      <c r="Q99" s="34">
        <v>1</v>
      </c>
      <c r="R99" s="34">
        <v>0</v>
      </c>
      <c r="S99" s="34">
        <v>0</v>
      </c>
      <c r="T99" s="34">
        <v>0</v>
      </c>
      <c r="U99" s="34">
        <v>0</v>
      </c>
      <c r="V99" s="129">
        <v>0</v>
      </c>
      <c r="W99" s="150">
        <v>1</v>
      </c>
      <c r="X99" s="40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129">
        <v>0</v>
      </c>
      <c r="AG99" s="150">
        <v>0</v>
      </c>
      <c r="AH99" s="40">
        <f t="shared" si="77"/>
        <v>0</v>
      </c>
      <c r="AI99" s="34">
        <f t="shared" si="78"/>
        <v>0</v>
      </c>
      <c r="AJ99" s="34">
        <f t="shared" si="79"/>
        <v>0</v>
      </c>
      <c r="AK99" s="34">
        <f t="shared" si="80"/>
        <v>0</v>
      </c>
      <c r="AL99" s="34">
        <f t="shared" si="81"/>
        <v>0</v>
      </c>
      <c r="AM99" s="34">
        <f t="shared" si="82"/>
        <v>0</v>
      </c>
      <c r="AN99" s="34">
        <f t="shared" si="83"/>
        <v>19</v>
      </c>
      <c r="AO99" s="34">
        <f t="shared" si="84"/>
        <v>0</v>
      </c>
      <c r="AP99" s="129">
        <f t="shared" si="85"/>
        <v>0</v>
      </c>
      <c r="AQ99" s="150">
        <f t="shared" si="65"/>
        <v>19</v>
      </c>
      <c r="AR99" s="69" t="str">
        <f t="shared" si="75"/>
        <v>887EPS040</v>
      </c>
      <c r="AS99" s="714" t="s">
        <v>698</v>
      </c>
      <c r="AT99" s="714">
        <v>887</v>
      </c>
      <c r="AU99" s="714" t="s">
        <v>566</v>
      </c>
      <c r="AV99" s="715">
        <v>17</v>
      </c>
    </row>
    <row r="100" spans="2:48" ht="15" customHeight="1">
      <c r="B100" s="29" t="str">
        <f t="shared" si="66"/>
        <v>652EPS010</v>
      </c>
      <c r="C100" s="29" t="str">
        <f t="shared" si="67"/>
        <v>652EPS044</v>
      </c>
      <c r="D100" s="29" t="str">
        <f t="shared" si="68"/>
        <v>652EPS002</v>
      </c>
      <c r="E100" s="29" t="str">
        <f t="shared" si="69"/>
        <v>652EPS016</v>
      </c>
      <c r="F100" s="29" t="str">
        <f t="shared" si="70"/>
        <v>652EPS023</v>
      </c>
      <c r="G100" s="29" t="str">
        <f t="shared" si="71"/>
        <v>652EPS005</v>
      </c>
      <c r="H100" s="29" t="str">
        <f t="shared" si="72"/>
        <v>652EPS040</v>
      </c>
      <c r="I100" s="29" t="str">
        <f t="shared" si="73"/>
        <v>652EPS017</v>
      </c>
      <c r="J100" s="29" t="str">
        <f t="shared" si="74"/>
        <v>652EAS016</v>
      </c>
      <c r="K100" s="161" t="s">
        <v>383</v>
      </c>
      <c r="L100" s="30" t="s">
        <v>499</v>
      </c>
      <c r="M100" s="158">
        <v>652</v>
      </c>
      <c r="N100" s="40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129">
        <v>0</v>
      </c>
      <c r="W100" s="150">
        <v>0</v>
      </c>
      <c r="X100" s="40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129">
        <v>0</v>
      </c>
      <c r="AG100" s="150">
        <v>0</v>
      </c>
      <c r="AH100" s="40">
        <f t="shared" si="77"/>
        <v>0</v>
      </c>
      <c r="AI100" s="34">
        <f t="shared" si="78"/>
        <v>0</v>
      </c>
      <c r="AJ100" s="34">
        <f t="shared" si="79"/>
        <v>0</v>
      </c>
      <c r="AK100" s="34">
        <f t="shared" si="80"/>
        <v>0</v>
      </c>
      <c r="AL100" s="34">
        <f t="shared" si="81"/>
        <v>0</v>
      </c>
      <c r="AM100" s="34">
        <f t="shared" si="82"/>
        <v>0</v>
      </c>
      <c r="AN100" s="34">
        <f t="shared" si="83"/>
        <v>2</v>
      </c>
      <c r="AO100" s="34">
        <f t="shared" si="84"/>
        <v>0</v>
      </c>
      <c r="AP100" s="129">
        <f t="shared" si="85"/>
        <v>0</v>
      </c>
      <c r="AQ100" s="150">
        <f t="shared" si="65"/>
        <v>2</v>
      </c>
      <c r="AR100" s="69" t="str">
        <f t="shared" si="75"/>
        <v>2EPS040</v>
      </c>
      <c r="AS100" s="714" t="s">
        <v>700</v>
      </c>
      <c r="AT100" s="714">
        <v>2</v>
      </c>
      <c r="AU100" s="714" t="s">
        <v>566</v>
      </c>
      <c r="AV100" s="715">
        <v>12</v>
      </c>
    </row>
    <row r="101" spans="2:48" ht="15" customHeight="1">
      <c r="B101" s="29" t="str">
        <f t="shared" si="66"/>
        <v>660EPS010</v>
      </c>
      <c r="C101" s="29" t="str">
        <f t="shared" si="67"/>
        <v>660EPS044</v>
      </c>
      <c r="D101" s="29" t="str">
        <f t="shared" si="68"/>
        <v>660EPS002</v>
      </c>
      <c r="E101" s="29" t="str">
        <f t="shared" si="69"/>
        <v>660EPS016</v>
      </c>
      <c r="F101" s="29" t="str">
        <f t="shared" si="70"/>
        <v>660EPS023</v>
      </c>
      <c r="G101" s="29" t="str">
        <f t="shared" si="71"/>
        <v>660EPS005</v>
      </c>
      <c r="H101" s="29" t="str">
        <f t="shared" si="72"/>
        <v>660EPS040</v>
      </c>
      <c r="I101" s="29" t="str">
        <f t="shared" si="73"/>
        <v>660EPS017</v>
      </c>
      <c r="J101" s="29" t="str">
        <f t="shared" si="74"/>
        <v>660EAS016</v>
      </c>
      <c r="K101" s="161" t="s">
        <v>384</v>
      </c>
      <c r="L101" s="30" t="s">
        <v>499</v>
      </c>
      <c r="M101" s="158">
        <v>660</v>
      </c>
      <c r="N101" s="40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129">
        <v>0</v>
      </c>
      <c r="W101" s="150">
        <v>0</v>
      </c>
      <c r="X101" s="40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129">
        <v>0</v>
      </c>
      <c r="AG101" s="150">
        <v>0</v>
      </c>
      <c r="AH101" s="40">
        <f t="shared" si="77"/>
        <v>0</v>
      </c>
      <c r="AI101" s="34">
        <f t="shared" si="78"/>
        <v>0</v>
      </c>
      <c r="AJ101" s="34">
        <f t="shared" si="79"/>
        <v>0</v>
      </c>
      <c r="AK101" s="34">
        <f t="shared" si="80"/>
        <v>0</v>
      </c>
      <c r="AL101" s="34">
        <f t="shared" si="81"/>
        <v>0</v>
      </c>
      <c r="AM101" s="34">
        <f t="shared" si="82"/>
        <v>0</v>
      </c>
      <c r="AN101" s="34">
        <f t="shared" si="83"/>
        <v>7</v>
      </c>
      <c r="AO101" s="34">
        <f t="shared" si="84"/>
        <v>0</v>
      </c>
      <c r="AP101" s="129">
        <f t="shared" si="85"/>
        <v>0</v>
      </c>
      <c r="AQ101" s="150">
        <f t="shared" si="65"/>
        <v>7</v>
      </c>
      <c r="AR101" s="69" t="str">
        <f t="shared" si="75"/>
        <v>21EPS040</v>
      </c>
      <c r="AS101" s="714" t="s">
        <v>700</v>
      </c>
      <c r="AT101" s="714">
        <v>21</v>
      </c>
      <c r="AU101" s="714" t="s">
        <v>566</v>
      </c>
      <c r="AV101" s="715">
        <v>2</v>
      </c>
    </row>
    <row r="102" spans="2:48" ht="15" customHeight="1">
      <c r="B102" s="29" t="str">
        <f t="shared" si="66"/>
        <v>667EPS010</v>
      </c>
      <c r="C102" s="29" t="str">
        <f t="shared" si="67"/>
        <v>667EPS044</v>
      </c>
      <c r="D102" s="29" t="str">
        <f t="shared" si="68"/>
        <v>667EPS002</v>
      </c>
      <c r="E102" s="29" t="str">
        <f t="shared" si="69"/>
        <v>667EPS016</v>
      </c>
      <c r="F102" s="29" t="str">
        <f t="shared" si="70"/>
        <v>667EPS023</v>
      </c>
      <c r="G102" s="29" t="str">
        <f t="shared" si="71"/>
        <v>667EPS005</v>
      </c>
      <c r="H102" s="29" t="str">
        <f t="shared" si="72"/>
        <v>667EPS040</v>
      </c>
      <c r="I102" s="29" t="str">
        <f t="shared" si="73"/>
        <v>667EPS017</v>
      </c>
      <c r="J102" s="29" t="str">
        <f t="shared" si="74"/>
        <v>667EAS016</v>
      </c>
      <c r="K102" s="161" t="s">
        <v>385</v>
      </c>
      <c r="L102" s="30" t="s">
        <v>499</v>
      </c>
      <c r="M102" s="158">
        <v>667</v>
      </c>
      <c r="N102" s="40">
        <v>0</v>
      </c>
      <c r="O102" s="34">
        <v>0</v>
      </c>
      <c r="P102" s="34">
        <v>0</v>
      </c>
      <c r="Q102" s="34">
        <v>3</v>
      </c>
      <c r="R102" s="34">
        <v>0</v>
      </c>
      <c r="S102" s="34">
        <v>0</v>
      </c>
      <c r="T102" s="34">
        <v>0</v>
      </c>
      <c r="U102" s="34">
        <v>0</v>
      </c>
      <c r="V102" s="129">
        <v>0</v>
      </c>
      <c r="W102" s="150">
        <v>3</v>
      </c>
      <c r="X102" s="40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129">
        <v>0</v>
      </c>
      <c r="AG102" s="150">
        <v>0</v>
      </c>
      <c r="AH102" s="40">
        <f t="shared" si="77"/>
        <v>0</v>
      </c>
      <c r="AI102" s="34">
        <f t="shared" si="78"/>
        <v>0</v>
      </c>
      <c r="AJ102" s="34">
        <f t="shared" si="79"/>
        <v>0</v>
      </c>
      <c r="AK102" s="34">
        <f t="shared" si="80"/>
        <v>0</v>
      </c>
      <c r="AL102" s="34">
        <f t="shared" si="81"/>
        <v>0</v>
      </c>
      <c r="AM102" s="34">
        <f t="shared" si="82"/>
        <v>0</v>
      </c>
      <c r="AN102" s="34">
        <f t="shared" si="83"/>
        <v>15</v>
      </c>
      <c r="AO102" s="34">
        <f t="shared" si="84"/>
        <v>0</v>
      </c>
      <c r="AP102" s="129">
        <f t="shared" si="85"/>
        <v>0</v>
      </c>
      <c r="AQ102" s="150">
        <f t="shared" si="65"/>
        <v>15</v>
      </c>
      <c r="AR102" s="69" t="str">
        <f t="shared" si="75"/>
        <v>55EPS040</v>
      </c>
      <c r="AS102" s="714" t="s">
        <v>700</v>
      </c>
      <c r="AT102" s="714">
        <v>55</v>
      </c>
      <c r="AU102" s="714" t="s">
        <v>566</v>
      </c>
      <c r="AV102" s="715">
        <v>2</v>
      </c>
    </row>
    <row r="103" spans="2:48" ht="15" customHeight="1">
      <c r="B103" s="29" t="str">
        <f t="shared" si="66"/>
        <v>674EPS010</v>
      </c>
      <c r="C103" s="29" t="str">
        <f t="shared" si="67"/>
        <v>674EPS044</v>
      </c>
      <c r="D103" s="29" t="str">
        <f t="shared" si="68"/>
        <v>674EPS002</v>
      </c>
      <c r="E103" s="29" t="str">
        <f t="shared" si="69"/>
        <v>674EPS016</v>
      </c>
      <c r="F103" s="29" t="str">
        <f t="shared" si="70"/>
        <v>674EPS023</v>
      </c>
      <c r="G103" s="29" t="str">
        <f t="shared" si="71"/>
        <v>674EPS005</v>
      </c>
      <c r="H103" s="29" t="str">
        <f t="shared" si="72"/>
        <v>674EPS040</v>
      </c>
      <c r="I103" s="29" t="str">
        <f t="shared" si="73"/>
        <v>674EPS017</v>
      </c>
      <c r="J103" s="29" t="str">
        <f t="shared" si="74"/>
        <v>674EAS016</v>
      </c>
      <c r="K103" s="161" t="s">
        <v>386</v>
      </c>
      <c r="L103" s="30" t="s">
        <v>499</v>
      </c>
      <c r="M103" s="158">
        <v>674</v>
      </c>
      <c r="N103" s="40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1</v>
      </c>
      <c r="T103" s="34">
        <v>0</v>
      </c>
      <c r="U103" s="34">
        <v>0</v>
      </c>
      <c r="V103" s="129">
        <v>0</v>
      </c>
      <c r="W103" s="150">
        <v>1</v>
      </c>
      <c r="X103" s="40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129">
        <v>0</v>
      </c>
      <c r="AG103" s="150">
        <v>0</v>
      </c>
      <c r="AH103" s="40">
        <f t="shared" si="77"/>
        <v>0</v>
      </c>
      <c r="AI103" s="34">
        <f t="shared" si="78"/>
        <v>0</v>
      </c>
      <c r="AJ103" s="34">
        <f t="shared" si="79"/>
        <v>0</v>
      </c>
      <c r="AK103" s="34">
        <f t="shared" si="80"/>
        <v>0</v>
      </c>
      <c r="AL103" s="34">
        <f t="shared" si="81"/>
        <v>0</v>
      </c>
      <c r="AM103" s="34">
        <f t="shared" si="82"/>
        <v>0</v>
      </c>
      <c r="AN103" s="34">
        <f t="shared" si="83"/>
        <v>10</v>
      </c>
      <c r="AO103" s="34">
        <f t="shared" si="84"/>
        <v>0</v>
      </c>
      <c r="AP103" s="129">
        <f t="shared" si="85"/>
        <v>0</v>
      </c>
      <c r="AQ103" s="150">
        <f t="shared" si="65"/>
        <v>10</v>
      </c>
      <c r="AR103" s="69" t="str">
        <f t="shared" si="75"/>
        <v>148EPS016</v>
      </c>
      <c r="AS103" s="714" t="s">
        <v>700</v>
      </c>
      <c r="AT103" s="714">
        <v>148</v>
      </c>
      <c r="AU103" s="714" t="s">
        <v>627</v>
      </c>
      <c r="AV103" s="715">
        <v>40</v>
      </c>
    </row>
    <row r="104" spans="2:48" ht="15" customHeight="1">
      <c r="B104" s="29" t="str">
        <f t="shared" ref="B104:B140" si="86">CONCATENATE(M104,$AH$5)</f>
        <v>697EPS010</v>
      </c>
      <c r="C104" s="29" t="str">
        <f t="shared" ref="C104:C140" si="87">CONCATENATE(M104,$AI$5)</f>
        <v>697EPS044</v>
      </c>
      <c r="D104" s="29" t="str">
        <f t="shared" ref="D104:D140" si="88">CONCATENATE(M104,$AJ$5)</f>
        <v>697EPS002</v>
      </c>
      <c r="E104" s="29" t="str">
        <f t="shared" ref="E104:E140" si="89">CONCATENATE(M104,$AK$5)</f>
        <v>697EPS016</v>
      </c>
      <c r="F104" s="29" t="str">
        <f t="shared" ref="F104:F140" si="90">CONCATENATE(M104,$AL$5)</f>
        <v>697EPS023</v>
      </c>
      <c r="G104" s="29" t="str">
        <f t="shared" ref="G104:G140" si="91">CONCATENATE(M104,$AM$5)</f>
        <v>697EPS005</v>
      </c>
      <c r="H104" s="29" t="str">
        <f t="shared" ref="H104:H140" si="92">CONCATENATE(M104,$AN$5)</f>
        <v>697EPS040</v>
      </c>
      <c r="I104" s="29" t="str">
        <f t="shared" ref="I104:I140" si="93">CONCATENATE(M104,$AO$5)</f>
        <v>697EPS017</v>
      </c>
      <c r="J104" s="29" t="str">
        <f t="shared" ref="J104:J140" si="94">CONCATENATE(M104,$AP$5)</f>
        <v>697EAS016</v>
      </c>
      <c r="K104" s="167" t="s">
        <v>387</v>
      </c>
      <c r="L104" s="30" t="s">
        <v>499</v>
      </c>
      <c r="M104" s="158">
        <v>697</v>
      </c>
      <c r="N104" s="40">
        <v>0</v>
      </c>
      <c r="O104" s="34">
        <v>0</v>
      </c>
      <c r="P104" s="34">
        <v>0</v>
      </c>
      <c r="Q104" s="34">
        <v>38</v>
      </c>
      <c r="R104" s="34">
        <v>0</v>
      </c>
      <c r="S104" s="34">
        <v>1</v>
      </c>
      <c r="T104" s="34">
        <v>0</v>
      </c>
      <c r="U104" s="34">
        <v>0</v>
      </c>
      <c r="V104" s="129">
        <v>0</v>
      </c>
      <c r="W104" s="150">
        <v>39</v>
      </c>
      <c r="X104" s="40">
        <v>0</v>
      </c>
      <c r="Y104" s="34">
        <v>0</v>
      </c>
      <c r="Z104" s="34">
        <v>0</v>
      </c>
      <c r="AA104" s="34">
        <v>11</v>
      </c>
      <c r="AB104" s="34">
        <v>0</v>
      </c>
      <c r="AC104" s="34">
        <v>0</v>
      </c>
      <c r="AD104" s="34">
        <v>0</v>
      </c>
      <c r="AE104" s="34">
        <v>0</v>
      </c>
      <c r="AF104" s="129">
        <v>0</v>
      </c>
      <c r="AG104" s="150">
        <v>11</v>
      </c>
      <c r="AH104" s="40">
        <f t="shared" si="77"/>
        <v>0</v>
      </c>
      <c r="AI104" s="34">
        <f t="shared" si="78"/>
        <v>0</v>
      </c>
      <c r="AJ104" s="34">
        <f t="shared" si="79"/>
        <v>0</v>
      </c>
      <c r="AK104" s="34">
        <f t="shared" si="80"/>
        <v>53</v>
      </c>
      <c r="AL104" s="34">
        <f t="shared" si="81"/>
        <v>0</v>
      </c>
      <c r="AM104" s="34">
        <f t="shared" si="82"/>
        <v>0</v>
      </c>
      <c r="AN104" s="34">
        <f t="shared" si="83"/>
        <v>12</v>
      </c>
      <c r="AO104" s="34">
        <f t="shared" si="84"/>
        <v>0</v>
      </c>
      <c r="AP104" s="129">
        <f t="shared" si="85"/>
        <v>0</v>
      </c>
      <c r="AQ104" s="150">
        <f t="shared" si="65"/>
        <v>65</v>
      </c>
      <c r="AR104" s="69" t="str">
        <f t="shared" si="75"/>
        <v>148EPS040</v>
      </c>
      <c r="AS104" s="714" t="s">
        <v>700</v>
      </c>
      <c r="AT104" s="714">
        <v>148</v>
      </c>
      <c r="AU104" s="714" t="s">
        <v>566</v>
      </c>
      <c r="AV104" s="715">
        <v>26</v>
      </c>
    </row>
    <row r="105" spans="2:48" ht="15" customHeight="1">
      <c r="B105" s="29" t="str">
        <f t="shared" si="86"/>
        <v>756EPS010</v>
      </c>
      <c r="C105" s="29" t="str">
        <f t="shared" si="87"/>
        <v>756EPS044</v>
      </c>
      <c r="D105" s="29" t="str">
        <f t="shared" si="88"/>
        <v>756EPS002</v>
      </c>
      <c r="E105" s="29" t="str">
        <f t="shared" si="89"/>
        <v>756EPS016</v>
      </c>
      <c r="F105" s="29" t="str">
        <f t="shared" si="90"/>
        <v>756EPS023</v>
      </c>
      <c r="G105" s="29" t="str">
        <f t="shared" si="91"/>
        <v>756EPS005</v>
      </c>
      <c r="H105" s="29" t="str">
        <f t="shared" si="92"/>
        <v>756EPS040</v>
      </c>
      <c r="I105" s="29" t="str">
        <f t="shared" si="93"/>
        <v>756EPS017</v>
      </c>
      <c r="J105" s="29" t="str">
        <f t="shared" si="94"/>
        <v>756EAS016</v>
      </c>
      <c r="K105" s="161" t="s">
        <v>388</v>
      </c>
      <c r="L105" s="30" t="s">
        <v>499</v>
      </c>
      <c r="M105" s="158">
        <v>756</v>
      </c>
      <c r="N105" s="40">
        <v>0</v>
      </c>
      <c r="O105" s="34">
        <v>0</v>
      </c>
      <c r="P105" s="34">
        <v>0</v>
      </c>
      <c r="Q105" s="34">
        <v>27</v>
      </c>
      <c r="R105" s="34">
        <v>0</v>
      </c>
      <c r="S105" s="34">
        <v>0</v>
      </c>
      <c r="T105" s="34">
        <v>0</v>
      </c>
      <c r="U105" s="34">
        <v>0</v>
      </c>
      <c r="V105" s="129">
        <v>0</v>
      </c>
      <c r="W105" s="150">
        <v>27</v>
      </c>
      <c r="X105" s="40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129">
        <v>0</v>
      </c>
      <c r="AG105" s="150">
        <v>0</v>
      </c>
      <c r="AH105" s="40">
        <f t="shared" si="77"/>
        <v>0</v>
      </c>
      <c r="AI105" s="34">
        <f t="shared" si="78"/>
        <v>0</v>
      </c>
      <c r="AJ105" s="34">
        <f t="shared" si="79"/>
        <v>0</v>
      </c>
      <c r="AK105" s="34">
        <f t="shared" si="80"/>
        <v>0</v>
      </c>
      <c r="AL105" s="34">
        <f t="shared" si="81"/>
        <v>0</v>
      </c>
      <c r="AM105" s="34">
        <f t="shared" si="82"/>
        <v>0</v>
      </c>
      <c r="AN105" s="34">
        <f t="shared" si="83"/>
        <v>22</v>
      </c>
      <c r="AO105" s="34">
        <f t="shared" si="84"/>
        <v>0</v>
      </c>
      <c r="AP105" s="129">
        <f t="shared" si="85"/>
        <v>0</v>
      </c>
      <c r="AQ105" s="150">
        <f t="shared" si="65"/>
        <v>22</v>
      </c>
      <c r="AR105" s="69" t="str">
        <f t="shared" si="75"/>
        <v>197EPS040</v>
      </c>
      <c r="AS105" s="714" t="s">
        <v>700</v>
      </c>
      <c r="AT105" s="714">
        <v>197</v>
      </c>
      <c r="AU105" s="714" t="s">
        <v>566</v>
      </c>
      <c r="AV105" s="715">
        <v>3</v>
      </c>
    </row>
    <row r="106" spans="2:48" ht="15" customHeight="1">
      <c r="B106" s="29" t="str">
        <f t="shared" si="86"/>
        <v>EPS010</v>
      </c>
      <c r="C106" s="29" t="str">
        <f t="shared" si="87"/>
        <v>EPS044</v>
      </c>
      <c r="D106" s="29" t="str">
        <f t="shared" si="88"/>
        <v>EPS002</v>
      </c>
      <c r="E106" s="29" t="str">
        <f t="shared" si="89"/>
        <v>EPS016</v>
      </c>
      <c r="F106" s="29" t="str">
        <f t="shared" si="90"/>
        <v>EPS023</v>
      </c>
      <c r="G106" s="29" t="str">
        <f t="shared" si="91"/>
        <v>EPS005</v>
      </c>
      <c r="H106" s="29" t="str">
        <f t="shared" si="92"/>
        <v>EPS040</v>
      </c>
      <c r="I106" s="29" t="str">
        <f t="shared" si="93"/>
        <v>EPS017</v>
      </c>
      <c r="J106" s="29" t="str">
        <f t="shared" si="94"/>
        <v>EAS016</v>
      </c>
      <c r="K106" s="159" t="s">
        <v>701</v>
      </c>
      <c r="L106" s="122"/>
      <c r="M106" s="160"/>
      <c r="N106" s="38">
        <v>0</v>
      </c>
      <c r="O106" s="35">
        <v>4</v>
      </c>
      <c r="P106" s="35">
        <v>50</v>
      </c>
      <c r="Q106" s="35">
        <v>191</v>
      </c>
      <c r="R106" s="35">
        <v>0</v>
      </c>
      <c r="S106" s="35">
        <v>0</v>
      </c>
      <c r="T106" s="35">
        <v>0</v>
      </c>
      <c r="U106" s="35">
        <v>0</v>
      </c>
      <c r="V106" s="130">
        <v>0</v>
      </c>
      <c r="W106" s="149">
        <v>245</v>
      </c>
      <c r="X106" s="38">
        <v>0</v>
      </c>
      <c r="Y106" s="35">
        <v>0</v>
      </c>
      <c r="Z106" s="35">
        <v>74</v>
      </c>
      <c r="AA106" s="35">
        <v>1</v>
      </c>
      <c r="AB106" s="35">
        <v>0</v>
      </c>
      <c r="AC106" s="35">
        <v>0</v>
      </c>
      <c r="AD106" s="35">
        <v>0</v>
      </c>
      <c r="AE106" s="35">
        <v>0</v>
      </c>
      <c r="AF106" s="130">
        <v>0</v>
      </c>
      <c r="AG106" s="149">
        <v>75</v>
      </c>
      <c r="AH106" s="38">
        <f t="shared" ref="AH106:AP106" si="95">SUM(AH107:AH129)</f>
        <v>0</v>
      </c>
      <c r="AI106" s="35">
        <f t="shared" si="95"/>
        <v>0</v>
      </c>
      <c r="AJ106" s="35">
        <f t="shared" si="95"/>
        <v>98</v>
      </c>
      <c r="AK106" s="35">
        <f t="shared" si="95"/>
        <v>31</v>
      </c>
      <c r="AL106" s="35">
        <f t="shared" si="95"/>
        <v>0</v>
      </c>
      <c r="AM106" s="35">
        <f t="shared" si="95"/>
        <v>0</v>
      </c>
      <c r="AN106" s="35">
        <f t="shared" si="95"/>
        <v>176</v>
      </c>
      <c r="AO106" s="35">
        <f t="shared" si="95"/>
        <v>0</v>
      </c>
      <c r="AP106" s="130">
        <f t="shared" si="95"/>
        <v>0</v>
      </c>
      <c r="AQ106" s="149">
        <f t="shared" si="65"/>
        <v>305</v>
      </c>
      <c r="AR106" s="69" t="str">
        <f t="shared" si="75"/>
        <v>206EPS040</v>
      </c>
      <c r="AS106" s="714" t="s">
        <v>700</v>
      </c>
      <c r="AT106" s="714">
        <v>206</v>
      </c>
      <c r="AU106" s="714" t="s">
        <v>566</v>
      </c>
      <c r="AV106" s="715">
        <v>2</v>
      </c>
    </row>
    <row r="107" spans="2:48" ht="15" customHeight="1">
      <c r="B107" s="29" t="str">
        <f t="shared" si="86"/>
        <v>30EPS010</v>
      </c>
      <c r="C107" s="29" t="str">
        <f t="shared" si="87"/>
        <v>30EPS044</v>
      </c>
      <c r="D107" s="29" t="str">
        <f t="shared" si="88"/>
        <v>30EPS002</v>
      </c>
      <c r="E107" s="29" t="str">
        <f t="shared" si="89"/>
        <v>30EPS016</v>
      </c>
      <c r="F107" s="29" t="str">
        <f t="shared" si="90"/>
        <v>30EPS023</v>
      </c>
      <c r="G107" s="29" t="str">
        <f t="shared" si="91"/>
        <v>30EPS005</v>
      </c>
      <c r="H107" s="29" t="str">
        <f t="shared" si="92"/>
        <v>30EPS040</v>
      </c>
      <c r="I107" s="29" t="str">
        <f t="shared" si="93"/>
        <v>30EPS017</v>
      </c>
      <c r="J107" s="29" t="str">
        <f t="shared" si="94"/>
        <v>30EAS016</v>
      </c>
      <c r="K107" s="161" t="s">
        <v>390</v>
      </c>
      <c r="L107" s="30" t="s">
        <v>500</v>
      </c>
      <c r="M107" s="158">
        <v>30</v>
      </c>
      <c r="N107" s="40">
        <v>0</v>
      </c>
      <c r="O107" s="34">
        <v>0</v>
      </c>
      <c r="P107" s="34">
        <v>50</v>
      </c>
      <c r="Q107" s="34">
        <v>43</v>
      </c>
      <c r="R107" s="34">
        <v>0</v>
      </c>
      <c r="S107" s="34">
        <v>0</v>
      </c>
      <c r="T107" s="34">
        <v>0</v>
      </c>
      <c r="U107" s="34">
        <v>0</v>
      </c>
      <c r="V107" s="129">
        <v>0</v>
      </c>
      <c r="W107" s="150">
        <v>93</v>
      </c>
      <c r="X107" s="40">
        <v>0</v>
      </c>
      <c r="Y107" s="34">
        <v>0</v>
      </c>
      <c r="Z107" s="34">
        <v>74</v>
      </c>
      <c r="AA107" s="34">
        <v>1</v>
      </c>
      <c r="AB107" s="34">
        <v>0</v>
      </c>
      <c r="AC107" s="34">
        <v>0</v>
      </c>
      <c r="AD107" s="34">
        <v>0</v>
      </c>
      <c r="AE107" s="34">
        <v>0</v>
      </c>
      <c r="AF107" s="129">
        <v>0</v>
      </c>
      <c r="AG107" s="150">
        <v>75</v>
      </c>
      <c r="AH107" s="40">
        <f t="shared" ref="AH107:AH129" si="96">IFERROR(VLOOKUP(B107,$AR$8:$AV$928,5,0),0)</f>
        <v>0</v>
      </c>
      <c r="AI107" s="34">
        <f t="shared" ref="AI107:AI129" si="97">IFERROR(VLOOKUP(C107,$AR$8:$AV$928,5,0),0)</f>
        <v>0</v>
      </c>
      <c r="AJ107" s="34">
        <f t="shared" ref="AJ107:AJ129" si="98">IFERROR(VLOOKUP(D107,$AR$8:$AV$928,5,0),0)</f>
        <v>98</v>
      </c>
      <c r="AK107" s="34">
        <f t="shared" ref="AK107:AK129" si="99">IFERROR(VLOOKUP(E107,$AR$8:$AV$928,5,0),0)</f>
        <v>25</v>
      </c>
      <c r="AL107" s="34">
        <f t="shared" ref="AL107:AL129" si="100">IFERROR(VLOOKUP(F107,$AR$8:$AV$928,5,0),0)</f>
        <v>0</v>
      </c>
      <c r="AM107" s="34">
        <f t="shared" ref="AM107:AM129" si="101">IFERROR(VLOOKUP(G107,$AR$8:$AV$928,5,0),0)</f>
        <v>0</v>
      </c>
      <c r="AN107" s="34">
        <f t="shared" ref="AN107:AN129" si="102">IFERROR(VLOOKUP(H107,$AR$8:$AV$928,5,0),0)</f>
        <v>8</v>
      </c>
      <c r="AO107" s="34">
        <f t="shared" ref="AO107:AO129" si="103">IFERROR(VLOOKUP(I107,$AR$8:$AV$928,5,0),0)</f>
        <v>0</v>
      </c>
      <c r="AP107" s="129">
        <f t="shared" ref="AP107:AP129" si="104">IFERROR(VLOOKUP(J107,$AR$8:$AV$928,5,0),0)</f>
        <v>0</v>
      </c>
      <c r="AQ107" s="150">
        <f t="shared" si="65"/>
        <v>131</v>
      </c>
      <c r="AR107" s="69" t="str">
        <f t="shared" si="75"/>
        <v>313EPS040</v>
      </c>
      <c r="AS107" s="714" t="s">
        <v>700</v>
      </c>
      <c r="AT107" s="714">
        <v>313</v>
      </c>
      <c r="AU107" s="714" t="s">
        <v>566</v>
      </c>
      <c r="AV107" s="715">
        <v>5</v>
      </c>
    </row>
    <row r="108" spans="2:48" ht="15" customHeight="1">
      <c r="B108" s="29" t="str">
        <f t="shared" si="86"/>
        <v>34EPS010</v>
      </c>
      <c r="C108" s="29" t="str">
        <f t="shared" si="87"/>
        <v>34EPS044</v>
      </c>
      <c r="D108" s="29" t="str">
        <f t="shared" si="88"/>
        <v>34EPS002</v>
      </c>
      <c r="E108" s="29" t="str">
        <f t="shared" si="89"/>
        <v>34EPS016</v>
      </c>
      <c r="F108" s="29" t="str">
        <f t="shared" si="90"/>
        <v>34EPS023</v>
      </c>
      <c r="G108" s="29" t="str">
        <f t="shared" si="91"/>
        <v>34EPS005</v>
      </c>
      <c r="H108" s="29" t="str">
        <f t="shared" si="92"/>
        <v>34EPS040</v>
      </c>
      <c r="I108" s="29" t="str">
        <f t="shared" si="93"/>
        <v>34EPS017</v>
      </c>
      <c r="J108" s="29" t="str">
        <f t="shared" si="94"/>
        <v>34EAS016</v>
      </c>
      <c r="K108" s="161" t="s">
        <v>391</v>
      </c>
      <c r="L108" s="30" t="s">
        <v>500</v>
      </c>
      <c r="M108" s="158">
        <v>34</v>
      </c>
      <c r="N108" s="40">
        <v>0</v>
      </c>
      <c r="O108" s="34">
        <v>0</v>
      </c>
      <c r="P108" s="34">
        <v>0</v>
      </c>
      <c r="Q108" s="34">
        <v>15</v>
      </c>
      <c r="R108" s="34">
        <v>0</v>
      </c>
      <c r="S108" s="34">
        <v>0</v>
      </c>
      <c r="T108" s="34">
        <v>0</v>
      </c>
      <c r="U108" s="34">
        <v>0</v>
      </c>
      <c r="V108" s="129">
        <v>0</v>
      </c>
      <c r="W108" s="150">
        <v>15</v>
      </c>
      <c r="X108" s="40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129">
        <v>0</v>
      </c>
      <c r="AG108" s="150">
        <v>0</v>
      </c>
      <c r="AH108" s="40">
        <f t="shared" si="96"/>
        <v>0</v>
      </c>
      <c r="AI108" s="34">
        <f t="shared" si="97"/>
        <v>0</v>
      </c>
      <c r="AJ108" s="34">
        <f t="shared" si="98"/>
        <v>0</v>
      </c>
      <c r="AK108" s="34">
        <f t="shared" si="99"/>
        <v>0</v>
      </c>
      <c r="AL108" s="34">
        <f t="shared" si="100"/>
        <v>0</v>
      </c>
      <c r="AM108" s="34">
        <f t="shared" si="101"/>
        <v>0</v>
      </c>
      <c r="AN108" s="34">
        <f t="shared" si="102"/>
        <v>28</v>
      </c>
      <c r="AO108" s="34">
        <f t="shared" si="103"/>
        <v>0</v>
      </c>
      <c r="AP108" s="129">
        <f t="shared" si="104"/>
        <v>0</v>
      </c>
      <c r="AQ108" s="150">
        <f t="shared" si="65"/>
        <v>28</v>
      </c>
      <c r="AR108" s="69" t="str">
        <f t="shared" si="75"/>
        <v>318EPS002</v>
      </c>
      <c r="AS108" s="714" t="s">
        <v>700</v>
      </c>
      <c r="AT108" s="714">
        <v>318</v>
      </c>
      <c r="AU108" s="714" t="s">
        <v>564</v>
      </c>
      <c r="AV108" s="715">
        <v>26</v>
      </c>
    </row>
    <row r="109" spans="2:48" ht="15" customHeight="1">
      <c r="B109" s="29" t="str">
        <f t="shared" si="86"/>
        <v>36EPS010</v>
      </c>
      <c r="C109" s="29" t="str">
        <f t="shared" si="87"/>
        <v>36EPS044</v>
      </c>
      <c r="D109" s="29" t="str">
        <f t="shared" si="88"/>
        <v>36EPS002</v>
      </c>
      <c r="E109" s="29" t="str">
        <f t="shared" si="89"/>
        <v>36EPS016</v>
      </c>
      <c r="F109" s="29" t="str">
        <f t="shared" si="90"/>
        <v>36EPS023</v>
      </c>
      <c r="G109" s="29" t="str">
        <f t="shared" si="91"/>
        <v>36EPS005</v>
      </c>
      <c r="H109" s="29" t="str">
        <f t="shared" si="92"/>
        <v>36EPS040</v>
      </c>
      <c r="I109" s="29" t="str">
        <f t="shared" si="93"/>
        <v>36EPS017</v>
      </c>
      <c r="J109" s="29" t="str">
        <f t="shared" si="94"/>
        <v>36EAS016</v>
      </c>
      <c r="K109" s="161" t="s">
        <v>392</v>
      </c>
      <c r="L109" s="30" t="s">
        <v>500</v>
      </c>
      <c r="M109" s="158">
        <v>36</v>
      </c>
      <c r="N109" s="40">
        <v>0</v>
      </c>
      <c r="O109" s="34">
        <v>0</v>
      </c>
      <c r="P109" s="34">
        <v>0</v>
      </c>
      <c r="Q109" s="34">
        <v>5</v>
      </c>
      <c r="R109" s="34">
        <v>0</v>
      </c>
      <c r="S109" s="34">
        <v>0</v>
      </c>
      <c r="T109" s="34">
        <v>0</v>
      </c>
      <c r="U109" s="34">
        <v>0</v>
      </c>
      <c r="V109" s="129">
        <v>0</v>
      </c>
      <c r="W109" s="150">
        <v>5</v>
      </c>
      <c r="X109" s="40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129">
        <v>0</v>
      </c>
      <c r="AG109" s="150">
        <v>0</v>
      </c>
      <c r="AH109" s="40">
        <f t="shared" si="96"/>
        <v>0</v>
      </c>
      <c r="AI109" s="34">
        <f t="shared" si="97"/>
        <v>0</v>
      </c>
      <c r="AJ109" s="34">
        <f t="shared" si="98"/>
        <v>0</v>
      </c>
      <c r="AK109" s="34">
        <f t="shared" si="99"/>
        <v>0</v>
      </c>
      <c r="AL109" s="34">
        <f t="shared" si="100"/>
        <v>0</v>
      </c>
      <c r="AM109" s="34">
        <f t="shared" si="101"/>
        <v>0</v>
      </c>
      <c r="AN109" s="34">
        <f t="shared" si="102"/>
        <v>0</v>
      </c>
      <c r="AO109" s="34">
        <f t="shared" si="103"/>
        <v>0</v>
      </c>
      <c r="AP109" s="129">
        <f t="shared" si="104"/>
        <v>0</v>
      </c>
      <c r="AQ109" s="150">
        <f t="shared" si="65"/>
        <v>0</v>
      </c>
      <c r="AR109" s="69" t="str">
        <f t="shared" si="75"/>
        <v>318EPS010</v>
      </c>
      <c r="AS109" s="714" t="s">
        <v>700</v>
      </c>
      <c r="AT109" s="714">
        <v>318</v>
      </c>
      <c r="AU109" s="714" t="s">
        <v>562</v>
      </c>
      <c r="AV109" s="715">
        <v>60</v>
      </c>
    </row>
    <row r="110" spans="2:48" ht="15" customHeight="1">
      <c r="B110" s="29" t="str">
        <f t="shared" si="86"/>
        <v>91EPS010</v>
      </c>
      <c r="C110" s="29" t="str">
        <f t="shared" si="87"/>
        <v>91EPS044</v>
      </c>
      <c r="D110" s="29" t="str">
        <f t="shared" si="88"/>
        <v>91EPS002</v>
      </c>
      <c r="E110" s="29" t="str">
        <f t="shared" si="89"/>
        <v>91EPS016</v>
      </c>
      <c r="F110" s="29" t="str">
        <f t="shared" si="90"/>
        <v>91EPS023</v>
      </c>
      <c r="G110" s="29" t="str">
        <f t="shared" si="91"/>
        <v>91EPS005</v>
      </c>
      <c r="H110" s="29" t="str">
        <f t="shared" si="92"/>
        <v>91EPS040</v>
      </c>
      <c r="I110" s="29" t="str">
        <f t="shared" si="93"/>
        <v>91EPS017</v>
      </c>
      <c r="J110" s="29" t="str">
        <f t="shared" si="94"/>
        <v>91EAS016</v>
      </c>
      <c r="K110" s="161" t="s">
        <v>393</v>
      </c>
      <c r="L110" s="30" t="s">
        <v>500</v>
      </c>
      <c r="M110" s="158">
        <v>91</v>
      </c>
      <c r="N110" s="40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129">
        <v>0</v>
      </c>
      <c r="W110" s="150">
        <v>0</v>
      </c>
      <c r="X110" s="40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129">
        <v>0</v>
      </c>
      <c r="AG110" s="150">
        <v>0</v>
      </c>
      <c r="AH110" s="40">
        <f t="shared" si="96"/>
        <v>0</v>
      </c>
      <c r="AI110" s="34">
        <f t="shared" si="97"/>
        <v>0</v>
      </c>
      <c r="AJ110" s="34">
        <f t="shared" si="98"/>
        <v>0</v>
      </c>
      <c r="AK110" s="34">
        <f t="shared" si="99"/>
        <v>0</v>
      </c>
      <c r="AL110" s="34">
        <f t="shared" si="100"/>
        <v>0</v>
      </c>
      <c r="AM110" s="34">
        <f t="shared" si="101"/>
        <v>0</v>
      </c>
      <c r="AN110" s="34">
        <f t="shared" si="102"/>
        <v>2</v>
      </c>
      <c r="AO110" s="34">
        <f t="shared" si="103"/>
        <v>0</v>
      </c>
      <c r="AP110" s="129">
        <f t="shared" si="104"/>
        <v>0</v>
      </c>
      <c r="AQ110" s="150">
        <f t="shared" si="65"/>
        <v>2</v>
      </c>
      <c r="AR110" s="69" t="str">
        <f t="shared" si="75"/>
        <v>318EPS016</v>
      </c>
      <c r="AS110" s="714" t="s">
        <v>700</v>
      </c>
      <c r="AT110" s="714">
        <v>318</v>
      </c>
      <c r="AU110" s="714" t="s">
        <v>627</v>
      </c>
      <c r="AV110" s="715">
        <v>30</v>
      </c>
    </row>
    <row r="111" spans="2:48" ht="15" customHeight="1">
      <c r="B111" s="29" t="str">
        <f t="shared" si="86"/>
        <v>93EPS010</v>
      </c>
      <c r="C111" s="29" t="str">
        <f t="shared" si="87"/>
        <v>93EPS044</v>
      </c>
      <c r="D111" s="29" t="str">
        <f t="shared" si="88"/>
        <v>93EPS002</v>
      </c>
      <c r="E111" s="29" t="str">
        <f t="shared" si="89"/>
        <v>93EPS016</v>
      </c>
      <c r="F111" s="29" t="str">
        <f t="shared" si="90"/>
        <v>93EPS023</v>
      </c>
      <c r="G111" s="29" t="str">
        <f t="shared" si="91"/>
        <v>93EPS005</v>
      </c>
      <c r="H111" s="29" t="str">
        <f t="shared" si="92"/>
        <v>93EPS040</v>
      </c>
      <c r="I111" s="29" t="str">
        <f t="shared" si="93"/>
        <v>93EPS017</v>
      </c>
      <c r="J111" s="29" t="str">
        <f t="shared" si="94"/>
        <v>93EAS016</v>
      </c>
      <c r="K111" s="161" t="s">
        <v>394</v>
      </c>
      <c r="L111" s="30" t="s">
        <v>500</v>
      </c>
      <c r="M111" s="158">
        <v>93</v>
      </c>
      <c r="N111" s="40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129">
        <v>0</v>
      </c>
      <c r="W111" s="150">
        <v>0</v>
      </c>
      <c r="X111" s="40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129">
        <v>0</v>
      </c>
      <c r="AG111" s="150">
        <v>0</v>
      </c>
      <c r="AH111" s="40">
        <f t="shared" si="96"/>
        <v>0</v>
      </c>
      <c r="AI111" s="34">
        <f t="shared" si="97"/>
        <v>0</v>
      </c>
      <c r="AJ111" s="34">
        <f t="shared" si="98"/>
        <v>0</v>
      </c>
      <c r="AK111" s="34">
        <f t="shared" si="99"/>
        <v>0</v>
      </c>
      <c r="AL111" s="34">
        <f t="shared" si="100"/>
        <v>0</v>
      </c>
      <c r="AM111" s="34">
        <f t="shared" si="101"/>
        <v>0</v>
      </c>
      <c r="AN111" s="34">
        <f t="shared" si="102"/>
        <v>5</v>
      </c>
      <c r="AO111" s="34">
        <f t="shared" si="103"/>
        <v>0</v>
      </c>
      <c r="AP111" s="129">
        <f t="shared" si="104"/>
        <v>0</v>
      </c>
      <c r="AQ111" s="150">
        <f t="shared" si="65"/>
        <v>5</v>
      </c>
      <c r="AR111" s="69" t="str">
        <f t="shared" si="75"/>
        <v>318EPS040</v>
      </c>
      <c r="AS111" s="714" t="s">
        <v>700</v>
      </c>
      <c r="AT111" s="714">
        <v>318</v>
      </c>
      <c r="AU111" s="714" t="s">
        <v>566</v>
      </c>
      <c r="AV111" s="715">
        <v>29</v>
      </c>
    </row>
    <row r="112" spans="2:48" ht="15" customHeight="1">
      <c r="B112" s="29" t="str">
        <f t="shared" si="86"/>
        <v>101EPS010</v>
      </c>
      <c r="C112" s="29" t="str">
        <f t="shared" si="87"/>
        <v>101EPS044</v>
      </c>
      <c r="D112" s="29" t="str">
        <f t="shared" si="88"/>
        <v>101EPS002</v>
      </c>
      <c r="E112" s="29" t="str">
        <f t="shared" si="89"/>
        <v>101EPS016</v>
      </c>
      <c r="F112" s="29" t="str">
        <f t="shared" si="90"/>
        <v>101EPS023</v>
      </c>
      <c r="G112" s="29" t="str">
        <f t="shared" si="91"/>
        <v>101EPS005</v>
      </c>
      <c r="H112" s="29" t="str">
        <f t="shared" si="92"/>
        <v>101EPS040</v>
      </c>
      <c r="I112" s="29" t="str">
        <f t="shared" si="93"/>
        <v>101EPS017</v>
      </c>
      <c r="J112" s="29" t="str">
        <f t="shared" si="94"/>
        <v>101EAS016</v>
      </c>
      <c r="K112" s="28" t="s">
        <v>395</v>
      </c>
      <c r="L112" s="30" t="s">
        <v>500</v>
      </c>
      <c r="M112" s="158">
        <v>101</v>
      </c>
      <c r="N112" s="40">
        <v>0</v>
      </c>
      <c r="O112" s="34">
        <v>2</v>
      </c>
      <c r="P112" s="34">
        <v>0</v>
      </c>
      <c r="Q112" s="34">
        <v>23</v>
      </c>
      <c r="R112" s="34">
        <v>0</v>
      </c>
      <c r="S112" s="34">
        <v>0</v>
      </c>
      <c r="T112" s="34">
        <v>0</v>
      </c>
      <c r="U112" s="34">
        <v>0</v>
      </c>
      <c r="V112" s="129">
        <v>0</v>
      </c>
      <c r="W112" s="150">
        <v>25</v>
      </c>
      <c r="X112" s="40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129">
        <v>0</v>
      </c>
      <c r="AG112" s="150">
        <v>0</v>
      </c>
      <c r="AH112" s="40">
        <f t="shared" si="96"/>
        <v>0</v>
      </c>
      <c r="AI112" s="34">
        <f t="shared" si="97"/>
        <v>0</v>
      </c>
      <c r="AJ112" s="34">
        <f t="shared" si="98"/>
        <v>0</v>
      </c>
      <c r="AK112" s="34">
        <f t="shared" si="99"/>
        <v>0</v>
      </c>
      <c r="AL112" s="34">
        <f t="shared" si="100"/>
        <v>0</v>
      </c>
      <c r="AM112" s="34">
        <f t="shared" si="101"/>
        <v>0</v>
      </c>
      <c r="AN112" s="34">
        <f t="shared" si="102"/>
        <v>15</v>
      </c>
      <c r="AO112" s="34">
        <f t="shared" si="103"/>
        <v>0</v>
      </c>
      <c r="AP112" s="129">
        <f t="shared" si="104"/>
        <v>0</v>
      </c>
      <c r="AQ112" s="150">
        <f t="shared" si="65"/>
        <v>15</v>
      </c>
      <c r="AR112" s="69" t="str">
        <f t="shared" si="75"/>
        <v>318ESSC02</v>
      </c>
      <c r="AS112" s="714" t="s">
        <v>700</v>
      </c>
      <c r="AT112" s="714">
        <v>318</v>
      </c>
      <c r="AU112" s="714" t="s">
        <v>685</v>
      </c>
      <c r="AV112" s="715">
        <v>1</v>
      </c>
    </row>
    <row r="113" spans="2:48" ht="15" customHeight="1">
      <c r="B113" s="29" t="str">
        <f t="shared" si="86"/>
        <v>145EPS010</v>
      </c>
      <c r="C113" s="29" t="str">
        <f t="shared" si="87"/>
        <v>145EPS044</v>
      </c>
      <c r="D113" s="29" t="str">
        <f t="shared" si="88"/>
        <v>145EPS002</v>
      </c>
      <c r="E113" s="29" t="str">
        <f t="shared" si="89"/>
        <v>145EPS016</v>
      </c>
      <c r="F113" s="29" t="str">
        <f t="shared" si="90"/>
        <v>145EPS023</v>
      </c>
      <c r="G113" s="29" t="str">
        <f t="shared" si="91"/>
        <v>145EPS005</v>
      </c>
      <c r="H113" s="29" t="str">
        <f t="shared" si="92"/>
        <v>145EPS040</v>
      </c>
      <c r="I113" s="29" t="str">
        <f t="shared" si="93"/>
        <v>145EPS017</v>
      </c>
      <c r="J113" s="29" t="str">
        <f t="shared" si="94"/>
        <v>145EAS016</v>
      </c>
      <c r="K113" s="161" t="s">
        <v>396</v>
      </c>
      <c r="L113" s="30" t="s">
        <v>500</v>
      </c>
      <c r="M113" s="158">
        <v>145</v>
      </c>
      <c r="N113" s="40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129">
        <v>0</v>
      </c>
      <c r="W113" s="150">
        <v>0</v>
      </c>
      <c r="X113" s="40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129">
        <v>0</v>
      </c>
      <c r="AG113" s="150">
        <v>0</v>
      </c>
      <c r="AH113" s="40">
        <f t="shared" si="96"/>
        <v>0</v>
      </c>
      <c r="AI113" s="34">
        <f t="shared" si="97"/>
        <v>0</v>
      </c>
      <c r="AJ113" s="34">
        <f t="shared" si="98"/>
        <v>0</v>
      </c>
      <c r="AK113" s="34">
        <f t="shared" si="99"/>
        <v>0</v>
      </c>
      <c r="AL113" s="34">
        <f t="shared" si="100"/>
        <v>0</v>
      </c>
      <c r="AM113" s="34">
        <f t="shared" si="101"/>
        <v>0</v>
      </c>
      <c r="AN113" s="34">
        <f t="shared" si="102"/>
        <v>1</v>
      </c>
      <c r="AO113" s="34">
        <f t="shared" si="103"/>
        <v>0</v>
      </c>
      <c r="AP113" s="129">
        <f t="shared" si="104"/>
        <v>0</v>
      </c>
      <c r="AQ113" s="150">
        <f t="shared" si="65"/>
        <v>1</v>
      </c>
      <c r="AR113" s="69" t="str">
        <f t="shared" si="75"/>
        <v>321EPS040</v>
      </c>
      <c r="AS113" s="714" t="s">
        <v>700</v>
      </c>
      <c r="AT113" s="714">
        <v>321</v>
      </c>
      <c r="AU113" s="714" t="s">
        <v>566</v>
      </c>
      <c r="AV113" s="715">
        <v>4</v>
      </c>
    </row>
    <row r="114" spans="2:48" ht="15" customHeight="1">
      <c r="B114" s="29" t="str">
        <f t="shared" si="86"/>
        <v>209EPS010</v>
      </c>
      <c r="C114" s="29" t="str">
        <f t="shared" si="87"/>
        <v>209EPS044</v>
      </c>
      <c r="D114" s="29" t="str">
        <f t="shared" si="88"/>
        <v>209EPS002</v>
      </c>
      <c r="E114" s="29" t="str">
        <f t="shared" si="89"/>
        <v>209EPS016</v>
      </c>
      <c r="F114" s="29" t="str">
        <f t="shared" si="90"/>
        <v>209EPS023</v>
      </c>
      <c r="G114" s="29" t="str">
        <f t="shared" si="91"/>
        <v>209EPS005</v>
      </c>
      <c r="H114" s="29" t="str">
        <f t="shared" si="92"/>
        <v>209EPS040</v>
      </c>
      <c r="I114" s="29" t="str">
        <f t="shared" si="93"/>
        <v>209EPS017</v>
      </c>
      <c r="J114" s="29" t="str">
        <f t="shared" si="94"/>
        <v>209EAS016</v>
      </c>
      <c r="K114" s="161" t="s">
        <v>397</v>
      </c>
      <c r="L114" s="30" t="s">
        <v>500</v>
      </c>
      <c r="M114" s="158">
        <v>209</v>
      </c>
      <c r="N114" s="40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129">
        <v>0</v>
      </c>
      <c r="W114" s="150">
        <v>0</v>
      </c>
      <c r="X114" s="40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129">
        <v>0</v>
      </c>
      <c r="AG114" s="150">
        <v>0</v>
      </c>
      <c r="AH114" s="40">
        <f t="shared" si="96"/>
        <v>0</v>
      </c>
      <c r="AI114" s="34">
        <f t="shared" si="97"/>
        <v>0</v>
      </c>
      <c r="AJ114" s="34">
        <f t="shared" si="98"/>
        <v>0</v>
      </c>
      <c r="AK114" s="34">
        <f t="shared" si="99"/>
        <v>0</v>
      </c>
      <c r="AL114" s="34">
        <f t="shared" si="100"/>
        <v>0</v>
      </c>
      <c r="AM114" s="34">
        <f t="shared" si="101"/>
        <v>0</v>
      </c>
      <c r="AN114" s="34">
        <f t="shared" si="102"/>
        <v>4</v>
      </c>
      <c r="AO114" s="34">
        <f t="shared" si="103"/>
        <v>0</v>
      </c>
      <c r="AP114" s="129">
        <f t="shared" si="104"/>
        <v>0</v>
      </c>
      <c r="AQ114" s="150">
        <f t="shared" si="65"/>
        <v>4</v>
      </c>
      <c r="AR114" s="69" t="str">
        <f t="shared" si="75"/>
        <v>376EPS002</v>
      </c>
      <c r="AS114" s="714" t="s">
        <v>700</v>
      </c>
      <c r="AT114" s="714">
        <v>376</v>
      </c>
      <c r="AU114" s="714" t="s">
        <v>564</v>
      </c>
      <c r="AV114" s="715">
        <v>1</v>
      </c>
    </row>
    <row r="115" spans="2:48" ht="15" customHeight="1">
      <c r="B115" s="29" t="str">
        <f t="shared" si="86"/>
        <v>282EPS010</v>
      </c>
      <c r="C115" s="29" t="str">
        <f t="shared" si="87"/>
        <v>282EPS044</v>
      </c>
      <c r="D115" s="29" t="str">
        <f t="shared" si="88"/>
        <v>282EPS002</v>
      </c>
      <c r="E115" s="29" t="str">
        <f t="shared" si="89"/>
        <v>282EPS016</v>
      </c>
      <c r="F115" s="29" t="str">
        <f t="shared" si="90"/>
        <v>282EPS023</v>
      </c>
      <c r="G115" s="29" t="str">
        <f t="shared" si="91"/>
        <v>282EPS005</v>
      </c>
      <c r="H115" s="29" t="str">
        <f t="shared" si="92"/>
        <v>282EPS040</v>
      </c>
      <c r="I115" s="29" t="str">
        <f t="shared" si="93"/>
        <v>282EPS017</v>
      </c>
      <c r="J115" s="29" t="str">
        <f t="shared" si="94"/>
        <v>282EAS016</v>
      </c>
      <c r="K115" s="161" t="s">
        <v>398</v>
      </c>
      <c r="L115" s="30" t="s">
        <v>500</v>
      </c>
      <c r="M115" s="158">
        <v>282</v>
      </c>
      <c r="N115" s="40">
        <v>0</v>
      </c>
      <c r="O115" s="34">
        <v>0</v>
      </c>
      <c r="P115" s="34">
        <v>0</v>
      </c>
      <c r="Q115" s="34">
        <v>15</v>
      </c>
      <c r="R115" s="34">
        <v>0</v>
      </c>
      <c r="S115" s="34">
        <v>0</v>
      </c>
      <c r="T115" s="34">
        <v>0</v>
      </c>
      <c r="U115" s="34">
        <v>0</v>
      </c>
      <c r="V115" s="129">
        <v>0</v>
      </c>
      <c r="W115" s="150">
        <v>15</v>
      </c>
      <c r="X115" s="40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129">
        <v>0</v>
      </c>
      <c r="AG115" s="150">
        <v>0</v>
      </c>
      <c r="AH115" s="40">
        <f t="shared" si="96"/>
        <v>0</v>
      </c>
      <c r="AI115" s="34">
        <f t="shared" si="97"/>
        <v>0</v>
      </c>
      <c r="AJ115" s="34">
        <f t="shared" si="98"/>
        <v>0</v>
      </c>
      <c r="AK115" s="34">
        <f t="shared" si="99"/>
        <v>0</v>
      </c>
      <c r="AL115" s="34">
        <f t="shared" si="100"/>
        <v>0</v>
      </c>
      <c r="AM115" s="34">
        <f t="shared" si="101"/>
        <v>0</v>
      </c>
      <c r="AN115" s="34">
        <f t="shared" si="102"/>
        <v>26</v>
      </c>
      <c r="AO115" s="34">
        <f t="shared" si="103"/>
        <v>0</v>
      </c>
      <c r="AP115" s="129">
        <f t="shared" si="104"/>
        <v>0</v>
      </c>
      <c r="AQ115" s="150">
        <f t="shared" si="65"/>
        <v>26</v>
      </c>
      <c r="AR115" s="69" t="str">
        <f t="shared" si="75"/>
        <v>376EPS010</v>
      </c>
      <c r="AS115" s="714" t="s">
        <v>700</v>
      </c>
      <c r="AT115" s="714">
        <v>376</v>
      </c>
      <c r="AU115" s="714" t="s">
        <v>562</v>
      </c>
      <c r="AV115" s="715">
        <v>138</v>
      </c>
    </row>
    <row r="116" spans="2:48" ht="15" customHeight="1">
      <c r="B116" s="29" t="str">
        <f t="shared" si="86"/>
        <v>353EPS010</v>
      </c>
      <c r="C116" s="29" t="str">
        <f t="shared" si="87"/>
        <v>353EPS044</v>
      </c>
      <c r="D116" s="29" t="str">
        <f t="shared" si="88"/>
        <v>353EPS002</v>
      </c>
      <c r="E116" s="29" t="str">
        <f t="shared" si="89"/>
        <v>353EPS016</v>
      </c>
      <c r="F116" s="29" t="str">
        <f t="shared" si="90"/>
        <v>353EPS023</v>
      </c>
      <c r="G116" s="29" t="str">
        <f t="shared" si="91"/>
        <v>353EPS005</v>
      </c>
      <c r="H116" s="29" t="str">
        <f t="shared" si="92"/>
        <v>353EPS040</v>
      </c>
      <c r="I116" s="29" t="str">
        <f t="shared" si="93"/>
        <v>353EPS017</v>
      </c>
      <c r="J116" s="29" t="str">
        <f t="shared" si="94"/>
        <v>353EAS016</v>
      </c>
      <c r="K116" s="161" t="s">
        <v>399</v>
      </c>
      <c r="L116" s="30" t="s">
        <v>500</v>
      </c>
      <c r="M116" s="158">
        <v>353</v>
      </c>
      <c r="N116" s="40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129">
        <v>0</v>
      </c>
      <c r="W116" s="150">
        <v>0</v>
      </c>
      <c r="X116" s="40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129">
        <v>0</v>
      </c>
      <c r="AG116" s="150">
        <v>0</v>
      </c>
      <c r="AH116" s="40">
        <f t="shared" si="96"/>
        <v>0</v>
      </c>
      <c r="AI116" s="34">
        <f t="shared" si="97"/>
        <v>0</v>
      </c>
      <c r="AJ116" s="34">
        <f t="shared" si="98"/>
        <v>0</v>
      </c>
      <c r="AK116" s="34">
        <f t="shared" si="99"/>
        <v>0</v>
      </c>
      <c r="AL116" s="34">
        <f t="shared" si="100"/>
        <v>0</v>
      </c>
      <c r="AM116" s="34">
        <f t="shared" si="101"/>
        <v>0</v>
      </c>
      <c r="AN116" s="34">
        <f t="shared" si="102"/>
        <v>1</v>
      </c>
      <c r="AO116" s="34">
        <f t="shared" si="103"/>
        <v>0</v>
      </c>
      <c r="AP116" s="129">
        <f t="shared" si="104"/>
        <v>0</v>
      </c>
      <c r="AQ116" s="150">
        <f t="shared" si="65"/>
        <v>1</v>
      </c>
      <c r="AR116" s="69" t="str">
        <f t="shared" si="75"/>
        <v>376EPS016</v>
      </c>
      <c r="AS116" s="714" t="s">
        <v>700</v>
      </c>
      <c r="AT116" s="714">
        <v>376</v>
      </c>
      <c r="AU116" s="714" t="s">
        <v>627</v>
      </c>
      <c r="AV116" s="715">
        <v>104</v>
      </c>
    </row>
    <row r="117" spans="2:48" ht="15" customHeight="1">
      <c r="B117" s="29" t="str">
        <f t="shared" si="86"/>
        <v>364EPS010</v>
      </c>
      <c r="C117" s="29" t="str">
        <f t="shared" si="87"/>
        <v>364EPS044</v>
      </c>
      <c r="D117" s="29" t="str">
        <f t="shared" si="88"/>
        <v>364EPS002</v>
      </c>
      <c r="E117" s="29" t="str">
        <f t="shared" si="89"/>
        <v>364EPS016</v>
      </c>
      <c r="F117" s="29" t="str">
        <f t="shared" si="90"/>
        <v>364EPS023</v>
      </c>
      <c r="G117" s="29" t="str">
        <f t="shared" si="91"/>
        <v>364EPS005</v>
      </c>
      <c r="H117" s="29" t="str">
        <f t="shared" si="92"/>
        <v>364EPS040</v>
      </c>
      <c r="I117" s="29" t="str">
        <f t="shared" si="93"/>
        <v>364EPS017</v>
      </c>
      <c r="J117" s="29" t="str">
        <f t="shared" si="94"/>
        <v>364EAS016</v>
      </c>
      <c r="K117" s="161" t="s">
        <v>400</v>
      </c>
      <c r="L117" s="30" t="s">
        <v>500</v>
      </c>
      <c r="M117" s="158">
        <v>364</v>
      </c>
      <c r="N117" s="40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129">
        <v>0</v>
      </c>
      <c r="W117" s="150">
        <v>0</v>
      </c>
      <c r="X117" s="40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129">
        <v>0</v>
      </c>
      <c r="AG117" s="150">
        <v>0</v>
      </c>
      <c r="AH117" s="40">
        <f t="shared" si="96"/>
        <v>0</v>
      </c>
      <c r="AI117" s="34">
        <f t="shared" si="97"/>
        <v>0</v>
      </c>
      <c r="AJ117" s="34">
        <f t="shared" si="98"/>
        <v>0</v>
      </c>
      <c r="AK117" s="34">
        <f t="shared" si="99"/>
        <v>0</v>
      </c>
      <c r="AL117" s="34">
        <f t="shared" si="100"/>
        <v>0</v>
      </c>
      <c r="AM117" s="34">
        <f t="shared" si="101"/>
        <v>0</v>
      </c>
      <c r="AN117" s="34">
        <f t="shared" si="102"/>
        <v>15</v>
      </c>
      <c r="AO117" s="34">
        <f t="shared" si="103"/>
        <v>0</v>
      </c>
      <c r="AP117" s="129">
        <f t="shared" si="104"/>
        <v>0</v>
      </c>
      <c r="AQ117" s="150">
        <f t="shared" si="65"/>
        <v>15</v>
      </c>
      <c r="AR117" s="69" t="str">
        <f t="shared" si="75"/>
        <v>376EPS040</v>
      </c>
      <c r="AS117" s="714" t="s">
        <v>700</v>
      </c>
      <c r="AT117" s="714">
        <v>376</v>
      </c>
      <c r="AU117" s="714" t="s">
        <v>566</v>
      </c>
      <c r="AV117" s="715">
        <v>28</v>
      </c>
    </row>
    <row r="118" spans="2:48" ht="15" customHeight="1">
      <c r="B118" s="29" t="str">
        <f t="shared" si="86"/>
        <v>368EPS010</v>
      </c>
      <c r="C118" s="29" t="str">
        <f t="shared" si="87"/>
        <v>368EPS044</v>
      </c>
      <c r="D118" s="29" t="str">
        <f t="shared" si="88"/>
        <v>368EPS002</v>
      </c>
      <c r="E118" s="29" t="str">
        <f t="shared" si="89"/>
        <v>368EPS016</v>
      </c>
      <c r="F118" s="29" t="str">
        <f t="shared" si="90"/>
        <v>368EPS023</v>
      </c>
      <c r="G118" s="29" t="str">
        <f t="shared" si="91"/>
        <v>368EPS005</v>
      </c>
      <c r="H118" s="29" t="str">
        <f t="shared" si="92"/>
        <v>368EPS040</v>
      </c>
      <c r="I118" s="29" t="str">
        <f t="shared" si="93"/>
        <v>368EPS017</v>
      </c>
      <c r="J118" s="29" t="str">
        <f t="shared" si="94"/>
        <v>368EAS016</v>
      </c>
      <c r="K118" s="161" t="s">
        <v>401</v>
      </c>
      <c r="L118" s="30" t="s">
        <v>500</v>
      </c>
      <c r="M118" s="158">
        <v>368</v>
      </c>
      <c r="N118" s="40">
        <v>0</v>
      </c>
      <c r="O118" s="34">
        <v>0</v>
      </c>
      <c r="P118" s="34">
        <v>0</v>
      </c>
      <c r="Q118" s="34">
        <v>22</v>
      </c>
      <c r="R118" s="34">
        <v>0</v>
      </c>
      <c r="S118" s="34">
        <v>0</v>
      </c>
      <c r="T118" s="34">
        <v>0</v>
      </c>
      <c r="U118" s="34">
        <v>0</v>
      </c>
      <c r="V118" s="129">
        <v>0</v>
      </c>
      <c r="W118" s="150">
        <v>22</v>
      </c>
      <c r="X118" s="40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129">
        <v>0</v>
      </c>
      <c r="AG118" s="150">
        <v>0</v>
      </c>
      <c r="AH118" s="40">
        <f t="shared" si="96"/>
        <v>0</v>
      </c>
      <c r="AI118" s="34">
        <f t="shared" si="97"/>
        <v>0</v>
      </c>
      <c r="AJ118" s="34">
        <f t="shared" si="98"/>
        <v>0</v>
      </c>
      <c r="AK118" s="34">
        <f t="shared" si="99"/>
        <v>0</v>
      </c>
      <c r="AL118" s="34">
        <f t="shared" si="100"/>
        <v>0</v>
      </c>
      <c r="AM118" s="34">
        <f t="shared" si="101"/>
        <v>0</v>
      </c>
      <c r="AN118" s="34">
        <f t="shared" si="102"/>
        <v>0</v>
      </c>
      <c r="AO118" s="34">
        <f t="shared" si="103"/>
        <v>0</v>
      </c>
      <c r="AP118" s="129">
        <f t="shared" si="104"/>
        <v>0</v>
      </c>
      <c r="AQ118" s="150">
        <f t="shared" si="65"/>
        <v>0</v>
      </c>
      <c r="AR118" s="69" t="str">
        <f t="shared" si="75"/>
        <v>400EPS002</v>
      </c>
      <c r="AS118" s="714" t="s">
        <v>700</v>
      </c>
      <c r="AT118" s="714">
        <v>400</v>
      </c>
      <c r="AU118" s="714" t="s">
        <v>564</v>
      </c>
      <c r="AV118" s="715">
        <v>13</v>
      </c>
    </row>
    <row r="119" spans="2:48" ht="15" customHeight="1">
      <c r="B119" s="29" t="str">
        <f t="shared" si="86"/>
        <v>390EPS010</v>
      </c>
      <c r="C119" s="29" t="str">
        <f t="shared" si="87"/>
        <v>390EPS044</v>
      </c>
      <c r="D119" s="29" t="str">
        <f t="shared" si="88"/>
        <v>390EPS002</v>
      </c>
      <c r="E119" s="29" t="str">
        <f t="shared" si="89"/>
        <v>390EPS016</v>
      </c>
      <c r="F119" s="29" t="str">
        <f t="shared" si="90"/>
        <v>390EPS023</v>
      </c>
      <c r="G119" s="29" t="str">
        <f t="shared" si="91"/>
        <v>390EPS005</v>
      </c>
      <c r="H119" s="29" t="str">
        <f t="shared" si="92"/>
        <v>390EPS040</v>
      </c>
      <c r="I119" s="29" t="str">
        <f t="shared" si="93"/>
        <v>390EPS017</v>
      </c>
      <c r="J119" s="29" t="str">
        <f t="shared" si="94"/>
        <v>390EAS016</v>
      </c>
      <c r="K119" s="161" t="s">
        <v>402</v>
      </c>
      <c r="L119" s="30" t="s">
        <v>500</v>
      </c>
      <c r="M119" s="158">
        <v>390</v>
      </c>
      <c r="N119" s="40">
        <v>0</v>
      </c>
      <c r="O119" s="34">
        <v>0</v>
      </c>
      <c r="P119" s="34">
        <v>0</v>
      </c>
      <c r="Q119" s="34">
        <v>5</v>
      </c>
      <c r="R119" s="34">
        <v>0</v>
      </c>
      <c r="S119" s="34">
        <v>0</v>
      </c>
      <c r="T119" s="34">
        <v>0</v>
      </c>
      <c r="U119" s="34">
        <v>0</v>
      </c>
      <c r="V119" s="129">
        <v>0</v>
      </c>
      <c r="W119" s="150">
        <v>5</v>
      </c>
      <c r="X119" s="40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129">
        <v>0</v>
      </c>
      <c r="AG119" s="150">
        <v>0</v>
      </c>
      <c r="AH119" s="40">
        <f t="shared" si="96"/>
        <v>0</v>
      </c>
      <c r="AI119" s="34">
        <f t="shared" si="97"/>
        <v>0</v>
      </c>
      <c r="AJ119" s="34">
        <f t="shared" si="98"/>
        <v>0</v>
      </c>
      <c r="AK119" s="34">
        <f t="shared" si="99"/>
        <v>0</v>
      </c>
      <c r="AL119" s="34">
        <f t="shared" si="100"/>
        <v>0</v>
      </c>
      <c r="AM119" s="34">
        <f t="shared" si="101"/>
        <v>0</v>
      </c>
      <c r="AN119" s="34">
        <f t="shared" si="102"/>
        <v>18</v>
      </c>
      <c r="AO119" s="34">
        <f t="shared" si="103"/>
        <v>0</v>
      </c>
      <c r="AP119" s="129">
        <f t="shared" si="104"/>
        <v>0</v>
      </c>
      <c r="AQ119" s="150">
        <f t="shared" si="65"/>
        <v>18</v>
      </c>
      <c r="AR119" s="69" t="str">
        <f t="shared" si="75"/>
        <v>400EPS016</v>
      </c>
      <c r="AS119" s="714" t="s">
        <v>700</v>
      </c>
      <c r="AT119" s="714">
        <v>400</v>
      </c>
      <c r="AU119" s="714" t="s">
        <v>627</v>
      </c>
      <c r="AV119" s="715">
        <v>31</v>
      </c>
    </row>
    <row r="120" spans="2:48" ht="15" customHeight="1">
      <c r="B120" s="29" t="str">
        <f t="shared" si="86"/>
        <v>467EPS010</v>
      </c>
      <c r="C120" s="29" t="str">
        <f t="shared" si="87"/>
        <v>467EPS044</v>
      </c>
      <c r="D120" s="29" t="str">
        <f t="shared" si="88"/>
        <v>467EPS002</v>
      </c>
      <c r="E120" s="29" t="str">
        <f t="shared" si="89"/>
        <v>467EPS016</v>
      </c>
      <c r="F120" s="29" t="str">
        <f t="shared" si="90"/>
        <v>467EPS023</v>
      </c>
      <c r="G120" s="29" t="str">
        <f t="shared" si="91"/>
        <v>467EPS005</v>
      </c>
      <c r="H120" s="29" t="str">
        <f t="shared" si="92"/>
        <v>467EPS040</v>
      </c>
      <c r="I120" s="29" t="str">
        <f t="shared" si="93"/>
        <v>467EPS017</v>
      </c>
      <c r="J120" s="29" t="str">
        <f t="shared" si="94"/>
        <v>467EAS016</v>
      </c>
      <c r="K120" s="161" t="s">
        <v>403</v>
      </c>
      <c r="L120" s="30" t="s">
        <v>500</v>
      </c>
      <c r="M120" s="158">
        <v>467</v>
      </c>
      <c r="N120" s="40">
        <v>0</v>
      </c>
      <c r="O120" s="34">
        <v>0</v>
      </c>
      <c r="P120" s="34">
        <v>0</v>
      </c>
      <c r="Q120" s="34">
        <v>0</v>
      </c>
      <c r="R120" s="34">
        <v>0</v>
      </c>
      <c r="S120" s="34">
        <v>0</v>
      </c>
      <c r="T120" s="34">
        <v>0</v>
      </c>
      <c r="U120" s="34">
        <v>0</v>
      </c>
      <c r="V120" s="129">
        <v>0</v>
      </c>
      <c r="W120" s="150">
        <v>0</v>
      </c>
      <c r="X120" s="40">
        <v>0</v>
      </c>
      <c r="Y120" s="34">
        <v>0</v>
      </c>
      <c r="Z120" s="34">
        <v>0</v>
      </c>
      <c r="AA120" s="34">
        <v>0</v>
      </c>
      <c r="AB120" s="34">
        <v>0</v>
      </c>
      <c r="AC120" s="34">
        <v>0</v>
      </c>
      <c r="AD120" s="34">
        <v>0</v>
      </c>
      <c r="AE120" s="34">
        <v>0</v>
      </c>
      <c r="AF120" s="129">
        <v>0</v>
      </c>
      <c r="AG120" s="150">
        <v>0</v>
      </c>
      <c r="AH120" s="40">
        <f t="shared" si="96"/>
        <v>0</v>
      </c>
      <c r="AI120" s="34">
        <f t="shared" si="97"/>
        <v>0</v>
      </c>
      <c r="AJ120" s="34">
        <f t="shared" si="98"/>
        <v>0</v>
      </c>
      <c r="AK120" s="34">
        <f t="shared" si="99"/>
        <v>0</v>
      </c>
      <c r="AL120" s="34">
        <f t="shared" si="100"/>
        <v>0</v>
      </c>
      <c r="AM120" s="34">
        <f t="shared" si="101"/>
        <v>0</v>
      </c>
      <c r="AN120" s="34">
        <f t="shared" si="102"/>
        <v>1</v>
      </c>
      <c r="AO120" s="34">
        <f t="shared" si="103"/>
        <v>0</v>
      </c>
      <c r="AP120" s="129">
        <f t="shared" si="104"/>
        <v>0</v>
      </c>
      <c r="AQ120" s="150">
        <f t="shared" si="65"/>
        <v>1</v>
      </c>
      <c r="AR120" s="69" t="str">
        <f t="shared" si="75"/>
        <v>400EPS040</v>
      </c>
      <c r="AS120" s="714" t="s">
        <v>700</v>
      </c>
      <c r="AT120" s="714">
        <v>400</v>
      </c>
      <c r="AU120" s="714" t="s">
        <v>566</v>
      </c>
      <c r="AV120" s="715">
        <v>8</v>
      </c>
    </row>
    <row r="121" spans="2:48" ht="15" customHeight="1">
      <c r="B121" s="29" t="str">
        <f t="shared" si="86"/>
        <v>576EPS010</v>
      </c>
      <c r="C121" s="29" t="str">
        <f t="shared" si="87"/>
        <v>576EPS044</v>
      </c>
      <c r="D121" s="29" t="str">
        <f t="shared" si="88"/>
        <v>576EPS002</v>
      </c>
      <c r="E121" s="29" t="str">
        <f t="shared" si="89"/>
        <v>576EPS016</v>
      </c>
      <c r="F121" s="29" t="str">
        <f t="shared" si="90"/>
        <v>576EPS023</v>
      </c>
      <c r="G121" s="29" t="str">
        <f t="shared" si="91"/>
        <v>576EPS005</v>
      </c>
      <c r="H121" s="29" t="str">
        <f t="shared" si="92"/>
        <v>576EPS040</v>
      </c>
      <c r="I121" s="29" t="str">
        <f t="shared" si="93"/>
        <v>576EPS017</v>
      </c>
      <c r="J121" s="29" t="str">
        <f t="shared" si="94"/>
        <v>576EAS016</v>
      </c>
      <c r="K121" s="161" t="s">
        <v>404</v>
      </c>
      <c r="L121" s="30" t="s">
        <v>500</v>
      </c>
      <c r="M121" s="158">
        <v>576</v>
      </c>
      <c r="N121" s="40">
        <v>0</v>
      </c>
      <c r="O121" s="34">
        <v>0</v>
      </c>
      <c r="P121" s="34">
        <v>0</v>
      </c>
      <c r="Q121" s="34">
        <v>8</v>
      </c>
      <c r="R121" s="34">
        <v>0</v>
      </c>
      <c r="S121" s="34">
        <v>0</v>
      </c>
      <c r="T121" s="34">
        <v>0</v>
      </c>
      <c r="U121" s="34">
        <v>0</v>
      </c>
      <c r="V121" s="129">
        <v>0</v>
      </c>
      <c r="W121" s="150">
        <v>8</v>
      </c>
      <c r="X121" s="40">
        <v>0</v>
      </c>
      <c r="Y121" s="34">
        <v>0</v>
      </c>
      <c r="Z121" s="34">
        <v>0</v>
      </c>
      <c r="AA121" s="34">
        <v>0</v>
      </c>
      <c r="AB121" s="34">
        <v>0</v>
      </c>
      <c r="AC121" s="34">
        <v>0</v>
      </c>
      <c r="AD121" s="34">
        <v>0</v>
      </c>
      <c r="AE121" s="34">
        <v>0</v>
      </c>
      <c r="AF121" s="129">
        <v>0</v>
      </c>
      <c r="AG121" s="150">
        <v>0</v>
      </c>
      <c r="AH121" s="40">
        <f t="shared" si="96"/>
        <v>0</v>
      </c>
      <c r="AI121" s="34">
        <f t="shared" si="97"/>
        <v>0</v>
      </c>
      <c r="AJ121" s="34">
        <f t="shared" si="98"/>
        <v>0</v>
      </c>
      <c r="AK121" s="34">
        <f t="shared" si="99"/>
        <v>0</v>
      </c>
      <c r="AL121" s="34">
        <f t="shared" si="100"/>
        <v>0</v>
      </c>
      <c r="AM121" s="34">
        <f t="shared" si="101"/>
        <v>0</v>
      </c>
      <c r="AN121" s="34">
        <f t="shared" si="102"/>
        <v>2</v>
      </c>
      <c r="AO121" s="34">
        <f t="shared" si="103"/>
        <v>0</v>
      </c>
      <c r="AP121" s="129">
        <f t="shared" si="104"/>
        <v>0</v>
      </c>
      <c r="AQ121" s="150">
        <f t="shared" si="65"/>
        <v>2</v>
      </c>
      <c r="AR121" s="69" t="str">
        <f t="shared" si="75"/>
        <v>440EPS002</v>
      </c>
      <c r="AS121" s="714" t="s">
        <v>700</v>
      </c>
      <c r="AT121" s="714">
        <v>440</v>
      </c>
      <c r="AU121" s="714" t="s">
        <v>564</v>
      </c>
      <c r="AV121" s="715">
        <v>28</v>
      </c>
    </row>
    <row r="122" spans="2:48" ht="15" customHeight="1">
      <c r="B122" s="29" t="str">
        <f t="shared" si="86"/>
        <v>642EPS010</v>
      </c>
      <c r="C122" s="29" t="str">
        <f t="shared" si="87"/>
        <v>642EPS044</v>
      </c>
      <c r="D122" s="29" t="str">
        <f t="shared" si="88"/>
        <v>642EPS002</v>
      </c>
      <c r="E122" s="29" t="str">
        <f t="shared" si="89"/>
        <v>642EPS016</v>
      </c>
      <c r="F122" s="29" t="str">
        <f t="shared" si="90"/>
        <v>642EPS023</v>
      </c>
      <c r="G122" s="29" t="str">
        <f t="shared" si="91"/>
        <v>642EPS005</v>
      </c>
      <c r="H122" s="29" t="str">
        <f t="shared" si="92"/>
        <v>642EPS040</v>
      </c>
      <c r="I122" s="29" t="str">
        <f t="shared" si="93"/>
        <v>642EPS017</v>
      </c>
      <c r="J122" s="29" t="str">
        <f t="shared" si="94"/>
        <v>642EAS016</v>
      </c>
      <c r="K122" s="161" t="s">
        <v>405</v>
      </c>
      <c r="L122" s="30" t="s">
        <v>500</v>
      </c>
      <c r="M122" s="158">
        <v>642</v>
      </c>
      <c r="N122" s="40">
        <v>0</v>
      </c>
      <c r="O122" s="34">
        <v>0</v>
      </c>
      <c r="P122" s="34">
        <v>0</v>
      </c>
      <c r="Q122" s="34">
        <v>13</v>
      </c>
      <c r="R122" s="34">
        <v>0</v>
      </c>
      <c r="S122" s="34">
        <v>0</v>
      </c>
      <c r="T122" s="34">
        <v>0</v>
      </c>
      <c r="U122" s="34">
        <v>0</v>
      </c>
      <c r="V122" s="129">
        <v>0</v>
      </c>
      <c r="W122" s="150">
        <v>13</v>
      </c>
      <c r="X122" s="40">
        <v>0</v>
      </c>
      <c r="Y122" s="34">
        <v>0</v>
      </c>
      <c r="Z122" s="34">
        <v>0</v>
      </c>
      <c r="AA122" s="34">
        <v>0</v>
      </c>
      <c r="AB122" s="34">
        <v>0</v>
      </c>
      <c r="AC122" s="34">
        <v>0</v>
      </c>
      <c r="AD122" s="34">
        <v>0</v>
      </c>
      <c r="AE122" s="34">
        <v>0</v>
      </c>
      <c r="AF122" s="129">
        <v>0</v>
      </c>
      <c r="AG122" s="150">
        <v>0</v>
      </c>
      <c r="AH122" s="40">
        <f t="shared" si="96"/>
        <v>0</v>
      </c>
      <c r="AI122" s="34">
        <f t="shared" si="97"/>
        <v>0</v>
      </c>
      <c r="AJ122" s="34">
        <f t="shared" si="98"/>
        <v>0</v>
      </c>
      <c r="AK122" s="34">
        <f t="shared" si="99"/>
        <v>0</v>
      </c>
      <c r="AL122" s="34">
        <f t="shared" si="100"/>
        <v>0</v>
      </c>
      <c r="AM122" s="34">
        <f t="shared" si="101"/>
        <v>0</v>
      </c>
      <c r="AN122" s="34">
        <f t="shared" si="102"/>
        <v>3</v>
      </c>
      <c r="AO122" s="34">
        <f t="shared" si="103"/>
        <v>0</v>
      </c>
      <c r="AP122" s="129">
        <f t="shared" si="104"/>
        <v>0</v>
      </c>
      <c r="AQ122" s="150">
        <f t="shared" si="65"/>
        <v>3</v>
      </c>
      <c r="AR122" s="69" t="str">
        <f t="shared" si="75"/>
        <v>440EPS005</v>
      </c>
      <c r="AS122" s="714" t="s">
        <v>700</v>
      </c>
      <c r="AT122" s="714">
        <v>440</v>
      </c>
      <c r="AU122" s="714" t="s">
        <v>565</v>
      </c>
      <c r="AV122" s="715">
        <v>1</v>
      </c>
    </row>
    <row r="123" spans="2:48" ht="15" customHeight="1">
      <c r="B123" s="29" t="str">
        <f t="shared" si="86"/>
        <v>679EPS010</v>
      </c>
      <c r="C123" s="29" t="str">
        <f t="shared" si="87"/>
        <v>679EPS044</v>
      </c>
      <c r="D123" s="29" t="str">
        <f t="shared" si="88"/>
        <v>679EPS002</v>
      </c>
      <c r="E123" s="29" t="str">
        <f t="shared" si="89"/>
        <v>679EPS016</v>
      </c>
      <c r="F123" s="29" t="str">
        <f t="shared" si="90"/>
        <v>679EPS023</v>
      </c>
      <c r="G123" s="29" t="str">
        <f t="shared" si="91"/>
        <v>679EPS005</v>
      </c>
      <c r="H123" s="29" t="str">
        <f t="shared" si="92"/>
        <v>679EPS040</v>
      </c>
      <c r="I123" s="29" t="str">
        <f t="shared" si="93"/>
        <v>679EPS017</v>
      </c>
      <c r="J123" s="29" t="str">
        <f t="shared" si="94"/>
        <v>679EAS016</v>
      </c>
      <c r="K123" s="161" t="s">
        <v>406</v>
      </c>
      <c r="L123" s="30" t="s">
        <v>500</v>
      </c>
      <c r="M123" s="158">
        <v>679</v>
      </c>
      <c r="N123" s="40">
        <v>0</v>
      </c>
      <c r="O123" s="34">
        <v>0</v>
      </c>
      <c r="P123" s="34">
        <v>0</v>
      </c>
      <c r="Q123" s="34">
        <v>8</v>
      </c>
      <c r="R123" s="34">
        <v>0</v>
      </c>
      <c r="S123" s="34">
        <v>0</v>
      </c>
      <c r="T123" s="34">
        <v>0</v>
      </c>
      <c r="U123" s="34">
        <v>0</v>
      </c>
      <c r="V123" s="129">
        <v>0</v>
      </c>
      <c r="W123" s="150">
        <v>8</v>
      </c>
      <c r="X123" s="40">
        <v>0</v>
      </c>
      <c r="Y123" s="34">
        <v>0</v>
      </c>
      <c r="Z123" s="34">
        <v>0</v>
      </c>
      <c r="AA123" s="34">
        <v>0</v>
      </c>
      <c r="AB123" s="34">
        <v>0</v>
      </c>
      <c r="AC123" s="34">
        <v>0</v>
      </c>
      <c r="AD123" s="34">
        <v>0</v>
      </c>
      <c r="AE123" s="34">
        <v>0</v>
      </c>
      <c r="AF123" s="129">
        <v>0</v>
      </c>
      <c r="AG123" s="150">
        <v>0</v>
      </c>
      <c r="AH123" s="40">
        <f t="shared" si="96"/>
        <v>0</v>
      </c>
      <c r="AI123" s="34">
        <f t="shared" si="97"/>
        <v>0</v>
      </c>
      <c r="AJ123" s="34">
        <f t="shared" si="98"/>
        <v>0</v>
      </c>
      <c r="AK123" s="34">
        <f t="shared" si="99"/>
        <v>6</v>
      </c>
      <c r="AL123" s="34">
        <f t="shared" si="100"/>
        <v>0</v>
      </c>
      <c r="AM123" s="34">
        <f t="shared" si="101"/>
        <v>0</v>
      </c>
      <c r="AN123" s="34">
        <f t="shared" si="102"/>
        <v>6</v>
      </c>
      <c r="AO123" s="34">
        <f t="shared" si="103"/>
        <v>0</v>
      </c>
      <c r="AP123" s="129">
        <f t="shared" si="104"/>
        <v>0</v>
      </c>
      <c r="AQ123" s="150">
        <f t="shared" si="65"/>
        <v>12</v>
      </c>
      <c r="AR123" s="69" t="str">
        <f t="shared" si="75"/>
        <v>440EPS010</v>
      </c>
      <c r="AS123" s="714" t="s">
        <v>700</v>
      </c>
      <c r="AT123" s="714">
        <v>440</v>
      </c>
      <c r="AU123" s="714" t="s">
        <v>562</v>
      </c>
      <c r="AV123" s="715">
        <v>77</v>
      </c>
    </row>
    <row r="124" spans="2:48" ht="15" customHeight="1">
      <c r="B124" s="29" t="str">
        <f t="shared" si="86"/>
        <v>789EPS010</v>
      </c>
      <c r="C124" s="29" t="str">
        <f t="shared" si="87"/>
        <v>789EPS044</v>
      </c>
      <c r="D124" s="29" t="str">
        <f t="shared" si="88"/>
        <v>789EPS002</v>
      </c>
      <c r="E124" s="29" t="str">
        <f t="shared" si="89"/>
        <v>789EPS016</v>
      </c>
      <c r="F124" s="29" t="str">
        <f t="shared" si="90"/>
        <v>789EPS023</v>
      </c>
      <c r="G124" s="29" t="str">
        <f t="shared" si="91"/>
        <v>789EPS005</v>
      </c>
      <c r="H124" s="29" t="str">
        <f t="shared" si="92"/>
        <v>789EPS040</v>
      </c>
      <c r="I124" s="29" t="str">
        <f t="shared" si="93"/>
        <v>789EPS017</v>
      </c>
      <c r="J124" s="29" t="str">
        <f t="shared" si="94"/>
        <v>789EAS016</v>
      </c>
      <c r="K124" s="161" t="s">
        <v>407</v>
      </c>
      <c r="L124" s="30" t="s">
        <v>500</v>
      </c>
      <c r="M124" s="158">
        <v>789</v>
      </c>
      <c r="N124" s="40">
        <v>0</v>
      </c>
      <c r="O124" s="34">
        <v>0</v>
      </c>
      <c r="P124" s="34">
        <v>0</v>
      </c>
      <c r="Q124" s="34">
        <v>22</v>
      </c>
      <c r="R124" s="34">
        <v>0</v>
      </c>
      <c r="S124" s="34">
        <v>0</v>
      </c>
      <c r="T124" s="34">
        <v>0</v>
      </c>
      <c r="U124" s="34">
        <v>0</v>
      </c>
      <c r="V124" s="129">
        <v>0</v>
      </c>
      <c r="W124" s="150">
        <v>22</v>
      </c>
      <c r="X124" s="40">
        <v>0</v>
      </c>
      <c r="Y124" s="34">
        <v>0</v>
      </c>
      <c r="Z124" s="34">
        <v>0</v>
      </c>
      <c r="AA124" s="34">
        <v>0</v>
      </c>
      <c r="AB124" s="34">
        <v>0</v>
      </c>
      <c r="AC124" s="34">
        <v>0</v>
      </c>
      <c r="AD124" s="34">
        <v>0</v>
      </c>
      <c r="AE124" s="34">
        <v>0</v>
      </c>
      <c r="AF124" s="129">
        <v>0</v>
      </c>
      <c r="AG124" s="150">
        <v>0</v>
      </c>
      <c r="AH124" s="40">
        <f t="shared" si="96"/>
        <v>0</v>
      </c>
      <c r="AI124" s="34">
        <f t="shared" si="97"/>
        <v>0</v>
      </c>
      <c r="AJ124" s="34">
        <f t="shared" si="98"/>
        <v>0</v>
      </c>
      <c r="AK124" s="34">
        <f t="shared" si="99"/>
        <v>0</v>
      </c>
      <c r="AL124" s="34">
        <f t="shared" si="100"/>
        <v>0</v>
      </c>
      <c r="AM124" s="34">
        <f t="shared" si="101"/>
        <v>0</v>
      </c>
      <c r="AN124" s="34">
        <f t="shared" si="102"/>
        <v>6</v>
      </c>
      <c r="AO124" s="34">
        <f t="shared" si="103"/>
        <v>0</v>
      </c>
      <c r="AP124" s="129">
        <f t="shared" si="104"/>
        <v>0</v>
      </c>
      <c r="AQ124" s="150">
        <f t="shared" si="65"/>
        <v>6</v>
      </c>
      <c r="AR124" s="69" t="str">
        <f t="shared" si="75"/>
        <v>440EPS016</v>
      </c>
      <c r="AS124" s="714" t="s">
        <v>700</v>
      </c>
      <c r="AT124" s="714">
        <v>440</v>
      </c>
      <c r="AU124" s="714" t="s">
        <v>627</v>
      </c>
      <c r="AV124" s="715">
        <v>53</v>
      </c>
    </row>
    <row r="125" spans="2:48" ht="15" customHeight="1">
      <c r="B125" s="29" t="str">
        <f t="shared" si="86"/>
        <v>792EPS010</v>
      </c>
      <c r="C125" s="29" t="str">
        <f t="shared" si="87"/>
        <v>792EPS044</v>
      </c>
      <c r="D125" s="29" t="str">
        <f t="shared" si="88"/>
        <v>792EPS002</v>
      </c>
      <c r="E125" s="29" t="str">
        <f t="shared" si="89"/>
        <v>792EPS016</v>
      </c>
      <c r="F125" s="29" t="str">
        <f t="shared" si="90"/>
        <v>792EPS023</v>
      </c>
      <c r="G125" s="29" t="str">
        <f t="shared" si="91"/>
        <v>792EPS005</v>
      </c>
      <c r="H125" s="29" t="str">
        <f t="shared" si="92"/>
        <v>792EPS040</v>
      </c>
      <c r="I125" s="29" t="str">
        <f t="shared" si="93"/>
        <v>792EPS017</v>
      </c>
      <c r="J125" s="29" t="str">
        <f t="shared" si="94"/>
        <v>792EAS016</v>
      </c>
      <c r="K125" s="161" t="s">
        <v>408</v>
      </c>
      <c r="L125" s="30" t="s">
        <v>500</v>
      </c>
      <c r="M125" s="158">
        <v>792</v>
      </c>
      <c r="N125" s="40">
        <v>0</v>
      </c>
      <c r="O125" s="34">
        <v>0</v>
      </c>
      <c r="P125" s="34">
        <v>0</v>
      </c>
      <c r="Q125" s="34">
        <v>0</v>
      </c>
      <c r="R125" s="34">
        <v>0</v>
      </c>
      <c r="S125" s="34">
        <v>0</v>
      </c>
      <c r="T125" s="34">
        <v>0</v>
      </c>
      <c r="U125" s="34">
        <v>0</v>
      </c>
      <c r="V125" s="129">
        <v>0</v>
      </c>
      <c r="W125" s="150">
        <v>0</v>
      </c>
      <c r="X125" s="40">
        <v>0</v>
      </c>
      <c r="Y125" s="34">
        <v>0</v>
      </c>
      <c r="Z125" s="34">
        <v>0</v>
      </c>
      <c r="AA125" s="34">
        <v>0</v>
      </c>
      <c r="AB125" s="34">
        <v>0</v>
      </c>
      <c r="AC125" s="34">
        <v>0</v>
      </c>
      <c r="AD125" s="34">
        <v>0</v>
      </c>
      <c r="AE125" s="34">
        <v>0</v>
      </c>
      <c r="AF125" s="129">
        <v>0</v>
      </c>
      <c r="AG125" s="150">
        <v>0</v>
      </c>
      <c r="AH125" s="40">
        <f t="shared" si="96"/>
        <v>0</v>
      </c>
      <c r="AI125" s="34">
        <f t="shared" si="97"/>
        <v>0</v>
      </c>
      <c r="AJ125" s="34">
        <f t="shared" si="98"/>
        <v>0</v>
      </c>
      <c r="AK125" s="34">
        <f t="shared" si="99"/>
        <v>0</v>
      </c>
      <c r="AL125" s="34">
        <f t="shared" si="100"/>
        <v>0</v>
      </c>
      <c r="AM125" s="34">
        <f t="shared" si="101"/>
        <v>0</v>
      </c>
      <c r="AN125" s="34">
        <f t="shared" si="102"/>
        <v>0</v>
      </c>
      <c r="AO125" s="34">
        <f t="shared" si="103"/>
        <v>0</v>
      </c>
      <c r="AP125" s="129">
        <f t="shared" si="104"/>
        <v>0</v>
      </c>
      <c r="AQ125" s="150">
        <f t="shared" si="65"/>
        <v>0</v>
      </c>
      <c r="AR125" s="69" t="str">
        <f t="shared" si="75"/>
        <v>440EPS040</v>
      </c>
      <c r="AS125" s="714" t="s">
        <v>700</v>
      </c>
      <c r="AT125" s="714">
        <v>440</v>
      </c>
      <c r="AU125" s="714" t="s">
        <v>566</v>
      </c>
      <c r="AV125" s="715">
        <v>24</v>
      </c>
    </row>
    <row r="126" spans="2:48" ht="15" customHeight="1">
      <c r="B126" s="29" t="str">
        <f t="shared" si="86"/>
        <v>809EPS010</v>
      </c>
      <c r="C126" s="29" t="str">
        <f t="shared" si="87"/>
        <v>809EPS044</v>
      </c>
      <c r="D126" s="29" t="str">
        <f t="shared" si="88"/>
        <v>809EPS002</v>
      </c>
      <c r="E126" s="29" t="str">
        <f t="shared" si="89"/>
        <v>809EPS016</v>
      </c>
      <c r="F126" s="29" t="str">
        <f t="shared" si="90"/>
        <v>809EPS023</v>
      </c>
      <c r="G126" s="29" t="str">
        <f t="shared" si="91"/>
        <v>809EPS005</v>
      </c>
      <c r="H126" s="29" t="str">
        <f t="shared" si="92"/>
        <v>809EPS040</v>
      </c>
      <c r="I126" s="29" t="str">
        <f t="shared" si="93"/>
        <v>809EPS017</v>
      </c>
      <c r="J126" s="29" t="str">
        <f t="shared" si="94"/>
        <v>809EAS016</v>
      </c>
      <c r="K126" s="161" t="s">
        <v>409</v>
      </c>
      <c r="L126" s="30" t="s">
        <v>500</v>
      </c>
      <c r="M126" s="158">
        <v>809</v>
      </c>
      <c r="N126" s="40">
        <v>0</v>
      </c>
      <c r="O126" s="34">
        <v>0</v>
      </c>
      <c r="P126" s="34">
        <v>0</v>
      </c>
      <c r="Q126" s="34">
        <v>5</v>
      </c>
      <c r="R126" s="34">
        <v>0</v>
      </c>
      <c r="S126" s="34">
        <v>0</v>
      </c>
      <c r="T126" s="34">
        <v>0</v>
      </c>
      <c r="U126" s="34">
        <v>0</v>
      </c>
      <c r="V126" s="129">
        <v>0</v>
      </c>
      <c r="W126" s="150">
        <v>5</v>
      </c>
      <c r="X126" s="40">
        <v>0</v>
      </c>
      <c r="Y126" s="34">
        <v>0</v>
      </c>
      <c r="Z126" s="34">
        <v>0</v>
      </c>
      <c r="AA126" s="34">
        <v>0</v>
      </c>
      <c r="AB126" s="34">
        <v>0</v>
      </c>
      <c r="AC126" s="34">
        <v>0</v>
      </c>
      <c r="AD126" s="34">
        <v>0</v>
      </c>
      <c r="AE126" s="34">
        <v>0</v>
      </c>
      <c r="AF126" s="129">
        <v>0</v>
      </c>
      <c r="AG126" s="150">
        <v>0</v>
      </c>
      <c r="AH126" s="40">
        <f t="shared" si="96"/>
        <v>0</v>
      </c>
      <c r="AI126" s="34">
        <f t="shared" si="97"/>
        <v>0</v>
      </c>
      <c r="AJ126" s="34">
        <f t="shared" si="98"/>
        <v>0</v>
      </c>
      <c r="AK126" s="34">
        <f t="shared" si="99"/>
        <v>0</v>
      </c>
      <c r="AL126" s="34">
        <f t="shared" si="100"/>
        <v>0</v>
      </c>
      <c r="AM126" s="34">
        <f t="shared" si="101"/>
        <v>0</v>
      </c>
      <c r="AN126" s="34">
        <f t="shared" si="102"/>
        <v>2</v>
      </c>
      <c r="AO126" s="34">
        <f t="shared" si="103"/>
        <v>0</v>
      </c>
      <c r="AP126" s="129">
        <f t="shared" si="104"/>
        <v>0</v>
      </c>
      <c r="AQ126" s="150">
        <f t="shared" si="65"/>
        <v>2</v>
      </c>
      <c r="AR126" s="69" t="str">
        <f t="shared" si="75"/>
        <v>483EPS040</v>
      </c>
      <c r="AS126" s="714" t="s">
        <v>700</v>
      </c>
      <c r="AT126" s="714">
        <v>483</v>
      </c>
      <c r="AU126" s="714" t="s">
        <v>566</v>
      </c>
      <c r="AV126" s="715">
        <v>1</v>
      </c>
    </row>
    <row r="127" spans="2:48" ht="15" customHeight="1">
      <c r="B127" s="29" t="str">
        <f t="shared" si="86"/>
        <v>847EPS010</v>
      </c>
      <c r="C127" s="29" t="str">
        <f t="shared" si="87"/>
        <v>847EPS044</v>
      </c>
      <c r="D127" s="29" t="str">
        <f t="shared" si="88"/>
        <v>847EPS002</v>
      </c>
      <c r="E127" s="29" t="str">
        <f t="shared" si="89"/>
        <v>847EPS016</v>
      </c>
      <c r="F127" s="29" t="str">
        <f t="shared" si="90"/>
        <v>847EPS023</v>
      </c>
      <c r="G127" s="29" t="str">
        <f t="shared" si="91"/>
        <v>847EPS005</v>
      </c>
      <c r="H127" s="29" t="str">
        <f t="shared" si="92"/>
        <v>847EPS040</v>
      </c>
      <c r="I127" s="29" t="str">
        <f t="shared" si="93"/>
        <v>847EPS017</v>
      </c>
      <c r="J127" s="29" t="str">
        <f t="shared" si="94"/>
        <v>847EAS016</v>
      </c>
      <c r="K127" s="161" t="s">
        <v>410</v>
      </c>
      <c r="L127" s="30" t="s">
        <v>500</v>
      </c>
      <c r="M127" s="158">
        <v>847</v>
      </c>
      <c r="N127" s="40">
        <v>0</v>
      </c>
      <c r="O127" s="34">
        <v>1</v>
      </c>
      <c r="P127" s="34">
        <v>0</v>
      </c>
      <c r="Q127" s="34">
        <v>7</v>
      </c>
      <c r="R127" s="34">
        <v>0</v>
      </c>
      <c r="S127" s="34">
        <v>0</v>
      </c>
      <c r="T127" s="34">
        <v>0</v>
      </c>
      <c r="U127" s="34">
        <v>0</v>
      </c>
      <c r="V127" s="129">
        <v>0</v>
      </c>
      <c r="W127" s="150">
        <v>8</v>
      </c>
      <c r="X127" s="40">
        <v>0</v>
      </c>
      <c r="Y127" s="34">
        <v>0</v>
      </c>
      <c r="Z127" s="34">
        <v>0</v>
      </c>
      <c r="AA127" s="34">
        <v>0</v>
      </c>
      <c r="AB127" s="34">
        <v>0</v>
      </c>
      <c r="AC127" s="34">
        <v>0</v>
      </c>
      <c r="AD127" s="34">
        <v>0</v>
      </c>
      <c r="AE127" s="34">
        <v>0</v>
      </c>
      <c r="AF127" s="129">
        <v>0</v>
      </c>
      <c r="AG127" s="150">
        <v>0</v>
      </c>
      <c r="AH127" s="40">
        <f t="shared" si="96"/>
        <v>0</v>
      </c>
      <c r="AI127" s="34">
        <f t="shared" si="97"/>
        <v>0</v>
      </c>
      <c r="AJ127" s="34">
        <f t="shared" si="98"/>
        <v>0</v>
      </c>
      <c r="AK127" s="34">
        <f t="shared" si="99"/>
        <v>0</v>
      </c>
      <c r="AL127" s="34">
        <f t="shared" si="100"/>
        <v>0</v>
      </c>
      <c r="AM127" s="34">
        <f t="shared" si="101"/>
        <v>0</v>
      </c>
      <c r="AN127" s="34">
        <f t="shared" si="102"/>
        <v>17</v>
      </c>
      <c r="AO127" s="34">
        <f t="shared" si="103"/>
        <v>0</v>
      </c>
      <c r="AP127" s="129">
        <f t="shared" si="104"/>
        <v>0</v>
      </c>
      <c r="AQ127" s="150">
        <f t="shared" si="65"/>
        <v>17</v>
      </c>
      <c r="AR127" s="69" t="str">
        <f t="shared" si="75"/>
        <v>541EPS002</v>
      </c>
      <c r="AS127" s="714" t="s">
        <v>700</v>
      </c>
      <c r="AT127" s="714">
        <v>541</v>
      </c>
      <c r="AU127" s="714" t="s">
        <v>564</v>
      </c>
      <c r="AV127" s="715">
        <v>11</v>
      </c>
    </row>
    <row r="128" spans="2:48" ht="15" customHeight="1">
      <c r="B128" s="29" t="str">
        <f t="shared" si="86"/>
        <v>856EPS010</v>
      </c>
      <c r="C128" s="29" t="str">
        <f t="shared" si="87"/>
        <v>856EPS044</v>
      </c>
      <c r="D128" s="29" t="str">
        <f t="shared" si="88"/>
        <v>856EPS002</v>
      </c>
      <c r="E128" s="29" t="str">
        <f t="shared" si="89"/>
        <v>856EPS016</v>
      </c>
      <c r="F128" s="29" t="str">
        <f t="shared" si="90"/>
        <v>856EPS023</v>
      </c>
      <c r="G128" s="29" t="str">
        <f t="shared" si="91"/>
        <v>856EPS005</v>
      </c>
      <c r="H128" s="29" t="str">
        <f t="shared" si="92"/>
        <v>856EPS040</v>
      </c>
      <c r="I128" s="29" t="str">
        <f t="shared" si="93"/>
        <v>856EPS017</v>
      </c>
      <c r="J128" s="29" t="str">
        <f t="shared" si="94"/>
        <v>856EAS016</v>
      </c>
      <c r="K128" s="161" t="s">
        <v>411</v>
      </c>
      <c r="L128" s="30" t="s">
        <v>500</v>
      </c>
      <c r="M128" s="158">
        <v>856</v>
      </c>
      <c r="N128" s="40">
        <v>0</v>
      </c>
      <c r="O128" s="34">
        <v>1</v>
      </c>
      <c r="P128" s="34">
        <v>0</v>
      </c>
      <c r="Q128" s="34">
        <v>0</v>
      </c>
      <c r="R128" s="34">
        <v>0</v>
      </c>
      <c r="S128" s="34">
        <v>0</v>
      </c>
      <c r="T128" s="34">
        <v>0</v>
      </c>
      <c r="U128" s="34">
        <v>0</v>
      </c>
      <c r="V128" s="129">
        <v>0</v>
      </c>
      <c r="W128" s="150">
        <v>1</v>
      </c>
      <c r="X128" s="40">
        <v>0</v>
      </c>
      <c r="Y128" s="34">
        <v>0</v>
      </c>
      <c r="Z128" s="34">
        <v>0</v>
      </c>
      <c r="AA128" s="34">
        <v>0</v>
      </c>
      <c r="AB128" s="34">
        <v>0</v>
      </c>
      <c r="AC128" s="34">
        <v>0</v>
      </c>
      <c r="AD128" s="34">
        <v>0</v>
      </c>
      <c r="AE128" s="34">
        <v>0</v>
      </c>
      <c r="AF128" s="129">
        <v>0</v>
      </c>
      <c r="AG128" s="150">
        <v>0</v>
      </c>
      <c r="AH128" s="40">
        <f t="shared" si="96"/>
        <v>0</v>
      </c>
      <c r="AI128" s="34">
        <f t="shared" si="97"/>
        <v>0</v>
      </c>
      <c r="AJ128" s="34">
        <f t="shared" si="98"/>
        <v>0</v>
      </c>
      <c r="AK128" s="34">
        <f t="shared" si="99"/>
        <v>0</v>
      </c>
      <c r="AL128" s="34">
        <f t="shared" si="100"/>
        <v>0</v>
      </c>
      <c r="AM128" s="34">
        <f t="shared" si="101"/>
        <v>0</v>
      </c>
      <c r="AN128" s="34">
        <f t="shared" si="102"/>
        <v>5</v>
      </c>
      <c r="AO128" s="34">
        <f t="shared" si="103"/>
        <v>0</v>
      </c>
      <c r="AP128" s="129">
        <f t="shared" si="104"/>
        <v>0</v>
      </c>
      <c r="AQ128" s="150">
        <f t="shared" si="65"/>
        <v>5</v>
      </c>
      <c r="AR128" s="69" t="str">
        <f t="shared" si="75"/>
        <v>541EPS040</v>
      </c>
      <c r="AS128" s="714" t="s">
        <v>700</v>
      </c>
      <c r="AT128" s="714">
        <v>541</v>
      </c>
      <c r="AU128" s="714" t="s">
        <v>566</v>
      </c>
      <c r="AV128" s="715">
        <v>3</v>
      </c>
    </row>
    <row r="129" spans="2:48" ht="15" customHeight="1">
      <c r="B129" s="29" t="str">
        <f t="shared" si="86"/>
        <v>861EPS010</v>
      </c>
      <c r="C129" s="29" t="str">
        <f t="shared" si="87"/>
        <v>861EPS044</v>
      </c>
      <c r="D129" s="29" t="str">
        <f t="shared" si="88"/>
        <v>861EPS002</v>
      </c>
      <c r="E129" s="29" t="str">
        <f t="shared" si="89"/>
        <v>861EPS016</v>
      </c>
      <c r="F129" s="29" t="str">
        <f t="shared" si="90"/>
        <v>861EPS023</v>
      </c>
      <c r="G129" s="29" t="str">
        <f t="shared" si="91"/>
        <v>861EPS005</v>
      </c>
      <c r="H129" s="29" t="str">
        <f t="shared" si="92"/>
        <v>861EPS040</v>
      </c>
      <c r="I129" s="29" t="str">
        <f t="shared" si="93"/>
        <v>861EPS017</v>
      </c>
      <c r="J129" s="29" t="str">
        <f t="shared" si="94"/>
        <v>861EAS016</v>
      </c>
      <c r="K129" s="161" t="s">
        <v>412</v>
      </c>
      <c r="L129" s="30" t="s">
        <v>500</v>
      </c>
      <c r="M129" s="158">
        <v>861</v>
      </c>
      <c r="N129" s="40">
        <v>0</v>
      </c>
      <c r="O129" s="34">
        <v>0</v>
      </c>
      <c r="P129" s="34">
        <v>0</v>
      </c>
      <c r="Q129" s="34">
        <v>0</v>
      </c>
      <c r="R129" s="34">
        <v>0</v>
      </c>
      <c r="S129" s="34">
        <v>0</v>
      </c>
      <c r="T129" s="34">
        <v>0</v>
      </c>
      <c r="U129" s="34">
        <v>0</v>
      </c>
      <c r="V129" s="129">
        <v>0</v>
      </c>
      <c r="W129" s="150">
        <v>0</v>
      </c>
      <c r="X129" s="40">
        <v>0</v>
      </c>
      <c r="Y129" s="34">
        <v>0</v>
      </c>
      <c r="Z129" s="34">
        <v>0</v>
      </c>
      <c r="AA129" s="34">
        <v>0</v>
      </c>
      <c r="AB129" s="34">
        <v>0</v>
      </c>
      <c r="AC129" s="34">
        <v>0</v>
      </c>
      <c r="AD129" s="34">
        <v>0</v>
      </c>
      <c r="AE129" s="34">
        <v>0</v>
      </c>
      <c r="AF129" s="129">
        <v>0</v>
      </c>
      <c r="AG129" s="150">
        <v>0</v>
      </c>
      <c r="AH129" s="40">
        <f t="shared" si="96"/>
        <v>0</v>
      </c>
      <c r="AI129" s="34">
        <f t="shared" si="97"/>
        <v>0</v>
      </c>
      <c r="AJ129" s="34">
        <f t="shared" si="98"/>
        <v>0</v>
      </c>
      <c r="AK129" s="34">
        <f t="shared" si="99"/>
        <v>0</v>
      </c>
      <c r="AL129" s="34">
        <f t="shared" si="100"/>
        <v>0</v>
      </c>
      <c r="AM129" s="34">
        <f t="shared" si="101"/>
        <v>0</v>
      </c>
      <c r="AN129" s="34">
        <f t="shared" si="102"/>
        <v>11</v>
      </c>
      <c r="AO129" s="34">
        <f t="shared" si="103"/>
        <v>0</v>
      </c>
      <c r="AP129" s="129">
        <f t="shared" si="104"/>
        <v>0</v>
      </c>
      <c r="AQ129" s="150">
        <f t="shared" si="65"/>
        <v>11</v>
      </c>
      <c r="AR129" s="69" t="str">
        <f t="shared" si="75"/>
        <v>607EPS040</v>
      </c>
      <c r="AS129" s="714" t="s">
        <v>700</v>
      </c>
      <c r="AT129" s="714">
        <v>607</v>
      </c>
      <c r="AU129" s="714" t="s">
        <v>566</v>
      </c>
      <c r="AV129" s="715">
        <v>13</v>
      </c>
    </row>
    <row r="130" spans="2:48" ht="15" customHeight="1">
      <c r="B130" s="29" t="str">
        <f t="shared" si="86"/>
        <v>EPS010</v>
      </c>
      <c r="C130" s="29" t="str">
        <f t="shared" si="87"/>
        <v>EPS044</v>
      </c>
      <c r="D130" s="29" t="str">
        <f t="shared" si="88"/>
        <v>EPS002</v>
      </c>
      <c r="E130" s="29" t="str">
        <f t="shared" si="89"/>
        <v>EPS016</v>
      </c>
      <c r="F130" s="29" t="str">
        <f t="shared" si="90"/>
        <v>EPS023</v>
      </c>
      <c r="G130" s="29" t="str">
        <f t="shared" si="91"/>
        <v>EPS005</v>
      </c>
      <c r="H130" s="29" t="str">
        <f t="shared" si="92"/>
        <v>EPS040</v>
      </c>
      <c r="I130" s="29" t="str">
        <f t="shared" si="93"/>
        <v>EPS017</v>
      </c>
      <c r="J130" s="29" t="str">
        <f t="shared" si="94"/>
        <v>EAS016</v>
      </c>
      <c r="K130" s="159" t="s">
        <v>702</v>
      </c>
      <c r="L130" s="122"/>
      <c r="M130" s="160"/>
      <c r="N130" s="38">
        <v>64695</v>
      </c>
      <c r="O130" s="35">
        <v>10</v>
      </c>
      <c r="P130" s="35">
        <v>4056</v>
      </c>
      <c r="Q130" s="35">
        <v>2649</v>
      </c>
      <c r="R130" s="35">
        <v>3844</v>
      </c>
      <c r="S130" s="35">
        <v>2002</v>
      </c>
      <c r="T130" s="35">
        <v>6</v>
      </c>
      <c r="U130" s="35">
        <v>1</v>
      </c>
      <c r="V130" s="130">
        <v>1</v>
      </c>
      <c r="W130" s="149">
        <v>77264</v>
      </c>
      <c r="X130" s="38">
        <v>6853</v>
      </c>
      <c r="Y130" s="35">
        <v>0</v>
      </c>
      <c r="Z130" s="35">
        <v>4187</v>
      </c>
      <c r="AA130" s="35">
        <v>532</v>
      </c>
      <c r="AB130" s="35">
        <v>3397</v>
      </c>
      <c r="AC130" s="35">
        <v>3075</v>
      </c>
      <c r="AD130" s="35">
        <v>0</v>
      </c>
      <c r="AE130" s="35">
        <v>4</v>
      </c>
      <c r="AF130" s="130">
        <v>1</v>
      </c>
      <c r="AG130" s="149">
        <v>18049</v>
      </c>
      <c r="AH130" s="38">
        <f t="shared" ref="AH130:AP130" si="105">SUM(AH131:AH140)</f>
        <v>12159</v>
      </c>
      <c r="AI130" s="35">
        <f t="shared" si="105"/>
        <v>0</v>
      </c>
      <c r="AJ130" s="35">
        <f t="shared" si="105"/>
        <v>5915</v>
      </c>
      <c r="AK130" s="35">
        <f t="shared" si="105"/>
        <v>2543</v>
      </c>
      <c r="AL130" s="35">
        <f t="shared" si="105"/>
        <v>2994</v>
      </c>
      <c r="AM130" s="35">
        <f t="shared" si="105"/>
        <v>2584</v>
      </c>
      <c r="AN130" s="35">
        <f t="shared" si="105"/>
        <v>2034</v>
      </c>
      <c r="AO130" s="35">
        <f t="shared" si="105"/>
        <v>3</v>
      </c>
      <c r="AP130" s="130">
        <f t="shared" si="105"/>
        <v>4</v>
      </c>
      <c r="AQ130" s="149">
        <f t="shared" si="65"/>
        <v>28236</v>
      </c>
      <c r="AR130" s="69" t="str">
        <f t="shared" si="75"/>
        <v>615EPS002</v>
      </c>
      <c r="AS130" s="714" t="s">
        <v>700</v>
      </c>
      <c r="AT130" s="714">
        <v>615</v>
      </c>
      <c r="AU130" s="714" t="s">
        <v>564</v>
      </c>
      <c r="AV130" s="715">
        <v>96</v>
      </c>
    </row>
    <row r="131" spans="2:48" ht="15" customHeight="1">
      <c r="B131" s="29" t="str">
        <f t="shared" si="86"/>
        <v>1EPS010</v>
      </c>
      <c r="C131" s="29" t="str">
        <f t="shared" si="87"/>
        <v>1EPS044</v>
      </c>
      <c r="D131" s="29" t="str">
        <f t="shared" si="88"/>
        <v>1EPS002</v>
      </c>
      <c r="E131" s="29" t="str">
        <f t="shared" si="89"/>
        <v>1EPS016</v>
      </c>
      <c r="F131" s="29" t="str">
        <f t="shared" si="90"/>
        <v>1EPS023</v>
      </c>
      <c r="G131" s="29" t="str">
        <f t="shared" si="91"/>
        <v>1EPS005</v>
      </c>
      <c r="H131" s="29" t="str">
        <f t="shared" si="92"/>
        <v>1EPS040</v>
      </c>
      <c r="I131" s="29" t="str">
        <f t="shared" si="93"/>
        <v>1EPS017</v>
      </c>
      <c r="J131" s="29" t="str">
        <f t="shared" si="94"/>
        <v>1EAS016</v>
      </c>
      <c r="K131" s="28" t="s">
        <v>414</v>
      </c>
      <c r="L131" s="30" t="s">
        <v>703</v>
      </c>
      <c r="M131" s="158">
        <v>1</v>
      </c>
      <c r="N131" s="40">
        <v>42294</v>
      </c>
      <c r="O131" s="34">
        <v>7</v>
      </c>
      <c r="P131" s="34">
        <v>3129</v>
      </c>
      <c r="Q131" s="34">
        <v>1963</v>
      </c>
      <c r="R131" s="34">
        <v>3207</v>
      </c>
      <c r="S131" s="34">
        <v>1612</v>
      </c>
      <c r="T131" s="34">
        <v>5</v>
      </c>
      <c r="U131" s="34">
        <v>1</v>
      </c>
      <c r="V131" s="129">
        <v>1</v>
      </c>
      <c r="W131" s="150">
        <v>52219</v>
      </c>
      <c r="X131" s="40">
        <v>4657</v>
      </c>
      <c r="Y131" s="34">
        <v>0</v>
      </c>
      <c r="Z131" s="34">
        <v>3259</v>
      </c>
      <c r="AA131" s="34">
        <v>385</v>
      </c>
      <c r="AB131" s="34">
        <v>2813</v>
      </c>
      <c r="AC131" s="34">
        <v>2446</v>
      </c>
      <c r="AD131" s="34">
        <v>0</v>
      </c>
      <c r="AE131" s="34">
        <v>4</v>
      </c>
      <c r="AF131" s="129">
        <v>1</v>
      </c>
      <c r="AG131" s="150">
        <v>13565</v>
      </c>
      <c r="AH131" s="40">
        <f t="shared" ref="AH131:AH140" si="106">IFERROR(VLOOKUP(B131,$AR$8:$AV$928,5,0),0)</f>
        <v>8393</v>
      </c>
      <c r="AI131" s="34">
        <f t="shared" ref="AI131:AI140" si="107">IFERROR(VLOOKUP(C131,$AR$8:$AV$928,5,0),0)</f>
        <v>0</v>
      </c>
      <c r="AJ131" s="34">
        <f t="shared" ref="AJ131:AJ140" si="108">IFERROR(VLOOKUP(D131,$AR$8:$AV$928,5,0),0)</f>
        <v>4629</v>
      </c>
      <c r="AK131" s="34">
        <f t="shared" ref="AK131:AK140" si="109">IFERROR(VLOOKUP(E131,$AR$8:$AV$928,5,0),0)</f>
        <v>1826</v>
      </c>
      <c r="AL131" s="34">
        <f t="shared" ref="AL131:AL140" si="110">IFERROR(VLOOKUP(F131,$AR$8:$AV$928,5,0),0)</f>
        <v>2344</v>
      </c>
      <c r="AM131" s="34">
        <f t="shared" ref="AM131:AM140" si="111">IFERROR(VLOOKUP(G131,$AR$8:$AV$928,5,0),0)</f>
        <v>2139</v>
      </c>
      <c r="AN131" s="34">
        <f t="shared" ref="AN131:AN140" si="112">IFERROR(VLOOKUP(H131,$AR$8:$AV$928,5,0),0)</f>
        <v>1557</v>
      </c>
      <c r="AO131" s="34">
        <f t="shared" ref="AO131:AO140" si="113">IFERROR(VLOOKUP(I131,$AR$8:$AV$928,5,0),0)</f>
        <v>3</v>
      </c>
      <c r="AP131" s="129">
        <f t="shared" ref="AP131:AP140" si="114">IFERROR(VLOOKUP(J131,$AR$8:$AV$928,5,0),0)</f>
        <v>3</v>
      </c>
      <c r="AQ131" s="150">
        <f t="shared" si="65"/>
        <v>20894</v>
      </c>
      <c r="AR131" s="69" t="str">
        <f t="shared" si="75"/>
        <v>615EPS005</v>
      </c>
      <c r="AS131" s="714" t="s">
        <v>700</v>
      </c>
      <c r="AT131" s="714">
        <v>615</v>
      </c>
      <c r="AU131" s="714" t="s">
        <v>565</v>
      </c>
      <c r="AV131" s="715">
        <v>147</v>
      </c>
    </row>
    <row r="132" spans="2:48" ht="15" customHeight="1">
      <c r="B132" s="29" t="str">
        <f t="shared" si="86"/>
        <v>79EPS010</v>
      </c>
      <c r="C132" s="29" t="str">
        <f t="shared" si="87"/>
        <v>79EPS044</v>
      </c>
      <c r="D132" s="29" t="str">
        <f t="shared" si="88"/>
        <v>79EPS002</v>
      </c>
      <c r="E132" s="29" t="str">
        <f t="shared" si="89"/>
        <v>79EPS016</v>
      </c>
      <c r="F132" s="29" t="str">
        <f t="shared" si="90"/>
        <v>79EPS023</v>
      </c>
      <c r="G132" s="29" t="str">
        <f t="shared" si="91"/>
        <v>79EPS005</v>
      </c>
      <c r="H132" s="29" t="str">
        <f t="shared" si="92"/>
        <v>79EPS040</v>
      </c>
      <c r="I132" s="29" t="str">
        <f t="shared" si="93"/>
        <v>79EPS017</v>
      </c>
      <c r="J132" s="29" t="str">
        <f t="shared" si="94"/>
        <v>79EAS016</v>
      </c>
      <c r="K132" s="161" t="s">
        <v>415</v>
      </c>
      <c r="L132" s="30" t="s">
        <v>703</v>
      </c>
      <c r="M132" s="158">
        <v>79</v>
      </c>
      <c r="N132" s="40">
        <v>393</v>
      </c>
      <c r="O132" s="34">
        <v>0</v>
      </c>
      <c r="P132" s="34">
        <v>3</v>
      </c>
      <c r="Q132" s="34">
        <v>26</v>
      </c>
      <c r="R132" s="34">
        <v>0</v>
      </c>
      <c r="S132" s="34">
        <v>0</v>
      </c>
      <c r="T132" s="34">
        <v>0</v>
      </c>
      <c r="U132" s="34">
        <v>0</v>
      </c>
      <c r="V132" s="129">
        <v>0</v>
      </c>
      <c r="W132" s="150">
        <v>422</v>
      </c>
      <c r="X132" s="40">
        <v>29</v>
      </c>
      <c r="Y132" s="34">
        <v>0</v>
      </c>
      <c r="Z132" s="34">
        <v>4</v>
      </c>
      <c r="AA132" s="34">
        <v>5</v>
      </c>
      <c r="AB132" s="34">
        <v>0</v>
      </c>
      <c r="AC132" s="34">
        <v>0</v>
      </c>
      <c r="AD132" s="34">
        <v>0</v>
      </c>
      <c r="AE132" s="34">
        <v>0</v>
      </c>
      <c r="AF132" s="129">
        <v>0</v>
      </c>
      <c r="AG132" s="150">
        <v>38</v>
      </c>
      <c r="AH132" s="40">
        <f t="shared" si="106"/>
        <v>39</v>
      </c>
      <c r="AI132" s="34">
        <f t="shared" si="107"/>
        <v>0</v>
      </c>
      <c r="AJ132" s="34">
        <f t="shared" si="108"/>
        <v>11</v>
      </c>
      <c r="AK132" s="34">
        <f t="shared" si="109"/>
        <v>37</v>
      </c>
      <c r="AL132" s="34">
        <f t="shared" si="110"/>
        <v>0</v>
      </c>
      <c r="AM132" s="34">
        <f t="shared" si="111"/>
        <v>0</v>
      </c>
      <c r="AN132" s="34">
        <f t="shared" si="112"/>
        <v>24</v>
      </c>
      <c r="AO132" s="34">
        <f t="shared" si="113"/>
        <v>0</v>
      </c>
      <c r="AP132" s="129">
        <f t="shared" si="114"/>
        <v>0</v>
      </c>
      <c r="AQ132" s="150">
        <f t="shared" si="65"/>
        <v>111</v>
      </c>
      <c r="AR132" s="69" t="str">
        <f t="shared" si="75"/>
        <v>615EPS010</v>
      </c>
      <c r="AS132" s="714" t="s">
        <v>700</v>
      </c>
      <c r="AT132" s="714">
        <v>615</v>
      </c>
      <c r="AU132" s="714" t="s">
        <v>562</v>
      </c>
      <c r="AV132" s="715">
        <v>439</v>
      </c>
    </row>
    <row r="133" spans="2:48" ht="15" customHeight="1">
      <c r="B133" s="29" t="str">
        <f t="shared" si="86"/>
        <v>88EPS010</v>
      </c>
      <c r="C133" s="29" t="str">
        <f t="shared" si="87"/>
        <v>88EPS044</v>
      </c>
      <c r="D133" s="29" t="str">
        <f t="shared" si="88"/>
        <v>88EPS002</v>
      </c>
      <c r="E133" s="29" t="str">
        <f t="shared" si="89"/>
        <v>88EPS016</v>
      </c>
      <c r="F133" s="29" t="str">
        <f t="shared" si="90"/>
        <v>88EPS023</v>
      </c>
      <c r="G133" s="29" t="str">
        <f t="shared" si="91"/>
        <v>88EPS005</v>
      </c>
      <c r="H133" s="29" t="str">
        <f t="shared" si="92"/>
        <v>88EPS040</v>
      </c>
      <c r="I133" s="29" t="str">
        <f t="shared" si="93"/>
        <v>88EPS017</v>
      </c>
      <c r="J133" s="29" t="str">
        <f t="shared" si="94"/>
        <v>88EAS016</v>
      </c>
      <c r="K133" s="161" t="s">
        <v>416</v>
      </c>
      <c r="L133" s="30" t="s">
        <v>703</v>
      </c>
      <c r="M133" s="158">
        <v>88</v>
      </c>
      <c r="N133" s="40">
        <v>6818</v>
      </c>
      <c r="O133" s="34">
        <v>2</v>
      </c>
      <c r="P133" s="34">
        <v>359</v>
      </c>
      <c r="Q133" s="34">
        <v>246</v>
      </c>
      <c r="R133" s="34">
        <v>338</v>
      </c>
      <c r="S133" s="34">
        <v>106</v>
      </c>
      <c r="T133" s="34">
        <v>0</v>
      </c>
      <c r="U133" s="34">
        <v>0</v>
      </c>
      <c r="V133" s="129">
        <v>0</v>
      </c>
      <c r="W133" s="150">
        <v>7869</v>
      </c>
      <c r="X133" s="40">
        <v>636</v>
      </c>
      <c r="Y133" s="34">
        <v>0</v>
      </c>
      <c r="Z133" s="34">
        <v>347</v>
      </c>
      <c r="AA133" s="34">
        <v>48</v>
      </c>
      <c r="AB133" s="34">
        <v>332</v>
      </c>
      <c r="AC133" s="34">
        <v>180</v>
      </c>
      <c r="AD133" s="34">
        <v>0</v>
      </c>
      <c r="AE133" s="34">
        <v>0</v>
      </c>
      <c r="AF133" s="129">
        <v>0</v>
      </c>
      <c r="AG133" s="150">
        <v>1543</v>
      </c>
      <c r="AH133" s="40">
        <f t="shared" si="106"/>
        <v>1031</v>
      </c>
      <c r="AI133" s="34">
        <f t="shared" si="107"/>
        <v>0</v>
      </c>
      <c r="AJ133" s="34">
        <f t="shared" si="108"/>
        <v>487</v>
      </c>
      <c r="AK133" s="34">
        <f t="shared" si="109"/>
        <v>238</v>
      </c>
      <c r="AL133" s="34">
        <f t="shared" si="110"/>
        <v>362</v>
      </c>
      <c r="AM133" s="34">
        <f t="shared" si="111"/>
        <v>153</v>
      </c>
      <c r="AN133" s="34">
        <f t="shared" si="112"/>
        <v>176</v>
      </c>
      <c r="AO133" s="34">
        <f t="shared" si="113"/>
        <v>0</v>
      </c>
      <c r="AP133" s="129">
        <f t="shared" si="114"/>
        <v>0</v>
      </c>
      <c r="AQ133" s="150">
        <f t="shared" si="65"/>
        <v>2447</v>
      </c>
      <c r="AR133" s="69" t="str">
        <f t="shared" si="75"/>
        <v>615EPS016</v>
      </c>
      <c r="AS133" s="714" t="s">
        <v>700</v>
      </c>
      <c r="AT133" s="714">
        <v>615</v>
      </c>
      <c r="AU133" s="714" t="s">
        <v>627</v>
      </c>
      <c r="AV133" s="715">
        <v>147</v>
      </c>
    </row>
    <row r="134" spans="2:48" ht="15" customHeight="1">
      <c r="B134" s="29" t="str">
        <f t="shared" si="86"/>
        <v>129EPS010</v>
      </c>
      <c r="C134" s="29" t="str">
        <f t="shared" si="87"/>
        <v>129EPS044</v>
      </c>
      <c r="D134" s="29" t="str">
        <f t="shared" si="88"/>
        <v>129EPS002</v>
      </c>
      <c r="E134" s="29" t="str">
        <f t="shared" si="89"/>
        <v>129EPS016</v>
      </c>
      <c r="F134" s="29" t="str">
        <f t="shared" si="90"/>
        <v>129EPS023</v>
      </c>
      <c r="G134" s="29" t="str">
        <f t="shared" si="91"/>
        <v>129EPS005</v>
      </c>
      <c r="H134" s="29" t="str">
        <f t="shared" si="92"/>
        <v>129EPS040</v>
      </c>
      <c r="I134" s="29" t="str">
        <f t="shared" si="93"/>
        <v>129EPS017</v>
      </c>
      <c r="J134" s="29" t="str">
        <f t="shared" si="94"/>
        <v>129EAS016</v>
      </c>
      <c r="K134" s="161" t="s">
        <v>417</v>
      </c>
      <c r="L134" s="30" t="s">
        <v>703</v>
      </c>
      <c r="M134" s="158">
        <v>129</v>
      </c>
      <c r="N134" s="40">
        <v>1527</v>
      </c>
      <c r="O134" s="34">
        <v>0</v>
      </c>
      <c r="P134" s="34">
        <v>39</v>
      </c>
      <c r="Q134" s="34">
        <v>21</v>
      </c>
      <c r="R134" s="34">
        <v>2</v>
      </c>
      <c r="S134" s="34">
        <v>6</v>
      </c>
      <c r="T134" s="34">
        <v>0</v>
      </c>
      <c r="U134" s="34">
        <v>0</v>
      </c>
      <c r="V134" s="129">
        <v>0</v>
      </c>
      <c r="W134" s="150">
        <v>1595</v>
      </c>
      <c r="X134" s="40">
        <v>111</v>
      </c>
      <c r="Y134" s="34">
        <v>0</v>
      </c>
      <c r="Z134" s="34">
        <v>62</v>
      </c>
      <c r="AA134" s="34">
        <v>0</v>
      </c>
      <c r="AB134" s="34">
        <v>4</v>
      </c>
      <c r="AC134" s="34">
        <v>9</v>
      </c>
      <c r="AD134" s="34">
        <v>0</v>
      </c>
      <c r="AE134" s="34">
        <v>0</v>
      </c>
      <c r="AF134" s="129">
        <v>0</v>
      </c>
      <c r="AG134" s="150">
        <v>186</v>
      </c>
      <c r="AH134" s="40">
        <f t="shared" si="106"/>
        <v>220</v>
      </c>
      <c r="AI134" s="34">
        <f t="shared" si="107"/>
        <v>0</v>
      </c>
      <c r="AJ134" s="34">
        <f t="shared" si="108"/>
        <v>85</v>
      </c>
      <c r="AK134" s="34">
        <f t="shared" si="109"/>
        <v>33</v>
      </c>
      <c r="AL134" s="34">
        <f t="shared" si="110"/>
        <v>0</v>
      </c>
      <c r="AM134" s="34">
        <f t="shared" si="111"/>
        <v>1</v>
      </c>
      <c r="AN134" s="34">
        <f t="shared" si="112"/>
        <v>53</v>
      </c>
      <c r="AO134" s="34">
        <f t="shared" si="113"/>
        <v>0</v>
      </c>
      <c r="AP134" s="129">
        <f t="shared" si="114"/>
        <v>0</v>
      </c>
      <c r="AQ134" s="150">
        <f t="shared" si="65"/>
        <v>392</v>
      </c>
      <c r="AR134" s="69" t="str">
        <f t="shared" si="75"/>
        <v>615EPS040</v>
      </c>
      <c r="AS134" s="714" t="s">
        <v>700</v>
      </c>
      <c r="AT134" s="714">
        <v>615</v>
      </c>
      <c r="AU134" s="714" t="s">
        <v>566</v>
      </c>
      <c r="AV134" s="715">
        <v>88</v>
      </c>
    </row>
    <row r="135" spans="2:48" ht="15" customHeight="1">
      <c r="B135" s="29" t="str">
        <f t="shared" si="86"/>
        <v>212EPS010</v>
      </c>
      <c r="C135" s="29" t="str">
        <f t="shared" si="87"/>
        <v>212EPS044</v>
      </c>
      <c r="D135" s="29" t="str">
        <f t="shared" si="88"/>
        <v>212EPS002</v>
      </c>
      <c r="E135" s="29" t="str">
        <f t="shared" si="89"/>
        <v>212EPS016</v>
      </c>
      <c r="F135" s="29" t="str">
        <f t="shared" si="90"/>
        <v>212EPS023</v>
      </c>
      <c r="G135" s="29" t="str">
        <f t="shared" si="91"/>
        <v>212EPS005</v>
      </c>
      <c r="H135" s="29" t="str">
        <f t="shared" si="92"/>
        <v>212EPS040</v>
      </c>
      <c r="I135" s="29" t="str">
        <f t="shared" si="93"/>
        <v>212EPS017</v>
      </c>
      <c r="J135" s="29" t="str">
        <f t="shared" si="94"/>
        <v>212EAS016</v>
      </c>
      <c r="K135" s="161" t="s">
        <v>418</v>
      </c>
      <c r="L135" s="30" t="s">
        <v>703</v>
      </c>
      <c r="M135" s="158">
        <v>212</v>
      </c>
      <c r="N135" s="40">
        <v>1067</v>
      </c>
      <c r="O135" s="34">
        <v>0</v>
      </c>
      <c r="P135" s="34">
        <v>14</v>
      </c>
      <c r="Q135" s="34">
        <v>21</v>
      </c>
      <c r="R135" s="34">
        <v>0</v>
      </c>
      <c r="S135" s="34">
        <v>14</v>
      </c>
      <c r="T135" s="34">
        <v>0</v>
      </c>
      <c r="U135" s="34">
        <v>0</v>
      </c>
      <c r="V135" s="129">
        <v>0</v>
      </c>
      <c r="W135" s="150">
        <v>1116</v>
      </c>
      <c r="X135" s="40">
        <v>102</v>
      </c>
      <c r="Y135" s="34">
        <v>0</v>
      </c>
      <c r="Z135" s="34">
        <v>9</v>
      </c>
      <c r="AA135" s="34">
        <v>0</v>
      </c>
      <c r="AB135" s="34">
        <v>0</v>
      </c>
      <c r="AC135" s="34">
        <v>16</v>
      </c>
      <c r="AD135" s="34">
        <v>0</v>
      </c>
      <c r="AE135" s="34">
        <v>0</v>
      </c>
      <c r="AF135" s="129">
        <v>0</v>
      </c>
      <c r="AG135" s="150">
        <v>127</v>
      </c>
      <c r="AH135" s="40">
        <f t="shared" si="106"/>
        <v>196</v>
      </c>
      <c r="AI135" s="34">
        <f t="shared" si="107"/>
        <v>0</v>
      </c>
      <c r="AJ135" s="34">
        <f t="shared" si="108"/>
        <v>24</v>
      </c>
      <c r="AK135" s="34">
        <f t="shared" si="109"/>
        <v>0</v>
      </c>
      <c r="AL135" s="34">
        <f t="shared" si="110"/>
        <v>0</v>
      </c>
      <c r="AM135" s="34">
        <f t="shared" si="111"/>
        <v>6</v>
      </c>
      <c r="AN135" s="34">
        <f t="shared" si="112"/>
        <v>31</v>
      </c>
      <c r="AO135" s="34">
        <f t="shared" si="113"/>
        <v>0</v>
      </c>
      <c r="AP135" s="129">
        <f t="shared" si="114"/>
        <v>0</v>
      </c>
      <c r="AQ135" s="150">
        <f t="shared" ref="AQ135:AQ140" si="115">SUM(AH135:AP135)</f>
        <v>257</v>
      </c>
      <c r="AR135" s="69" t="str">
        <f t="shared" si="75"/>
        <v>649EPS040</v>
      </c>
      <c r="AS135" s="714" t="s">
        <v>700</v>
      </c>
      <c r="AT135" s="714">
        <v>649</v>
      </c>
      <c r="AU135" s="714" t="s">
        <v>566</v>
      </c>
      <c r="AV135" s="715">
        <v>19</v>
      </c>
    </row>
    <row r="136" spans="2:48" ht="15" customHeight="1">
      <c r="B136" s="29" t="str">
        <f t="shared" si="86"/>
        <v>266EPS010</v>
      </c>
      <c r="C136" s="29" t="str">
        <f t="shared" si="87"/>
        <v>266EPS044</v>
      </c>
      <c r="D136" s="29" t="str">
        <f t="shared" si="88"/>
        <v>266EPS002</v>
      </c>
      <c r="E136" s="29" t="str">
        <f t="shared" si="89"/>
        <v>266EPS016</v>
      </c>
      <c r="F136" s="29" t="str">
        <f t="shared" si="90"/>
        <v>266EPS023</v>
      </c>
      <c r="G136" s="29" t="str">
        <f t="shared" si="91"/>
        <v>266EPS005</v>
      </c>
      <c r="H136" s="29" t="str">
        <f t="shared" si="92"/>
        <v>266EPS040</v>
      </c>
      <c r="I136" s="29" t="str">
        <f t="shared" si="93"/>
        <v>266EPS017</v>
      </c>
      <c r="J136" s="29" t="str">
        <f t="shared" si="94"/>
        <v>266EAS016</v>
      </c>
      <c r="K136" s="161" t="s">
        <v>419</v>
      </c>
      <c r="L136" s="30" t="s">
        <v>703</v>
      </c>
      <c r="M136" s="158">
        <v>266</v>
      </c>
      <c r="N136" s="40">
        <v>3728</v>
      </c>
      <c r="O136" s="34">
        <v>0</v>
      </c>
      <c r="P136" s="34">
        <v>125</v>
      </c>
      <c r="Q136" s="34">
        <v>168</v>
      </c>
      <c r="R136" s="34">
        <v>21</v>
      </c>
      <c r="S136" s="34">
        <v>147</v>
      </c>
      <c r="T136" s="34">
        <v>0</v>
      </c>
      <c r="U136" s="34">
        <v>0</v>
      </c>
      <c r="V136" s="129">
        <v>0</v>
      </c>
      <c r="W136" s="150">
        <v>4189</v>
      </c>
      <c r="X136" s="40">
        <v>451</v>
      </c>
      <c r="Y136" s="34">
        <v>0</v>
      </c>
      <c r="Z136" s="34">
        <v>121</v>
      </c>
      <c r="AA136" s="34">
        <v>78</v>
      </c>
      <c r="AB136" s="34">
        <v>12</v>
      </c>
      <c r="AC136" s="34">
        <v>226</v>
      </c>
      <c r="AD136" s="34">
        <v>0</v>
      </c>
      <c r="AE136" s="34">
        <v>0</v>
      </c>
      <c r="AF136" s="129">
        <v>0</v>
      </c>
      <c r="AG136" s="150">
        <v>888</v>
      </c>
      <c r="AH136" s="40">
        <f t="shared" si="106"/>
        <v>802</v>
      </c>
      <c r="AI136" s="34">
        <f t="shared" si="107"/>
        <v>0</v>
      </c>
      <c r="AJ136" s="34">
        <f t="shared" si="108"/>
        <v>181</v>
      </c>
      <c r="AK136" s="34">
        <f t="shared" si="109"/>
        <v>204</v>
      </c>
      <c r="AL136" s="34">
        <f t="shared" si="110"/>
        <v>18</v>
      </c>
      <c r="AM136" s="34">
        <f t="shared" si="111"/>
        <v>178</v>
      </c>
      <c r="AN136" s="34">
        <f t="shared" si="112"/>
        <v>41</v>
      </c>
      <c r="AO136" s="34">
        <f t="shared" si="113"/>
        <v>0</v>
      </c>
      <c r="AP136" s="129">
        <f t="shared" si="114"/>
        <v>1</v>
      </c>
      <c r="AQ136" s="150">
        <f t="shared" si="115"/>
        <v>1425</v>
      </c>
      <c r="AR136" s="69" t="str">
        <f t="shared" si="75"/>
        <v>652EPS040</v>
      </c>
      <c r="AS136" s="714" t="s">
        <v>700</v>
      </c>
      <c r="AT136" s="714">
        <v>652</v>
      </c>
      <c r="AU136" s="714" t="s">
        <v>566</v>
      </c>
      <c r="AV136" s="715">
        <v>2</v>
      </c>
    </row>
    <row r="137" spans="2:48" ht="15" customHeight="1">
      <c r="B137" s="29" t="str">
        <f t="shared" si="86"/>
        <v>308EPS010</v>
      </c>
      <c r="C137" s="29" t="str">
        <f t="shared" si="87"/>
        <v>308EPS044</v>
      </c>
      <c r="D137" s="29" t="str">
        <f t="shared" si="88"/>
        <v>308EPS002</v>
      </c>
      <c r="E137" s="29" t="str">
        <f t="shared" si="89"/>
        <v>308EPS016</v>
      </c>
      <c r="F137" s="29" t="str">
        <f t="shared" si="90"/>
        <v>308EPS023</v>
      </c>
      <c r="G137" s="29" t="str">
        <f t="shared" si="91"/>
        <v>308EPS005</v>
      </c>
      <c r="H137" s="29" t="str">
        <f t="shared" si="92"/>
        <v>308EPS040</v>
      </c>
      <c r="I137" s="29" t="str">
        <f t="shared" si="93"/>
        <v>308EPS017</v>
      </c>
      <c r="J137" s="29" t="str">
        <f t="shared" si="94"/>
        <v>308EAS016</v>
      </c>
      <c r="K137" s="161" t="s">
        <v>420</v>
      </c>
      <c r="L137" s="30" t="s">
        <v>703</v>
      </c>
      <c r="M137" s="158">
        <v>308</v>
      </c>
      <c r="N137" s="40">
        <v>695</v>
      </c>
      <c r="O137" s="34">
        <v>0</v>
      </c>
      <c r="P137" s="34">
        <v>31</v>
      </c>
      <c r="Q137" s="34">
        <v>17</v>
      </c>
      <c r="R137" s="34">
        <v>0</v>
      </c>
      <c r="S137" s="34">
        <v>0</v>
      </c>
      <c r="T137" s="34">
        <v>0</v>
      </c>
      <c r="U137" s="34">
        <v>0</v>
      </c>
      <c r="V137" s="129">
        <v>0</v>
      </c>
      <c r="W137" s="150">
        <v>743</v>
      </c>
      <c r="X137" s="40">
        <v>72</v>
      </c>
      <c r="Y137" s="34">
        <v>0</v>
      </c>
      <c r="Z137" s="34">
        <v>22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129">
        <v>0</v>
      </c>
      <c r="AG137" s="150">
        <v>94</v>
      </c>
      <c r="AH137" s="40">
        <f t="shared" si="106"/>
        <v>149</v>
      </c>
      <c r="AI137" s="34">
        <f t="shared" si="107"/>
        <v>0</v>
      </c>
      <c r="AJ137" s="34">
        <f t="shared" si="108"/>
        <v>28</v>
      </c>
      <c r="AK137" s="34">
        <f t="shared" si="109"/>
        <v>0</v>
      </c>
      <c r="AL137" s="34">
        <f t="shared" si="110"/>
        <v>0</v>
      </c>
      <c r="AM137" s="34">
        <f t="shared" si="111"/>
        <v>0</v>
      </c>
      <c r="AN137" s="34">
        <f t="shared" si="112"/>
        <v>23</v>
      </c>
      <c r="AO137" s="34">
        <f t="shared" si="113"/>
        <v>0</v>
      </c>
      <c r="AP137" s="129">
        <f t="shared" si="114"/>
        <v>0</v>
      </c>
      <c r="AQ137" s="150">
        <f t="shared" si="115"/>
        <v>200</v>
      </c>
      <c r="AR137" s="69" t="str">
        <f t="shared" ref="AR137:AR200" si="116">CONCATENATE(AT137,AU137)</f>
        <v>660EPS040</v>
      </c>
      <c r="AS137" s="714" t="s">
        <v>700</v>
      </c>
      <c r="AT137" s="714">
        <v>660</v>
      </c>
      <c r="AU137" s="714" t="s">
        <v>566</v>
      </c>
      <c r="AV137" s="715">
        <v>7</v>
      </c>
    </row>
    <row r="138" spans="2:48" ht="15" customHeight="1">
      <c r="B138" s="29" t="str">
        <f t="shared" si="86"/>
        <v>360EPS010</v>
      </c>
      <c r="C138" s="29" t="str">
        <f t="shared" si="87"/>
        <v>360EPS044</v>
      </c>
      <c r="D138" s="29" t="str">
        <f t="shared" si="88"/>
        <v>360EPS002</v>
      </c>
      <c r="E138" s="29" t="str">
        <f t="shared" si="89"/>
        <v>360EPS016</v>
      </c>
      <c r="F138" s="29" t="str">
        <f t="shared" si="90"/>
        <v>360EPS023</v>
      </c>
      <c r="G138" s="29" t="str">
        <f t="shared" si="91"/>
        <v>360EPS005</v>
      </c>
      <c r="H138" s="29" t="str">
        <f t="shared" si="92"/>
        <v>360EPS040</v>
      </c>
      <c r="I138" s="29" t="str">
        <f t="shared" si="93"/>
        <v>360EPS017</v>
      </c>
      <c r="J138" s="29" t="str">
        <f t="shared" si="94"/>
        <v>360EAS016</v>
      </c>
      <c r="K138" s="164" t="s">
        <v>421</v>
      </c>
      <c r="L138" s="30" t="s">
        <v>703</v>
      </c>
      <c r="M138" s="158">
        <v>360</v>
      </c>
      <c r="N138" s="40">
        <v>6560</v>
      </c>
      <c r="O138" s="34">
        <v>1</v>
      </c>
      <c r="P138" s="34">
        <v>356</v>
      </c>
      <c r="Q138" s="34">
        <v>110</v>
      </c>
      <c r="R138" s="34">
        <v>275</v>
      </c>
      <c r="S138" s="34">
        <v>67</v>
      </c>
      <c r="T138" s="34">
        <v>1</v>
      </c>
      <c r="U138" s="34">
        <v>0</v>
      </c>
      <c r="V138" s="129">
        <v>0</v>
      </c>
      <c r="W138" s="150">
        <v>7370</v>
      </c>
      <c r="X138" s="40">
        <v>592</v>
      </c>
      <c r="Y138" s="34">
        <v>0</v>
      </c>
      <c r="Z138" s="34">
        <v>363</v>
      </c>
      <c r="AA138" s="34">
        <v>12</v>
      </c>
      <c r="AB138" s="34">
        <v>234</v>
      </c>
      <c r="AC138" s="34">
        <v>106</v>
      </c>
      <c r="AD138" s="34">
        <v>0</v>
      </c>
      <c r="AE138" s="34">
        <v>0</v>
      </c>
      <c r="AF138" s="129">
        <v>0</v>
      </c>
      <c r="AG138" s="150">
        <v>1307</v>
      </c>
      <c r="AH138" s="40">
        <f t="shared" si="106"/>
        <v>904</v>
      </c>
      <c r="AI138" s="34">
        <f t="shared" si="107"/>
        <v>0</v>
      </c>
      <c r="AJ138" s="34">
        <f t="shared" si="108"/>
        <v>470</v>
      </c>
      <c r="AK138" s="34">
        <f t="shared" si="109"/>
        <v>154</v>
      </c>
      <c r="AL138" s="34">
        <f t="shared" si="110"/>
        <v>266</v>
      </c>
      <c r="AM138" s="34">
        <f t="shared" si="111"/>
        <v>91</v>
      </c>
      <c r="AN138" s="34">
        <f t="shared" si="112"/>
        <v>96</v>
      </c>
      <c r="AO138" s="34">
        <f t="shared" si="113"/>
        <v>0</v>
      </c>
      <c r="AP138" s="129">
        <f t="shared" si="114"/>
        <v>0</v>
      </c>
      <c r="AQ138" s="150">
        <f t="shared" si="115"/>
        <v>1981</v>
      </c>
      <c r="AR138" s="69" t="str">
        <f t="shared" si="116"/>
        <v>667EPS040</v>
      </c>
      <c r="AS138" s="714" t="s">
        <v>700</v>
      </c>
      <c r="AT138" s="714">
        <v>667</v>
      </c>
      <c r="AU138" s="714" t="s">
        <v>566</v>
      </c>
      <c r="AV138" s="715">
        <v>15</v>
      </c>
    </row>
    <row r="139" spans="2:48" ht="15" customHeight="1">
      <c r="B139" s="29" t="str">
        <f t="shared" si="86"/>
        <v>380EPS010</v>
      </c>
      <c r="C139" s="29" t="str">
        <f t="shared" si="87"/>
        <v>380EPS044</v>
      </c>
      <c r="D139" s="29" t="str">
        <f t="shared" si="88"/>
        <v>380EPS002</v>
      </c>
      <c r="E139" s="29" t="str">
        <f t="shared" si="89"/>
        <v>380EPS016</v>
      </c>
      <c r="F139" s="29" t="str">
        <f t="shared" si="90"/>
        <v>380EPS023</v>
      </c>
      <c r="G139" s="29" t="str">
        <f t="shared" si="91"/>
        <v>380EPS005</v>
      </c>
      <c r="H139" s="29" t="str">
        <f t="shared" si="92"/>
        <v>380EPS040</v>
      </c>
      <c r="I139" s="29" t="str">
        <f t="shared" si="93"/>
        <v>380EPS017</v>
      </c>
      <c r="J139" s="29" t="str">
        <f t="shared" si="94"/>
        <v>380EAS016</v>
      </c>
      <c r="K139" s="161" t="s">
        <v>422</v>
      </c>
      <c r="L139" s="30" t="s">
        <v>703</v>
      </c>
      <c r="M139" s="158">
        <v>380</v>
      </c>
      <c r="N139" s="40">
        <v>0</v>
      </c>
      <c r="O139" s="34">
        <v>0</v>
      </c>
      <c r="P139" s="34">
        <v>0</v>
      </c>
      <c r="Q139" s="34">
        <v>16</v>
      </c>
      <c r="R139" s="34">
        <v>1</v>
      </c>
      <c r="S139" s="34">
        <v>12</v>
      </c>
      <c r="T139" s="34">
        <v>0</v>
      </c>
      <c r="U139" s="34">
        <v>0</v>
      </c>
      <c r="V139" s="129">
        <v>0</v>
      </c>
      <c r="W139" s="150">
        <v>29</v>
      </c>
      <c r="X139" s="40">
        <v>0</v>
      </c>
      <c r="Y139" s="34">
        <v>0</v>
      </c>
      <c r="Z139" s="34">
        <v>0</v>
      </c>
      <c r="AA139" s="34">
        <v>0</v>
      </c>
      <c r="AB139" s="34">
        <v>2</v>
      </c>
      <c r="AC139" s="34">
        <v>17</v>
      </c>
      <c r="AD139" s="34">
        <v>0</v>
      </c>
      <c r="AE139" s="34">
        <v>0</v>
      </c>
      <c r="AF139" s="129">
        <v>0</v>
      </c>
      <c r="AG139" s="150">
        <v>19</v>
      </c>
      <c r="AH139" s="40">
        <f t="shared" si="106"/>
        <v>0</v>
      </c>
      <c r="AI139" s="34">
        <f t="shared" si="107"/>
        <v>0</v>
      </c>
      <c r="AJ139" s="34">
        <f t="shared" si="108"/>
        <v>0</v>
      </c>
      <c r="AK139" s="34">
        <f t="shared" si="109"/>
        <v>0</v>
      </c>
      <c r="AL139" s="34">
        <f t="shared" si="110"/>
        <v>2</v>
      </c>
      <c r="AM139" s="34">
        <f t="shared" si="111"/>
        <v>4</v>
      </c>
      <c r="AN139" s="34">
        <f t="shared" si="112"/>
        <v>15</v>
      </c>
      <c r="AO139" s="34">
        <f t="shared" si="113"/>
        <v>0</v>
      </c>
      <c r="AP139" s="129">
        <f t="shared" si="114"/>
        <v>0</v>
      </c>
      <c r="AQ139" s="150">
        <f t="shared" si="115"/>
        <v>21</v>
      </c>
      <c r="AR139" s="69" t="str">
        <f t="shared" si="116"/>
        <v>674EPS040</v>
      </c>
      <c r="AS139" s="714" t="s">
        <v>700</v>
      </c>
      <c r="AT139" s="714">
        <v>674</v>
      </c>
      <c r="AU139" s="714" t="s">
        <v>566</v>
      </c>
      <c r="AV139" s="715">
        <v>10</v>
      </c>
    </row>
    <row r="140" spans="2:48" ht="15" customHeight="1" thickBot="1">
      <c r="B140" s="29" t="str">
        <f t="shared" si="86"/>
        <v>631EPS010</v>
      </c>
      <c r="C140" s="29" t="str">
        <f t="shared" si="87"/>
        <v>631EPS044</v>
      </c>
      <c r="D140" s="29" t="str">
        <f t="shared" si="88"/>
        <v>631EPS002</v>
      </c>
      <c r="E140" s="29" t="str">
        <f t="shared" si="89"/>
        <v>631EPS016</v>
      </c>
      <c r="F140" s="29" t="str">
        <f t="shared" si="90"/>
        <v>631EPS023</v>
      </c>
      <c r="G140" s="29" t="str">
        <f t="shared" si="91"/>
        <v>631EPS005</v>
      </c>
      <c r="H140" s="29" t="str">
        <f t="shared" si="92"/>
        <v>631EPS040</v>
      </c>
      <c r="I140" s="29" t="str">
        <f t="shared" si="93"/>
        <v>631EPS017</v>
      </c>
      <c r="J140" s="29" t="str">
        <f t="shared" si="94"/>
        <v>631EAS016</v>
      </c>
      <c r="K140" s="716" t="s">
        <v>423</v>
      </c>
      <c r="L140" s="168" t="s">
        <v>703</v>
      </c>
      <c r="M140" s="169">
        <v>631</v>
      </c>
      <c r="N140" s="41">
        <v>1613</v>
      </c>
      <c r="O140" s="42">
        <v>0</v>
      </c>
      <c r="P140" s="42">
        <v>0</v>
      </c>
      <c r="Q140" s="42">
        <v>61</v>
      </c>
      <c r="R140" s="42">
        <v>0</v>
      </c>
      <c r="S140" s="42">
        <v>38</v>
      </c>
      <c r="T140" s="42">
        <v>0</v>
      </c>
      <c r="U140" s="42">
        <v>0</v>
      </c>
      <c r="V140" s="131">
        <v>0</v>
      </c>
      <c r="W140" s="151">
        <v>1712</v>
      </c>
      <c r="X140" s="41">
        <v>203</v>
      </c>
      <c r="Y140" s="42">
        <v>0</v>
      </c>
      <c r="Z140" s="42">
        <v>0</v>
      </c>
      <c r="AA140" s="42">
        <v>4</v>
      </c>
      <c r="AB140" s="42">
        <v>0</v>
      </c>
      <c r="AC140" s="42">
        <v>75</v>
      </c>
      <c r="AD140" s="42">
        <v>0</v>
      </c>
      <c r="AE140" s="42">
        <v>0</v>
      </c>
      <c r="AF140" s="131">
        <v>0</v>
      </c>
      <c r="AG140" s="151">
        <v>282</v>
      </c>
      <c r="AH140" s="41">
        <f t="shared" si="106"/>
        <v>425</v>
      </c>
      <c r="AI140" s="42">
        <f t="shared" si="107"/>
        <v>0</v>
      </c>
      <c r="AJ140" s="42">
        <f t="shared" si="108"/>
        <v>0</v>
      </c>
      <c r="AK140" s="42">
        <f t="shared" si="109"/>
        <v>51</v>
      </c>
      <c r="AL140" s="42">
        <f t="shared" si="110"/>
        <v>2</v>
      </c>
      <c r="AM140" s="42">
        <f t="shared" si="111"/>
        <v>12</v>
      </c>
      <c r="AN140" s="42">
        <f t="shared" si="112"/>
        <v>18</v>
      </c>
      <c r="AO140" s="42">
        <f t="shared" si="113"/>
        <v>0</v>
      </c>
      <c r="AP140" s="131">
        <f t="shared" si="114"/>
        <v>0</v>
      </c>
      <c r="AQ140" s="151">
        <f t="shared" si="115"/>
        <v>508</v>
      </c>
      <c r="AR140" s="69" t="str">
        <f t="shared" si="116"/>
        <v>697EPS016</v>
      </c>
      <c r="AS140" s="714" t="s">
        <v>700</v>
      </c>
      <c r="AT140" s="714">
        <v>697</v>
      </c>
      <c r="AU140" s="714" t="s">
        <v>627</v>
      </c>
      <c r="AV140" s="715">
        <v>53</v>
      </c>
    </row>
    <row r="141" spans="2:48" ht="15" customHeight="1">
      <c r="AR141" s="69" t="str">
        <f t="shared" si="116"/>
        <v>697EPS040</v>
      </c>
      <c r="AS141" s="714" t="s">
        <v>700</v>
      </c>
      <c r="AT141" s="714">
        <v>697</v>
      </c>
      <c r="AU141" s="714" t="s">
        <v>566</v>
      </c>
      <c r="AV141" s="715">
        <v>12</v>
      </c>
    </row>
    <row r="142" spans="2:48" ht="15" customHeight="1">
      <c r="K142" s="219" t="s">
        <v>424</v>
      </c>
      <c r="L142" s="851" t="str">
        <f>'1. Población_Afiliada_Regimen'!B140</f>
        <v xml:space="preserve">Régimen Subsidiado y Contributivo ADRES: </v>
      </c>
      <c r="M142" s="852"/>
      <c r="AR142" s="69" t="str">
        <f t="shared" si="116"/>
        <v>756EPS040</v>
      </c>
      <c r="AS142" s="714" t="s">
        <v>700</v>
      </c>
      <c r="AT142" s="714">
        <v>756</v>
      </c>
      <c r="AU142" s="714" t="s">
        <v>566</v>
      </c>
      <c r="AV142" s="715">
        <v>22</v>
      </c>
    </row>
    <row r="143" spans="2:48" ht="15" customHeight="1">
      <c r="K143" s="221"/>
      <c r="L143" s="853" t="s">
        <v>704</v>
      </c>
      <c r="M143" s="854"/>
      <c r="AR143" s="69" t="str">
        <f t="shared" si="116"/>
        <v>30EPS002</v>
      </c>
      <c r="AS143" s="714" t="s">
        <v>705</v>
      </c>
      <c r="AT143" s="714">
        <v>30</v>
      </c>
      <c r="AU143" s="714" t="s">
        <v>564</v>
      </c>
      <c r="AV143" s="715">
        <v>98</v>
      </c>
    </row>
    <row r="144" spans="2:48" ht="15" customHeight="1">
      <c r="K144" s="222" t="s">
        <v>428</v>
      </c>
      <c r="L144" s="801" t="s">
        <v>656</v>
      </c>
      <c r="M144" s="802"/>
      <c r="AR144" s="69" t="str">
        <f t="shared" si="116"/>
        <v>30EPS016</v>
      </c>
      <c r="AS144" s="714" t="s">
        <v>705</v>
      </c>
      <c r="AT144" s="714">
        <v>30</v>
      </c>
      <c r="AU144" s="714" t="s">
        <v>627</v>
      </c>
      <c r="AV144" s="715">
        <v>25</v>
      </c>
    </row>
    <row r="145" spans="44:48" ht="15" customHeight="1">
      <c r="AR145" s="69" t="str">
        <f t="shared" si="116"/>
        <v>30EPS040</v>
      </c>
      <c r="AS145" s="714" t="s">
        <v>705</v>
      </c>
      <c r="AT145" s="714">
        <v>30</v>
      </c>
      <c r="AU145" s="714" t="s">
        <v>566</v>
      </c>
      <c r="AV145" s="715">
        <v>8</v>
      </c>
    </row>
    <row r="146" spans="44:48" ht="15" customHeight="1">
      <c r="AR146" s="69" t="str">
        <f t="shared" si="116"/>
        <v>34EPS040</v>
      </c>
      <c r="AS146" s="714" t="s">
        <v>705</v>
      </c>
      <c r="AT146" s="714">
        <v>34</v>
      </c>
      <c r="AU146" s="714" t="s">
        <v>566</v>
      </c>
      <c r="AV146" s="715">
        <v>28</v>
      </c>
    </row>
    <row r="147" spans="44:48" ht="15" customHeight="1">
      <c r="AR147" s="69" t="str">
        <f t="shared" si="116"/>
        <v>91EPS040</v>
      </c>
      <c r="AS147" s="714" t="s">
        <v>705</v>
      </c>
      <c r="AT147" s="714">
        <v>91</v>
      </c>
      <c r="AU147" s="714" t="s">
        <v>566</v>
      </c>
      <c r="AV147" s="715">
        <v>2</v>
      </c>
    </row>
    <row r="148" spans="44:48" ht="15" customHeight="1">
      <c r="AR148" s="69" t="str">
        <f t="shared" si="116"/>
        <v>93EPS040</v>
      </c>
      <c r="AS148" s="714" t="s">
        <v>705</v>
      </c>
      <c r="AT148" s="714">
        <v>93</v>
      </c>
      <c r="AU148" s="714" t="s">
        <v>566</v>
      </c>
      <c r="AV148" s="715">
        <v>5</v>
      </c>
    </row>
    <row r="149" spans="44:48" ht="15" customHeight="1">
      <c r="AR149" s="69" t="str">
        <f t="shared" si="116"/>
        <v>101EPS040</v>
      </c>
      <c r="AS149" s="714" t="s">
        <v>705</v>
      </c>
      <c r="AT149" s="714">
        <v>101</v>
      </c>
      <c r="AU149" s="714" t="s">
        <v>566</v>
      </c>
      <c r="AV149" s="715">
        <v>15</v>
      </c>
    </row>
    <row r="150" spans="44:48" ht="15" customHeight="1">
      <c r="AR150" s="69" t="str">
        <f t="shared" si="116"/>
        <v>145EPS040</v>
      </c>
      <c r="AS150" s="714" t="s">
        <v>705</v>
      </c>
      <c r="AT150" s="714">
        <v>145</v>
      </c>
      <c r="AU150" s="714" t="s">
        <v>566</v>
      </c>
      <c r="AV150" s="715">
        <v>1</v>
      </c>
    </row>
    <row r="151" spans="44:48" ht="15" customHeight="1">
      <c r="AR151" s="69" t="str">
        <f t="shared" si="116"/>
        <v>209EPS040</v>
      </c>
      <c r="AS151" s="714" t="s">
        <v>705</v>
      </c>
      <c r="AT151" s="714">
        <v>209</v>
      </c>
      <c r="AU151" s="714" t="s">
        <v>566</v>
      </c>
      <c r="AV151" s="715">
        <v>4</v>
      </c>
    </row>
    <row r="152" spans="44:48" ht="15" customHeight="1">
      <c r="AR152" s="69" t="str">
        <f t="shared" si="116"/>
        <v>282EPS040</v>
      </c>
      <c r="AS152" s="714" t="s">
        <v>705</v>
      </c>
      <c r="AT152" s="714">
        <v>282</v>
      </c>
      <c r="AU152" s="714" t="s">
        <v>566</v>
      </c>
      <c r="AV152" s="715">
        <v>26</v>
      </c>
    </row>
    <row r="153" spans="44:48" ht="15" customHeight="1">
      <c r="AR153" s="69" t="str">
        <f t="shared" si="116"/>
        <v>353EPS040</v>
      </c>
      <c r="AS153" s="714" t="s">
        <v>705</v>
      </c>
      <c r="AT153" s="714">
        <v>353</v>
      </c>
      <c r="AU153" s="714" t="s">
        <v>566</v>
      </c>
      <c r="AV153" s="715">
        <v>1</v>
      </c>
    </row>
    <row r="154" spans="44:48" ht="15" customHeight="1">
      <c r="AR154" s="69" t="str">
        <f t="shared" si="116"/>
        <v>364EPS040</v>
      </c>
      <c r="AS154" s="714" t="s">
        <v>705</v>
      </c>
      <c r="AT154" s="714">
        <v>364</v>
      </c>
      <c r="AU154" s="714" t="s">
        <v>566</v>
      </c>
      <c r="AV154" s="715">
        <v>15</v>
      </c>
    </row>
    <row r="155" spans="44:48" ht="15" customHeight="1">
      <c r="AR155" s="69" t="str">
        <f t="shared" si="116"/>
        <v>390EPS040</v>
      </c>
      <c r="AS155" s="714" t="s">
        <v>705</v>
      </c>
      <c r="AT155" s="714">
        <v>390</v>
      </c>
      <c r="AU155" s="714" t="s">
        <v>566</v>
      </c>
      <c r="AV155" s="715">
        <v>18</v>
      </c>
    </row>
    <row r="156" spans="44:48" ht="15" customHeight="1">
      <c r="AR156" s="69" t="str">
        <f t="shared" si="116"/>
        <v>467EPS040</v>
      </c>
      <c r="AS156" s="714" t="s">
        <v>705</v>
      </c>
      <c r="AT156" s="714">
        <v>467</v>
      </c>
      <c r="AU156" s="714" t="s">
        <v>566</v>
      </c>
      <c r="AV156" s="715">
        <v>1</v>
      </c>
    </row>
    <row r="157" spans="44:48" ht="15" customHeight="1">
      <c r="AR157" s="69" t="str">
        <f t="shared" si="116"/>
        <v>576EPS040</v>
      </c>
      <c r="AS157" s="714" t="s">
        <v>705</v>
      </c>
      <c r="AT157" s="714">
        <v>576</v>
      </c>
      <c r="AU157" s="714" t="s">
        <v>566</v>
      </c>
      <c r="AV157" s="715">
        <v>2</v>
      </c>
    </row>
    <row r="158" spans="44:48" ht="15" customHeight="1">
      <c r="AR158" s="69" t="str">
        <f t="shared" si="116"/>
        <v>642EPS040</v>
      </c>
      <c r="AS158" s="714" t="s">
        <v>705</v>
      </c>
      <c r="AT158" s="714">
        <v>642</v>
      </c>
      <c r="AU158" s="714" t="s">
        <v>566</v>
      </c>
      <c r="AV158" s="715">
        <v>3</v>
      </c>
    </row>
    <row r="159" spans="44:48" ht="15" customHeight="1">
      <c r="AR159" s="69" t="str">
        <f t="shared" si="116"/>
        <v>679EPS016</v>
      </c>
      <c r="AS159" s="714" t="s">
        <v>705</v>
      </c>
      <c r="AT159" s="714">
        <v>679</v>
      </c>
      <c r="AU159" s="714" t="s">
        <v>627</v>
      </c>
      <c r="AV159" s="715">
        <v>6</v>
      </c>
    </row>
    <row r="160" spans="44:48" ht="15" customHeight="1">
      <c r="AR160" s="69" t="str">
        <f t="shared" si="116"/>
        <v>679EPS040</v>
      </c>
      <c r="AS160" s="714" t="s">
        <v>705</v>
      </c>
      <c r="AT160" s="714">
        <v>679</v>
      </c>
      <c r="AU160" s="714" t="s">
        <v>566</v>
      </c>
      <c r="AV160" s="715">
        <v>6</v>
      </c>
    </row>
    <row r="161" spans="44:48" ht="15" customHeight="1">
      <c r="AR161" s="69" t="str">
        <f t="shared" si="116"/>
        <v>789EPS040</v>
      </c>
      <c r="AS161" s="714" t="s">
        <v>705</v>
      </c>
      <c r="AT161" s="714">
        <v>789</v>
      </c>
      <c r="AU161" s="714" t="s">
        <v>566</v>
      </c>
      <c r="AV161" s="715">
        <v>6</v>
      </c>
    </row>
    <row r="162" spans="44:48" ht="15" customHeight="1">
      <c r="AR162" s="69" t="str">
        <f t="shared" si="116"/>
        <v>809EPS040</v>
      </c>
      <c r="AS162" s="714" t="s">
        <v>705</v>
      </c>
      <c r="AT162" s="714">
        <v>809</v>
      </c>
      <c r="AU162" s="714" t="s">
        <v>566</v>
      </c>
      <c r="AV162" s="715">
        <v>2</v>
      </c>
    </row>
    <row r="163" spans="44:48" ht="15" customHeight="1">
      <c r="AR163" s="69" t="str">
        <f t="shared" si="116"/>
        <v>847EPS040</v>
      </c>
      <c r="AS163" s="714" t="s">
        <v>705</v>
      </c>
      <c r="AT163" s="714">
        <v>847</v>
      </c>
      <c r="AU163" s="714" t="s">
        <v>566</v>
      </c>
      <c r="AV163" s="715">
        <v>17</v>
      </c>
    </row>
    <row r="164" spans="44:48" ht="15" customHeight="1">
      <c r="AR164" s="69" t="str">
        <f t="shared" si="116"/>
        <v>856EPS040</v>
      </c>
      <c r="AS164" s="714" t="s">
        <v>705</v>
      </c>
      <c r="AT164" s="714">
        <v>856</v>
      </c>
      <c r="AU164" s="714" t="s">
        <v>566</v>
      </c>
      <c r="AV164" s="715">
        <v>5</v>
      </c>
    </row>
    <row r="165" spans="44:48" ht="15" customHeight="1">
      <c r="AR165" s="69" t="str">
        <f t="shared" si="116"/>
        <v>861EPS040</v>
      </c>
      <c r="AS165" s="714" t="s">
        <v>705</v>
      </c>
      <c r="AT165" s="714">
        <v>861</v>
      </c>
      <c r="AU165" s="714" t="s">
        <v>566</v>
      </c>
      <c r="AV165" s="715">
        <v>11</v>
      </c>
    </row>
    <row r="166" spans="44:48" ht="15" customHeight="1">
      <c r="AR166" s="69" t="str">
        <f t="shared" si="116"/>
        <v>1EAS016</v>
      </c>
      <c r="AS166" s="714" t="s">
        <v>706</v>
      </c>
      <c r="AT166" s="714">
        <v>1</v>
      </c>
      <c r="AU166" s="714" t="s">
        <v>568</v>
      </c>
      <c r="AV166" s="715">
        <v>3</v>
      </c>
    </row>
    <row r="167" spans="44:48" ht="15" customHeight="1">
      <c r="AR167" s="69" t="str">
        <f t="shared" si="116"/>
        <v>1EPS002</v>
      </c>
      <c r="AS167" s="714" t="s">
        <v>706</v>
      </c>
      <c r="AT167" s="714">
        <v>1</v>
      </c>
      <c r="AU167" s="714" t="s">
        <v>564</v>
      </c>
      <c r="AV167" s="715">
        <v>4629</v>
      </c>
    </row>
    <row r="168" spans="44:48" ht="15" customHeight="1">
      <c r="AR168" s="69" t="str">
        <f t="shared" si="116"/>
        <v>1EPS005</v>
      </c>
      <c r="AS168" s="714" t="s">
        <v>706</v>
      </c>
      <c r="AT168" s="714">
        <v>1</v>
      </c>
      <c r="AU168" s="714" t="s">
        <v>565</v>
      </c>
      <c r="AV168" s="715">
        <v>2139</v>
      </c>
    </row>
    <row r="169" spans="44:48" ht="15" customHeight="1">
      <c r="AR169" s="69" t="str">
        <f t="shared" si="116"/>
        <v>1EPS010</v>
      </c>
      <c r="AS169" s="714" t="s">
        <v>706</v>
      </c>
      <c r="AT169" s="714">
        <v>1</v>
      </c>
      <c r="AU169" s="714" t="s">
        <v>562</v>
      </c>
      <c r="AV169" s="715">
        <v>8393</v>
      </c>
    </row>
    <row r="170" spans="44:48" ht="15" customHeight="1">
      <c r="AR170" s="69" t="str">
        <f t="shared" si="116"/>
        <v>1EPS016</v>
      </c>
      <c r="AS170" s="714" t="s">
        <v>706</v>
      </c>
      <c r="AT170" s="714">
        <v>1</v>
      </c>
      <c r="AU170" s="714" t="s">
        <v>627</v>
      </c>
      <c r="AV170" s="715">
        <v>1826</v>
      </c>
    </row>
    <row r="171" spans="44:48" ht="15" customHeight="1">
      <c r="AR171" s="69" t="str">
        <f t="shared" si="116"/>
        <v>1EPS017</v>
      </c>
      <c r="AS171" s="714" t="s">
        <v>706</v>
      </c>
      <c r="AT171" s="714">
        <v>1</v>
      </c>
      <c r="AU171" s="714" t="s">
        <v>579</v>
      </c>
      <c r="AV171" s="715">
        <v>3</v>
      </c>
    </row>
    <row r="172" spans="44:48" ht="15" customHeight="1">
      <c r="AR172" s="69" t="str">
        <f t="shared" si="116"/>
        <v>1EPS023</v>
      </c>
      <c r="AS172" s="714" t="s">
        <v>706</v>
      </c>
      <c r="AT172" s="714">
        <v>1</v>
      </c>
      <c r="AU172" s="714" t="s">
        <v>636</v>
      </c>
      <c r="AV172" s="715">
        <v>2344</v>
      </c>
    </row>
    <row r="173" spans="44:48" ht="15" customHeight="1">
      <c r="AR173" s="69" t="str">
        <f t="shared" si="116"/>
        <v>1EPS040</v>
      </c>
      <c r="AS173" s="714" t="s">
        <v>706</v>
      </c>
      <c r="AT173" s="714">
        <v>1</v>
      </c>
      <c r="AU173" s="714" t="s">
        <v>566</v>
      </c>
      <c r="AV173" s="715">
        <v>1557</v>
      </c>
    </row>
    <row r="174" spans="44:48" ht="15" customHeight="1">
      <c r="AR174" s="69" t="str">
        <f t="shared" si="116"/>
        <v>1ESSC02</v>
      </c>
      <c r="AS174" s="714" t="s">
        <v>706</v>
      </c>
      <c r="AT174" s="714">
        <v>1</v>
      </c>
      <c r="AU174" s="714" t="s">
        <v>685</v>
      </c>
      <c r="AV174" s="715">
        <v>15</v>
      </c>
    </row>
    <row r="175" spans="44:48" ht="15" customHeight="1">
      <c r="AR175" s="69" t="str">
        <f t="shared" si="116"/>
        <v>79EPS002</v>
      </c>
      <c r="AS175" s="714" t="s">
        <v>706</v>
      </c>
      <c r="AT175" s="714">
        <v>79</v>
      </c>
      <c r="AU175" s="714" t="s">
        <v>564</v>
      </c>
      <c r="AV175" s="715">
        <v>11</v>
      </c>
    </row>
    <row r="176" spans="44:48" ht="15" customHeight="1">
      <c r="AR176" s="69" t="str">
        <f t="shared" si="116"/>
        <v>79EPS010</v>
      </c>
      <c r="AS176" s="714" t="s">
        <v>706</v>
      </c>
      <c r="AT176" s="714">
        <v>79</v>
      </c>
      <c r="AU176" s="714" t="s">
        <v>562</v>
      </c>
      <c r="AV176" s="715">
        <v>39</v>
      </c>
    </row>
    <row r="177" spans="44:48" ht="15" customHeight="1">
      <c r="AR177" s="69" t="str">
        <f t="shared" si="116"/>
        <v>79EPS016</v>
      </c>
      <c r="AS177" s="714" t="s">
        <v>706</v>
      </c>
      <c r="AT177" s="714">
        <v>79</v>
      </c>
      <c r="AU177" s="714" t="s">
        <v>627</v>
      </c>
      <c r="AV177" s="715">
        <v>37</v>
      </c>
    </row>
    <row r="178" spans="44:48" ht="15" customHeight="1">
      <c r="AR178" s="69" t="str">
        <f t="shared" si="116"/>
        <v>79EPS040</v>
      </c>
      <c r="AS178" s="714" t="s">
        <v>706</v>
      </c>
      <c r="AT178" s="714">
        <v>79</v>
      </c>
      <c r="AU178" s="714" t="s">
        <v>566</v>
      </c>
      <c r="AV178" s="715">
        <v>24</v>
      </c>
    </row>
    <row r="179" spans="44:48" ht="15" customHeight="1">
      <c r="AR179" s="69" t="str">
        <f t="shared" si="116"/>
        <v>88EPS002</v>
      </c>
      <c r="AS179" s="714" t="s">
        <v>706</v>
      </c>
      <c r="AT179" s="714">
        <v>88</v>
      </c>
      <c r="AU179" s="714" t="s">
        <v>564</v>
      </c>
      <c r="AV179" s="715">
        <v>487</v>
      </c>
    </row>
    <row r="180" spans="44:48" ht="15" customHeight="1">
      <c r="AR180" s="69" t="str">
        <f t="shared" si="116"/>
        <v>88EPS005</v>
      </c>
      <c r="AS180" s="714" t="s">
        <v>706</v>
      </c>
      <c r="AT180" s="714">
        <v>88</v>
      </c>
      <c r="AU180" s="714" t="s">
        <v>565</v>
      </c>
      <c r="AV180" s="715">
        <v>153</v>
      </c>
    </row>
    <row r="181" spans="44:48" ht="15" customHeight="1">
      <c r="AR181" s="69" t="str">
        <f t="shared" si="116"/>
        <v>88EPS010</v>
      </c>
      <c r="AS181" s="714" t="s">
        <v>706</v>
      </c>
      <c r="AT181" s="714">
        <v>88</v>
      </c>
      <c r="AU181" s="714" t="s">
        <v>562</v>
      </c>
      <c r="AV181" s="715">
        <v>1031</v>
      </c>
    </row>
    <row r="182" spans="44:48" ht="15" customHeight="1">
      <c r="AR182" s="69" t="str">
        <f t="shared" si="116"/>
        <v>88EPS016</v>
      </c>
      <c r="AS182" s="714" t="s">
        <v>706</v>
      </c>
      <c r="AT182" s="714">
        <v>88</v>
      </c>
      <c r="AU182" s="714" t="s">
        <v>627</v>
      </c>
      <c r="AV182" s="715">
        <v>238</v>
      </c>
    </row>
    <row r="183" spans="44:48" ht="15" customHeight="1">
      <c r="AR183" s="69" t="str">
        <f t="shared" si="116"/>
        <v>88EPS023</v>
      </c>
      <c r="AS183" s="714" t="s">
        <v>706</v>
      </c>
      <c r="AT183" s="714">
        <v>88</v>
      </c>
      <c r="AU183" s="714" t="s">
        <v>636</v>
      </c>
      <c r="AV183" s="715">
        <v>362</v>
      </c>
    </row>
    <row r="184" spans="44:48" ht="15" customHeight="1">
      <c r="AR184" s="69" t="str">
        <f t="shared" si="116"/>
        <v>88EPS040</v>
      </c>
      <c r="AS184" s="714" t="s">
        <v>706</v>
      </c>
      <c r="AT184" s="714">
        <v>88</v>
      </c>
      <c r="AU184" s="714" t="s">
        <v>566</v>
      </c>
      <c r="AV184" s="715">
        <v>176</v>
      </c>
    </row>
    <row r="185" spans="44:48" ht="15" customHeight="1">
      <c r="AR185" s="69" t="str">
        <f t="shared" si="116"/>
        <v>129EPS002</v>
      </c>
      <c r="AS185" s="714" t="s">
        <v>706</v>
      </c>
      <c r="AT185" s="714">
        <v>129</v>
      </c>
      <c r="AU185" s="714" t="s">
        <v>564</v>
      </c>
      <c r="AV185" s="715">
        <v>85</v>
      </c>
    </row>
    <row r="186" spans="44:48" ht="15" customHeight="1">
      <c r="AR186" s="69" t="str">
        <f t="shared" si="116"/>
        <v>129EPS005</v>
      </c>
      <c r="AS186" s="714" t="s">
        <v>706</v>
      </c>
      <c r="AT186" s="714">
        <v>129</v>
      </c>
      <c r="AU186" s="714" t="s">
        <v>565</v>
      </c>
      <c r="AV186" s="715">
        <v>1</v>
      </c>
    </row>
    <row r="187" spans="44:48" ht="15" customHeight="1">
      <c r="AR187" s="69" t="str">
        <f t="shared" si="116"/>
        <v>129EPS010</v>
      </c>
      <c r="AS187" s="714" t="s">
        <v>706</v>
      </c>
      <c r="AT187" s="714">
        <v>129</v>
      </c>
      <c r="AU187" s="714" t="s">
        <v>562</v>
      </c>
      <c r="AV187" s="715">
        <v>220</v>
      </c>
    </row>
    <row r="188" spans="44:48" ht="15" customHeight="1">
      <c r="AR188" s="69" t="str">
        <f t="shared" si="116"/>
        <v>129EPS016</v>
      </c>
      <c r="AS188" s="714" t="s">
        <v>706</v>
      </c>
      <c r="AT188" s="714">
        <v>129</v>
      </c>
      <c r="AU188" s="714" t="s">
        <v>627</v>
      </c>
      <c r="AV188" s="715">
        <v>33</v>
      </c>
    </row>
    <row r="189" spans="44:48" ht="15" customHeight="1">
      <c r="AR189" s="69" t="str">
        <f t="shared" si="116"/>
        <v>129EPS040</v>
      </c>
      <c r="AS189" s="714" t="s">
        <v>706</v>
      </c>
      <c r="AT189" s="714">
        <v>129</v>
      </c>
      <c r="AU189" s="714" t="s">
        <v>566</v>
      </c>
      <c r="AV189" s="715">
        <v>53</v>
      </c>
    </row>
    <row r="190" spans="44:48" ht="15" customHeight="1">
      <c r="AR190" s="69" t="str">
        <f t="shared" si="116"/>
        <v>212EPS002</v>
      </c>
      <c r="AS190" s="714" t="s">
        <v>706</v>
      </c>
      <c r="AT190" s="714">
        <v>212</v>
      </c>
      <c r="AU190" s="714" t="s">
        <v>564</v>
      </c>
      <c r="AV190" s="715">
        <v>24</v>
      </c>
    </row>
    <row r="191" spans="44:48" ht="15" customHeight="1">
      <c r="AR191" s="69" t="str">
        <f t="shared" si="116"/>
        <v>212EPS005</v>
      </c>
      <c r="AS191" s="714" t="s">
        <v>706</v>
      </c>
      <c r="AT191" s="714">
        <v>212</v>
      </c>
      <c r="AU191" s="714" t="s">
        <v>565</v>
      </c>
      <c r="AV191" s="715">
        <v>6</v>
      </c>
    </row>
    <row r="192" spans="44:48" ht="15" customHeight="1">
      <c r="AR192" s="69" t="str">
        <f t="shared" si="116"/>
        <v>212EPS010</v>
      </c>
      <c r="AS192" s="714" t="s">
        <v>706</v>
      </c>
      <c r="AT192" s="714">
        <v>212</v>
      </c>
      <c r="AU192" s="714" t="s">
        <v>562</v>
      </c>
      <c r="AV192" s="715">
        <v>196</v>
      </c>
    </row>
    <row r="193" spans="44:48" ht="15" customHeight="1">
      <c r="AR193" s="69" t="str">
        <f t="shared" si="116"/>
        <v>212EPS040</v>
      </c>
      <c r="AS193" s="714" t="s">
        <v>706</v>
      </c>
      <c r="AT193" s="714">
        <v>212</v>
      </c>
      <c r="AU193" s="714" t="s">
        <v>566</v>
      </c>
      <c r="AV193" s="715">
        <v>31</v>
      </c>
    </row>
    <row r="194" spans="44:48" ht="15" customHeight="1">
      <c r="AR194" s="69" t="str">
        <f t="shared" si="116"/>
        <v>266EAS016</v>
      </c>
      <c r="AS194" s="714" t="s">
        <v>706</v>
      </c>
      <c r="AT194" s="714">
        <v>266</v>
      </c>
      <c r="AU194" s="714" t="s">
        <v>568</v>
      </c>
      <c r="AV194" s="715">
        <v>1</v>
      </c>
    </row>
    <row r="195" spans="44:48" ht="15" customHeight="1">
      <c r="AR195" s="69" t="str">
        <f t="shared" si="116"/>
        <v>266EPS002</v>
      </c>
      <c r="AS195" s="714" t="s">
        <v>706</v>
      </c>
      <c r="AT195" s="714">
        <v>266</v>
      </c>
      <c r="AU195" s="714" t="s">
        <v>564</v>
      </c>
      <c r="AV195" s="715">
        <v>181</v>
      </c>
    </row>
    <row r="196" spans="44:48" ht="15" customHeight="1">
      <c r="AR196" s="69" t="str">
        <f t="shared" si="116"/>
        <v>266EPS005</v>
      </c>
      <c r="AS196" s="714" t="s">
        <v>706</v>
      </c>
      <c r="AT196" s="714">
        <v>266</v>
      </c>
      <c r="AU196" s="714" t="s">
        <v>565</v>
      </c>
      <c r="AV196" s="715">
        <v>178</v>
      </c>
    </row>
    <row r="197" spans="44:48" ht="15" customHeight="1">
      <c r="AR197" s="69" t="str">
        <f t="shared" si="116"/>
        <v>266EPS010</v>
      </c>
      <c r="AS197" s="714" t="s">
        <v>706</v>
      </c>
      <c r="AT197" s="714">
        <v>266</v>
      </c>
      <c r="AU197" s="714" t="s">
        <v>562</v>
      </c>
      <c r="AV197" s="715">
        <v>802</v>
      </c>
    </row>
    <row r="198" spans="44:48" ht="15" customHeight="1">
      <c r="AR198" s="69" t="str">
        <f t="shared" si="116"/>
        <v>266EPS016</v>
      </c>
      <c r="AS198" s="714" t="s">
        <v>706</v>
      </c>
      <c r="AT198" s="714">
        <v>266</v>
      </c>
      <c r="AU198" s="714" t="s">
        <v>627</v>
      </c>
      <c r="AV198" s="715">
        <v>204</v>
      </c>
    </row>
    <row r="199" spans="44:48" ht="15" customHeight="1">
      <c r="AR199" s="69" t="str">
        <f t="shared" si="116"/>
        <v>266EPS023</v>
      </c>
      <c r="AS199" s="714" t="s">
        <v>706</v>
      </c>
      <c r="AT199" s="714">
        <v>266</v>
      </c>
      <c r="AU199" s="714" t="s">
        <v>636</v>
      </c>
      <c r="AV199" s="715">
        <v>18</v>
      </c>
    </row>
    <row r="200" spans="44:48" ht="15" customHeight="1">
      <c r="AR200" s="69" t="str">
        <f t="shared" si="116"/>
        <v>266EPS040</v>
      </c>
      <c r="AS200" s="714" t="s">
        <v>706</v>
      </c>
      <c r="AT200" s="714">
        <v>266</v>
      </c>
      <c r="AU200" s="714" t="s">
        <v>566</v>
      </c>
      <c r="AV200" s="715">
        <v>41</v>
      </c>
    </row>
    <row r="201" spans="44:48" ht="15" customHeight="1">
      <c r="AR201" s="69" t="str">
        <f t="shared" ref="AR201:AR264" si="117">CONCATENATE(AT201,AU201)</f>
        <v>308EPS002</v>
      </c>
      <c r="AS201" s="714" t="s">
        <v>706</v>
      </c>
      <c r="AT201" s="714">
        <v>308</v>
      </c>
      <c r="AU201" s="714" t="s">
        <v>564</v>
      </c>
      <c r="AV201" s="715">
        <v>28</v>
      </c>
    </row>
    <row r="202" spans="44:48" ht="15" customHeight="1">
      <c r="AR202" s="69" t="str">
        <f t="shared" si="117"/>
        <v>308EPS010</v>
      </c>
      <c r="AS202" s="714" t="s">
        <v>706</v>
      </c>
      <c r="AT202" s="714">
        <v>308</v>
      </c>
      <c r="AU202" s="714" t="s">
        <v>562</v>
      </c>
      <c r="AV202" s="715">
        <v>149</v>
      </c>
    </row>
    <row r="203" spans="44:48" ht="15" customHeight="1">
      <c r="AR203" s="69" t="str">
        <f t="shared" si="117"/>
        <v>308EPS040</v>
      </c>
      <c r="AS203" s="714" t="s">
        <v>706</v>
      </c>
      <c r="AT203" s="714">
        <v>308</v>
      </c>
      <c r="AU203" s="714" t="s">
        <v>566</v>
      </c>
      <c r="AV203" s="715">
        <v>23</v>
      </c>
    </row>
    <row r="204" spans="44:48" ht="15" customHeight="1">
      <c r="AR204" s="69" t="str">
        <f t="shared" si="117"/>
        <v>360EPS002</v>
      </c>
      <c r="AS204" s="714" t="s">
        <v>706</v>
      </c>
      <c r="AT204" s="714">
        <v>360</v>
      </c>
      <c r="AU204" s="714" t="s">
        <v>564</v>
      </c>
      <c r="AV204" s="715">
        <v>470</v>
      </c>
    </row>
    <row r="205" spans="44:48" ht="15" customHeight="1">
      <c r="AR205" s="69" t="str">
        <f t="shared" si="117"/>
        <v>360EPS005</v>
      </c>
      <c r="AS205" s="714" t="s">
        <v>706</v>
      </c>
      <c r="AT205" s="714">
        <v>360</v>
      </c>
      <c r="AU205" s="714" t="s">
        <v>565</v>
      </c>
      <c r="AV205" s="715">
        <v>91</v>
      </c>
    </row>
    <row r="206" spans="44:48" ht="15" customHeight="1">
      <c r="AR206" s="69" t="str">
        <f t="shared" si="117"/>
        <v>360EPS010</v>
      </c>
      <c r="AS206" s="714" t="s">
        <v>706</v>
      </c>
      <c r="AT206" s="714">
        <v>360</v>
      </c>
      <c r="AU206" s="714" t="s">
        <v>562</v>
      </c>
      <c r="AV206" s="715">
        <v>904</v>
      </c>
    </row>
    <row r="207" spans="44:48" ht="15" customHeight="1">
      <c r="AR207" s="69" t="str">
        <f t="shared" si="117"/>
        <v>360EPS016</v>
      </c>
      <c r="AS207" s="714" t="s">
        <v>706</v>
      </c>
      <c r="AT207" s="714">
        <v>360</v>
      </c>
      <c r="AU207" s="714" t="s">
        <v>627</v>
      </c>
      <c r="AV207" s="715">
        <v>154</v>
      </c>
    </row>
    <row r="208" spans="44:48" ht="15" customHeight="1">
      <c r="AR208" s="69" t="str">
        <f t="shared" si="117"/>
        <v>360EPS023</v>
      </c>
      <c r="AS208" s="714" t="s">
        <v>706</v>
      </c>
      <c r="AT208" s="714">
        <v>360</v>
      </c>
      <c r="AU208" s="714" t="s">
        <v>636</v>
      </c>
      <c r="AV208" s="715">
        <v>266</v>
      </c>
    </row>
    <row r="209" spans="44:48" ht="15" customHeight="1">
      <c r="AR209" s="69" t="str">
        <f t="shared" si="117"/>
        <v>360EPS040</v>
      </c>
      <c r="AS209" s="714" t="s">
        <v>706</v>
      </c>
      <c r="AT209" s="714">
        <v>360</v>
      </c>
      <c r="AU209" s="714" t="s">
        <v>566</v>
      </c>
      <c r="AV209" s="715">
        <v>96</v>
      </c>
    </row>
    <row r="210" spans="44:48" ht="15" customHeight="1">
      <c r="AR210" s="69" t="str">
        <f t="shared" si="117"/>
        <v>380EPS005</v>
      </c>
      <c r="AS210" s="714" t="s">
        <v>706</v>
      </c>
      <c r="AT210" s="714">
        <v>380</v>
      </c>
      <c r="AU210" s="714" t="s">
        <v>565</v>
      </c>
      <c r="AV210" s="715">
        <v>4</v>
      </c>
    </row>
    <row r="211" spans="44:48" ht="15" customHeight="1">
      <c r="AR211" s="69" t="str">
        <f t="shared" si="117"/>
        <v>380EPS023</v>
      </c>
      <c r="AS211" s="714" t="s">
        <v>706</v>
      </c>
      <c r="AT211" s="714">
        <v>380</v>
      </c>
      <c r="AU211" s="714" t="s">
        <v>636</v>
      </c>
      <c r="AV211" s="715">
        <v>2</v>
      </c>
    </row>
    <row r="212" spans="44:48" ht="15" customHeight="1">
      <c r="AR212" s="69" t="str">
        <f t="shared" si="117"/>
        <v>380EPS040</v>
      </c>
      <c r="AS212" s="714" t="s">
        <v>706</v>
      </c>
      <c r="AT212" s="714">
        <v>380</v>
      </c>
      <c r="AU212" s="714" t="s">
        <v>566</v>
      </c>
      <c r="AV212" s="715">
        <v>15</v>
      </c>
    </row>
    <row r="213" spans="44:48" ht="15" customHeight="1">
      <c r="AR213" s="69" t="str">
        <f t="shared" si="117"/>
        <v>380ESSC02</v>
      </c>
      <c r="AS213" s="714" t="s">
        <v>706</v>
      </c>
      <c r="AT213" s="714">
        <v>380</v>
      </c>
      <c r="AU213" s="714" t="s">
        <v>685</v>
      </c>
      <c r="AV213" s="715">
        <v>1</v>
      </c>
    </row>
    <row r="214" spans="44:48" ht="15" customHeight="1">
      <c r="AR214" s="69" t="str">
        <f t="shared" si="117"/>
        <v>631EPS005</v>
      </c>
      <c r="AS214" s="714" t="s">
        <v>706</v>
      </c>
      <c r="AT214" s="714">
        <v>631</v>
      </c>
      <c r="AU214" s="714" t="s">
        <v>565</v>
      </c>
      <c r="AV214" s="715">
        <v>12</v>
      </c>
    </row>
    <row r="215" spans="44:48" ht="15" customHeight="1">
      <c r="AR215" s="69" t="str">
        <f t="shared" si="117"/>
        <v>631EPS010</v>
      </c>
      <c r="AS215" s="714" t="s">
        <v>706</v>
      </c>
      <c r="AT215" s="714">
        <v>631</v>
      </c>
      <c r="AU215" s="714" t="s">
        <v>562</v>
      </c>
      <c r="AV215" s="715">
        <v>425</v>
      </c>
    </row>
    <row r="216" spans="44:48" ht="15" customHeight="1">
      <c r="AR216" s="69" t="str">
        <f t="shared" si="117"/>
        <v>631EPS016</v>
      </c>
      <c r="AS216" s="714" t="s">
        <v>706</v>
      </c>
      <c r="AT216" s="714">
        <v>631</v>
      </c>
      <c r="AU216" s="714" t="s">
        <v>627</v>
      </c>
      <c r="AV216" s="715">
        <v>51</v>
      </c>
    </row>
    <row r="217" spans="44:48" ht="15" customHeight="1">
      <c r="AR217" s="69" t="str">
        <f t="shared" si="117"/>
        <v>631EPS023</v>
      </c>
      <c r="AS217" s="714" t="s">
        <v>706</v>
      </c>
      <c r="AT217" s="714">
        <v>631</v>
      </c>
      <c r="AU217" s="714" t="s">
        <v>636</v>
      </c>
      <c r="AV217" s="715">
        <v>2</v>
      </c>
    </row>
    <row r="218" spans="44:48" ht="15" customHeight="1">
      <c r="AR218" s="69" t="str">
        <f t="shared" si="117"/>
        <v>631EPS040</v>
      </c>
      <c r="AS218" s="714" t="s">
        <v>706</v>
      </c>
      <c r="AT218" s="714">
        <v>631</v>
      </c>
      <c r="AU218" s="714" t="s">
        <v>566</v>
      </c>
      <c r="AV218" s="715">
        <v>18</v>
      </c>
    </row>
    <row r="219" spans="44:48" ht="15" customHeight="1">
      <c r="AR219" s="69" t="str">
        <f t="shared" si="117"/>
        <v/>
      </c>
      <c r="AS219" s="717"/>
      <c r="AT219" s="717"/>
      <c r="AU219" s="717"/>
      <c r="AV219" s="718"/>
    </row>
    <row r="220" spans="44:48" ht="15" customHeight="1">
      <c r="AR220" s="69" t="str">
        <f t="shared" si="117"/>
        <v/>
      </c>
      <c r="AS220" s="717"/>
      <c r="AT220" s="717"/>
      <c r="AU220" s="717"/>
      <c r="AV220" s="718"/>
    </row>
    <row r="221" spans="44:48" ht="15" customHeight="1">
      <c r="AR221" s="69" t="str">
        <f t="shared" si="117"/>
        <v/>
      </c>
      <c r="AS221" s="717"/>
      <c r="AT221" s="717"/>
      <c r="AU221" s="717"/>
      <c r="AV221" s="718"/>
    </row>
    <row r="222" spans="44:48" ht="15" customHeight="1">
      <c r="AR222" s="69" t="str">
        <f t="shared" si="117"/>
        <v/>
      </c>
      <c r="AS222" s="717"/>
      <c r="AT222" s="717"/>
      <c r="AU222" s="717"/>
      <c r="AV222" s="718"/>
    </row>
    <row r="223" spans="44:48" ht="15" customHeight="1">
      <c r="AR223" s="69" t="str">
        <f t="shared" si="117"/>
        <v/>
      </c>
      <c r="AS223" s="719"/>
      <c r="AT223" s="719"/>
      <c r="AU223" s="719"/>
      <c r="AV223" s="720"/>
    </row>
    <row r="224" spans="44:48" ht="15" customHeight="1">
      <c r="AR224" s="69" t="str">
        <f t="shared" si="117"/>
        <v/>
      </c>
      <c r="AS224" s="719"/>
      <c r="AT224" s="719"/>
      <c r="AU224" s="719"/>
      <c r="AV224" s="720"/>
    </row>
    <row r="225" spans="44:48" ht="15" customHeight="1">
      <c r="AR225" s="69" t="str">
        <f t="shared" si="117"/>
        <v/>
      </c>
      <c r="AS225" s="719"/>
      <c r="AT225" s="719"/>
      <c r="AU225" s="719"/>
      <c r="AV225" s="720"/>
    </row>
    <row r="226" spans="44:48" ht="15" customHeight="1">
      <c r="AR226" s="69" t="str">
        <f t="shared" si="117"/>
        <v/>
      </c>
      <c r="AS226" s="719"/>
      <c r="AT226" s="719"/>
      <c r="AU226" s="719"/>
      <c r="AV226" s="720"/>
    </row>
    <row r="227" spans="44:48" ht="15" customHeight="1">
      <c r="AR227" s="69" t="str">
        <f t="shared" si="117"/>
        <v/>
      </c>
      <c r="AS227" s="719"/>
      <c r="AT227" s="719"/>
      <c r="AU227" s="719"/>
      <c r="AV227" s="720"/>
    </row>
    <row r="228" spans="44:48" ht="15" customHeight="1">
      <c r="AR228" s="69" t="str">
        <f t="shared" si="117"/>
        <v/>
      </c>
      <c r="AS228" s="719"/>
      <c r="AT228" s="719"/>
      <c r="AU228" s="719"/>
      <c r="AV228" s="720"/>
    </row>
    <row r="229" spans="44:48" ht="15" customHeight="1">
      <c r="AR229" s="69" t="str">
        <f t="shared" si="117"/>
        <v/>
      </c>
      <c r="AS229" s="719"/>
      <c r="AT229" s="719"/>
      <c r="AU229" s="719"/>
      <c r="AV229" s="720"/>
    </row>
    <row r="230" spans="44:48" ht="15" customHeight="1">
      <c r="AR230" s="69" t="str">
        <f t="shared" si="117"/>
        <v/>
      </c>
      <c r="AS230" s="719"/>
      <c r="AT230" s="719"/>
      <c r="AU230" s="719"/>
      <c r="AV230" s="720"/>
    </row>
    <row r="231" spans="44:48" ht="15" customHeight="1">
      <c r="AR231" s="69" t="str">
        <f t="shared" si="117"/>
        <v/>
      </c>
      <c r="AS231" s="719"/>
      <c r="AT231" s="719"/>
      <c r="AU231" s="719"/>
      <c r="AV231" s="720"/>
    </row>
    <row r="232" spans="44:48" ht="15" customHeight="1">
      <c r="AR232" s="69" t="str">
        <f t="shared" si="117"/>
        <v/>
      </c>
      <c r="AS232" s="719"/>
      <c r="AT232" s="719"/>
      <c r="AU232" s="719"/>
      <c r="AV232" s="720"/>
    </row>
    <row r="233" spans="44:48" ht="15" customHeight="1">
      <c r="AR233" s="69" t="str">
        <f t="shared" si="117"/>
        <v/>
      </c>
      <c r="AS233" s="719"/>
      <c r="AT233" s="719"/>
      <c r="AU233" s="719"/>
      <c r="AV233" s="720"/>
    </row>
    <row r="234" spans="44:48" ht="15" customHeight="1">
      <c r="AR234" s="69" t="str">
        <f t="shared" si="117"/>
        <v/>
      </c>
      <c r="AS234" s="719"/>
      <c r="AT234" s="719"/>
      <c r="AU234" s="719"/>
      <c r="AV234" s="720"/>
    </row>
    <row r="235" spans="44:48" ht="15" customHeight="1">
      <c r="AR235" s="69" t="str">
        <f t="shared" si="117"/>
        <v/>
      </c>
      <c r="AS235" s="719"/>
      <c r="AT235" s="719"/>
      <c r="AU235" s="719"/>
      <c r="AV235" s="720"/>
    </row>
    <row r="236" spans="44:48" ht="15" customHeight="1">
      <c r="AR236" s="69" t="str">
        <f t="shared" si="117"/>
        <v/>
      </c>
      <c r="AS236" s="719"/>
      <c r="AT236" s="719"/>
      <c r="AU236" s="719"/>
      <c r="AV236" s="720"/>
    </row>
    <row r="237" spans="44:48" ht="15" customHeight="1">
      <c r="AR237" s="69" t="str">
        <f t="shared" si="117"/>
        <v/>
      </c>
      <c r="AS237" s="719"/>
      <c r="AT237" s="719"/>
      <c r="AU237" s="719"/>
      <c r="AV237" s="720"/>
    </row>
    <row r="238" spans="44:48" ht="15" customHeight="1">
      <c r="AR238" s="69" t="str">
        <f t="shared" si="117"/>
        <v/>
      </c>
      <c r="AS238" s="719"/>
      <c r="AT238" s="719"/>
      <c r="AU238" s="719"/>
      <c r="AV238" s="720"/>
    </row>
    <row r="239" spans="44:48" ht="15" customHeight="1">
      <c r="AR239" s="69" t="str">
        <f t="shared" si="117"/>
        <v/>
      </c>
      <c r="AS239" s="719"/>
      <c r="AT239" s="719"/>
      <c r="AU239" s="719"/>
      <c r="AV239" s="720"/>
    </row>
    <row r="240" spans="44:48" ht="15" customHeight="1">
      <c r="AR240" s="69" t="str">
        <f t="shared" si="117"/>
        <v/>
      </c>
      <c r="AS240" s="719"/>
      <c r="AT240" s="719"/>
      <c r="AU240" s="719"/>
      <c r="AV240" s="720"/>
    </row>
    <row r="241" spans="44:48" ht="15" customHeight="1">
      <c r="AR241" s="69" t="str">
        <f t="shared" si="117"/>
        <v/>
      </c>
      <c r="AS241" s="719"/>
      <c r="AT241" s="719"/>
      <c r="AU241" s="719"/>
      <c r="AV241" s="720"/>
    </row>
    <row r="242" spans="44:48" ht="15" customHeight="1">
      <c r="AR242" s="69" t="str">
        <f t="shared" si="117"/>
        <v/>
      </c>
      <c r="AS242" s="719"/>
      <c r="AT242" s="719"/>
      <c r="AU242" s="719"/>
      <c r="AV242" s="720"/>
    </row>
    <row r="243" spans="44:48" ht="15" customHeight="1">
      <c r="AR243" s="69" t="str">
        <f t="shared" si="117"/>
        <v/>
      </c>
      <c r="AS243" s="719"/>
      <c r="AT243" s="719"/>
      <c r="AU243" s="719"/>
      <c r="AV243" s="720"/>
    </row>
    <row r="244" spans="44:48" ht="15" customHeight="1">
      <c r="AR244" s="69" t="str">
        <f t="shared" si="117"/>
        <v/>
      </c>
      <c r="AS244" s="719"/>
      <c r="AT244" s="719"/>
      <c r="AU244" s="719"/>
      <c r="AV244" s="720"/>
    </row>
    <row r="245" spans="44:48" ht="15" customHeight="1">
      <c r="AR245" s="69" t="str">
        <f t="shared" si="117"/>
        <v/>
      </c>
      <c r="AS245" s="719"/>
      <c r="AT245" s="719"/>
      <c r="AU245" s="719"/>
      <c r="AV245" s="720"/>
    </row>
    <row r="246" spans="44:48" ht="15" customHeight="1">
      <c r="AR246" s="69" t="str">
        <f t="shared" si="117"/>
        <v/>
      </c>
      <c r="AS246" s="719"/>
      <c r="AT246" s="719"/>
      <c r="AU246" s="719"/>
      <c r="AV246" s="720"/>
    </row>
    <row r="247" spans="44:48" ht="15" customHeight="1">
      <c r="AR247" s="69" t="str">
        <f t="shared" si="117"/>
        <v/>
      </c>
      <c r="AS247" s="719"/>
      <c r="AT247" s="719"/>
      <c r="AU247" s="719"/>
      <c r="AV247" s="720"/>
    </row>
    <row r="248" spans="44:48" ht="15" customHeight="1">
      <c r="AR248" s="69" t="str">
        <f t="shared" si="117"/>
        <v/>
      </c>
      <c r="AS248" s="719"/>
      <c r="AT248" s="719"/>
      <c r="AU248" s="719"/>
      <c r="AV248" s="720"/>
    </row>
    <row r="249" spans="44:48" ht="15" customHeight="1">
      <c r="AR249" s="69" t="str">
        <f t="shared" si="117"/>
        <v/>
      </c>
      <c r="AS249" s="719"/>
      <c r="AT249" s="719"/>
      <c r="AU249" s="719"/>
      <c r="AV249" s="720"/>
    </row>
    <row r="250" spans="44:48" ht="15" customHeight="1">
      <c r="AR250" s="69" t="str">
        <f t="shared" si="117"/>
        <v/>
      </c>
      <c r="AS250" s="719"/>
      <c r="AT250" s="719"/>
      <c r="AU250" s="719"/>
      <c r="AV250" s="720"/>
    </row>
    <row r="251" spans="44:48" ht="15" customHeight="1">
      <c r="AR251" s="69" t="str">
        <f t="shared" si="117"/>
        <v/>
      </c>
      <c r="AS251" s="719"/>
      <c r="AT251" s="719"/>
      <c r="AU251" s="719"/>
      <c r="AV251" s="720"/>
    </row>
    <row r="252" spans="44:48" ht="15" customHeight="1">
      <c r="AR252" s="69" t="str">
        <f t="shared" si="117"/>
        <v/>
      </c>
      <c r="AS252" s="719"/>
      <c r="AT252" s="719"/>
      <c r="AU252" s="719"/>
      <c r="AV252" s="720"/>
    </row>
    <row r="253" spans="44:48" ht="15" customHeight="1">
      <c r="AR253" s="69" t="str">
        <f t="shared" si="117"/>
        <v/>
      </c>
      <c r="AS253" s="719"/>
      <c r="AT253" s="719"/>
      <c r="AU253" s="719"/>
      <c r="AV253" s="720"/>
    </row>
    <row r="254" spans="44:48" ht="15" customHeight="1">
      <c r="AR254" s="69" t="str">
        <f t="shared" si="117"/>
        <v/>
      </c>
      <c r="AS254" s="719"/>
      <c r="AT254" s="719"/>
      <c r="AU254" s="719"/>
      <c r="AV254" s="720"/>
    </row>
    <row r="255" spans="44:48" ht="15" customHeight="1">
      <c r="AR255" s="69" t="str">
        <f t="shared" si="117"/>
        <v/>
      </c>
      <c r="AS255" s="719"/>
      <c r="AT255" s="719"/>
      <c r="AU255" s="719"/>
      <c r="AV255" s="720"/>
    </row>
    <row r="256" spans="44:48" ht="15" customHeight="1">
      <c r="AR256" s="69" t="str">
        <f t="shared" si="117"/>
        <v/>
      </c>
      <c r="AS256" s="719"/>
      <c r="AT256" s="719"/>
      <c r="AU256" s="719"/>
      <c r="AV256" s="720"/>
    </row>
    <row r="257" spans="44:48" ht="15" customHeight="1">
      <c r="AR257" s="69" t="str">
        <f t="shared" si="117"/>
        <v/>
      </c>
      <c r="AS257" s="719"/>
      <c r="AT257" s="719"/>
      <c r="AU257" s="719"/>
      <c r="AV257" s="720"/>
    </row>
    <row r="258" spans="44:48" ht="15" customHeight="1">
      <c r="AR258" s="69" t="str">
        <f t="shared" si="117"/>
        <v/>
      </c>
      <c r="AS258" s="719"/>
      <c r="AT258" s="719"/>
      <c r="AU258" s="719"/>
      <c r="AV258" s="720"/>
    </row>
    <row r="259" spans="44:48" ht="15" customHeight="1">
      <c r="AR259" s="69" t="str">
        <f t="shared" si="117"/>
        <v/>
      </c>
      <c r="AS259" s="719"/>
      <c r="AT259" s="719"/>
      <c r="AU259" s="719"/>
      <c r="AV259" s="720"/>
    </row>
    <row r="260" spans="44:48" ht="15" customHeight="1">
      <c r="AR260" s="69" t="str">
        <f t="shared" si="117"/>
        <v/>
      </c>
      <c r="AS260" s="719"/>
      <c r="AT260" s="719"/>
      <c r="AU260" s="719"/>
      <c r="AV260" s="720"/>
    </row>
    <row r="261" spans="44:48" ht="15" customHeight="1">
      <c r="AR261" s="69" t="str">
        <f t="shared" si="117"/>
        <v/>
      </c>
      <c r="AS261" s="719"/>
      <c r="AT261" s="719"/>
      <c r="AU261" s="719"/>
      <c r="AV261" s="720"/>
    </row>
    <row r="262" spans="44:48" ht="15" customHeight="1">
      <c r="AR262" s="69" t="str">
        <f t="shared" si="117"/>
        <v/>
      </c>
      <c r="AS262" s="719"/>
      <c r="AT262" s="719"/>
      <c r="AU262" s="719"/>
      <c r="AV262" s="720"/>
    </row>
    <row r="263" spans="44:48" ht="15" customHeight="1">
      <c r="AR263" s="69" t="str">
        <f t="shared" si="117"/>
        <v/>
      </c>
      <c r="AS263" s="719"/>
      <c r="AT263" s="719"/>
      <c r="AU263" s="719"/>
      <c r="AV263" s="720"/>
    </row>
    <row r="264" spans="44:48" ht="15" customHeight="1">
      <c r="AR264" s="69" t="str">
        <f t="shared" si="117"/>
        <v/>
      </c>
      <c r="AS264" s="719"/>
      <c r="AT264" s="719"/>
      <c r="AU264" s="719"/>
      <c r="AV264" s="720"/>
    </row>
    <row r="265" spans="44:48" ht="15" customHeight="1">
      <c r="AR265" s="69" t="str">
        <f t="shared" ref="AR265:AR328" si="118">CONCATENATE(AT265,AU265)</f>
        <v/>
      </c>
      <c r="AS265" s="719"/>
      <c r="AT265" s="719"/>
      <c r="AU265" s="719"/>
      <c r="AV265" s="720"/>
    </row>
    <row r="266" spans="44:48" ht="15" customHeight="1">
      <c r="AR266" s="69" t="str">
        <f t="shared" si="118"/>
        <v/>
      </c>
      <c r="AS266" s="719"/>
      <c r="AT266" s="719"/>
      <c r="AU266" s="719"/>
      <c r="AV266" s="720"/>
    </row>
    <row r="267" spans="44:48" ht="15" customHeight="1">
      <c r="AR267" s="69" t="str">
        <f t="shared" si="118"/>
        <v/>
      </c>
      <c r="AS267" s="719"/>
      <c r="AT267" s="719"/>
      <c r="AU267" s="719"/>
      <c r="AV267" s="720"/>
    </row>
    <row r="268" spans="44:48" ht="15" customHeight="1">
      <c r="AR268" s="69" t="str">
        <f t="shared" si="118"/>
        <v/>
      </c>
      <c r="AS268" s="719"/>
      <c r="AT268" s="719"/>
      <c r="AU268" s="719"/>
      <c r="AV268" s="720"/>
    </row>
    <row r="269" spans="44:48" ht="15" customHeight="1">
      <c r="AR269" s="69" t="str">
        <f t="shared" si="118"/>
        <v/>
      </c>
      <c r="AS269" s="719"/>
      <c r="AT269" s="719"/>
      <c r="AU269" s="719"/>
      <c r="AV269" s="720"/>
    </row>
    <row r="270" spans="44:48" ht="15" customHeight="1">
      <c r="AR270" s="69" t="str">
        <f t="shared" si="118"/>
        <v/>
      </c>
      <c r="AS270" s="719"/>
      <c r="AT270" s="719"/>
      <c r="AU270" s="719"/>
      <c r="AV270" s="720"/>
    </row>
    <row r="271" spans="44:48" ht="15" customHeight="1">
      <c r="AR271" s="69" t="str">
        <f t="shared" si="118"/>
        <v/>
      </c>
      <c r="AS271" s="719"/>
      <c r="AT271" s="719"/>
      <c r="AU271" s="719"/>
      <c r="AV271" s="720"/>
    </row>
    <row r="272" spans="44:48" ht="15" customHeight="1">
      <c r="AR272" s="69" t="str">
        <f t="shared" si="118"/>
        <v/>
      </c>
      <c r="AS272" s="719"/>
      <c r="AT272" s="719"/>
      <c r="AU272" s="719"/>
      <c r="AV272" s="720"/>
    </row>
    <row r="273" spans="44:48" ht="15" customHeight="1">
      <c r="AR273" s="69" t="str">
        <f t="shared" si="118"/>
        <v/>
      </c>
      <c r="AS273" s="719"/>
      <c r="AT273" s="719"/>
      <c r="AU273" s="719"/>
      <c r="AV273" s="720"/>
    </row>
    <row r="274" spans="44:48" ht="15" customHeight="1">
      <c r="AR274" s="69" t="str">
        <f t="shared" si="118"/>
        <v/>
      </c>
      <c r="AS274" s="719"/>
      <c r="AT274" s="719"/>
      <c r="AU274" s="719"/>
      <c r="AV274" s="720"/>
    </row>
    <row r="275" spans="44:48" ht="15" customHeight="1">
      <c r="AR275" s="69" t="str">
        <f t="shared" si="118"/>
        <v/>
      </c>
      <c r="AS275" s="719"/>
      <c r="AT275" s="719"/>
      <c r="AU275" s="719"/>
      <c r="AV275" s="720"/>
    </row>
    <row r="276" spans="44:48" ht="15" customHeight="1">
      <c r="AR276" s="69" t="str">
        <f t="shared" si="118"/>
        <v/>
      </c>
      <c r="AS276" s="719"/>
      <c r="AT276" s="719"/>
      <c r="AU276" s="719"/>
      <c r="AV276" s="720"/>
    </row>
    <row r="277" spans="44:48" ht="15" customHeight="1">
      <c r="AR277" s="69" t="str">
        <f t="shared" si="118"/>
        <v/>
      </c>
      <c r="AS277" s="719"/>
      <c r="AT277" s="719"/>
      <c r="AU277" s="719"/>
      <c r="AV277" s="720"/>
    </row>
    <row r="278" spans="44:48" ht="15" customHeight="1">
      <c r="AR278" s="69" t="str">
        <f t="shared" si="118"/>
        <v/>
      </c>
      <c r="AS278" s="719"/>
      <c r="AT278" s="719"/>
      <c r="AU278" s="719"/>
      <c r="AV278" s="720"/>
    </row>
    <row r="279" spans="44:48" ht="15" customHeight="1">
      <c r="AR279" s="69" t="str">
        <f t="shared" si="118"/>
        <v/>
      </c>
      <c r="AS279" s="719"/>
      <c r="AT279" s="719"/>
      <c r="AU279" s="719"/>
      <c r="AV279" s="720"/>
    </row>
    <row r="280" spans="44:48" ht="15" customHeight="1">
      <c r="AR280" s="69" t="str">
        <f t="shared" si="118"/>
        <v/>
      </c>
      <c r="AS280" s="719"/>
      <c r="AT280" s="719"/>
      <c r="AU280" s="719"/>
      <c r="AV280" s="720"/>
    </row>
    <row r="281" spans="44:48" ht="15" customHeight="1">
      <c r="AR281" s="69" t="str">
        <f t="shared" si="118"/>
        <v/>
      </c>
      <c r="AS281" s="719"/>
      <c r="AT281" s="719"/>
      <c r="AU281" s="719"/>
      <c r="AV281" s="720"/>
    </row>
    <row r="282" spans="44:48" ht="15" customHeight="1">
      <c r="AR282" s="69" t="str">
        <f t="shared" si="118"/>
        <v/>
      </c>
      <c r="AS282" s="719"/>
      <c r="AT282" s="719"/>
      <c r="AU282" s="719"/>
      <c r="AV282" s="720"/>
    </row>
    <row r="283" spans="44:48" ht="15" customHeight="1">
      <c r="AR283" s="69" t="str">
        <f t="shared" si="118"/>
        <v/>
      </c>
      <c r="AS283" s="719"/>
      <c r="AT283" s="719"/>
      <c r="AU283" s="719"/>
      <c r="AV283" s="720"/>
    </row>
    <row r="284" spans="44:48" ht="15" customHeight="1">
      <c r="AR284" s="69" t="str">
        <f t="shared" si="118"/>
        <v/>
      </c>
      <c r="AS284" s="719"/>
      <c r="AT284" s="719"/>
      <c r="AU284" s="719"/>
      <c r="AV284" s="720"/>
    </row>
    <row r="285" spans="44:48" ht="15" customHeight="1">
      <c r="AR285" s="69" t="str">
        <f t="shared" si="118"/>
        <v/>
      </c>
      <c r="AS285" s="719"/>
      <c r="AT285" s="719"/>
      <c r="AU285" s="719"/>
      <c r="AV285" s="720"/>
    </row>
    <row r="286" spans="44:48" ht="15" customHeight="1">
      <c r="AR286" s="69" t="str">
        <f t="shared" si="118"/>
        <v/>
      </c>
      <c r="AS286" s="719"/>
      <c r="AT286" s="719"/>
      <c r="AU286" s="719"/>
      <c r="AV286" s="720"/>
    </row>
    <row r="287" spans="44:48" ht="15" customHeight="1">
      <c r="AR287" s="69" t="str">
        <f t="shared" si="118"/>
        <v/>
      </c>
      <c r="AS287" s="719"/>
      <c r="AT287" s="719"/>
      <c r="AU287" s="719"/>
      <c r="AV287" s="720"/>
    </row>
    <row r="288" spans="44:48" ht="15" customHeight="1">
      <c r="AR288" s="69" t="str">
        <f t="shared" si="118"/>
        <v/>
      </c>
      <c r="AS288" s="719"/>
      <c r="AT288" s="719"/>
      <c r="AU288" s="719"/>
      <c r="AV288" s="720"/>
    </row>
    <row r="289" spans="44:48" ht="15" customHeight="1">
      <c r="AR289" s="69" t="str">
        <f t="shared" si="118"/>
        <v/>
      </c>
      <c r="AS289" s="719"/>
      <c r="AT289" s="719"/>
      <c r="AU289" s="719"/>
      <c r="AV289" s="720"/>
    </row>
    <row r="290" spans="44:48" ht="15" customHeight="1">
      <c r="AR290" s="69" t="str">
        <f t="shared" si="118"/>
        <v/>
      </c>
      <c r="AS290" s="719"/>
      <c r="AT290" s="719"/>
      <c r="AU290" s="719"/>
      <c r="AV290" s="720"/>
    </row>
    <row r="291" spans="44:48" ht="15" customHeight="1">
      <c r="AR291" s="69" t="str">
        <f t="shared" si="118"/>
        <v/>
      </c>
      <c r="AS291" s="719"/>
      <c r="AT291" s="719"/>
      <c r="AU291" s="719"/>
      <c r="AV291" s="720"/>
    </row>
    <row r="292" spans="44:48" ht="15" customHeight="1">
      <c r="AR292" s="69" t="str">
        <f t="shared" si="118"/>
        <v/>
      </c>
      <c r="AS292" s="719"/>
      <c r="AT292" s="719"/>
      <c r="AU292" s="719"/>
      <c r="AV292" s="720"/>
    </row>
    <row r="293" spans="44:48" ht="15" customHeight="1">
      <c r="AR293" s="69" t="str">
        <f t="shared" si="118"/>
        <v/>
      </c>
      <c r="AS293" s="719"/>
      <c r="AT293" s="719"/>
      <c r="AU293" s="719"/>
      <c r="AV293" s="720"/>
    </row>
    <row r="294" spans="44:48" ht="15" customHeight="1">
      <c r="AR294" s="69" t="str">
        <f t="shared" si="118"/>
        <v/>
      </c>
      <c r="AS294" s="719"/>
      <c r="AT294" s="719"/>
      <c r="AU294" s="719"/>
      <c r="AV294" s="720"/>
    </row>
    <row r="295" spans="44:48" ht="15" customHeight="1">
      <c r="AR295" s="69" t="str">
        <f t="shared" si="118"/>
        <v/>
      </c>
      <c r="AS295" s="719"/>
      <c r="AT295" s="719"/>
      <c r="AU295" s="719"/>
      <c r="AV295" s="720"/>
    </row>
    <row r="296" spans="44:48" ht="15" customHeight="1">
      <c r="AR296" s="69" t="str">
        <f t="shared" si="118"/>
        <v/>
      </c>
      <c r="AS296" s="719"/>
      <c r="AT296" s="719"/>
      <c r="AU296" s="719"/>
      <c r="AV296" s="720"/>
    </row>
    <row r="297" spans="44:48" ht="15" customHeight="1">
      <c r="AR297" s="69" t="str">
        <f t="shared" si="118"/>
        <v/>
      </c>
      <c r="AS297" s="719"/>
      <c r="AT297" s="719"/>
      <c r="AU297" s="719"/>
      <c r="AV297" s="720"/>
    </row>
    <row r="298" spans="44:48" ht="15" customHeight="1">
      <c r="AR298" s="69" t="str">
        <f t="shared" si="118"/>
        <v/>
      </c>
      <c r="AS298" s="719"/>
      <c r="AT298" s="719"/>
      <c r="AU298" s="719"/>
      <c r="AV298" s="720"/>
    </row>
    <row r="299" spans="44:48" ht="15" customHeight="1">
      <c r="AR299" s="69" t="str">
        <f t="shared" si="118"/>
        <v/>
      </c>
      <c r="AS299" s="719"/>
      <c r="AT299" s="719"/>
      <c r="AU299" s="719"/>
      <c r="AV299" s="720"/>
    </row>
    <row r="300" spans="44:48" ht="15" customHeight="1">
      <c r="AR300" s="69" t="str">
        <f t="shared" si="118"/>
        <v/>
      </c>
      <c r="AS300" s="719"/>
      <c r="AT300" s="719"/>
      <c r="AU300" s="719"/>
      <c r="AV300" s="720"/>
    </row>
    <row r="301" spans="44:48" ht="15" customHeight="1">
      <c r="AR301" s="69" t="str">
        <f t="shared" si="118"/>
        <v/>
      </c>
      <c r="AS301" s="719"/>
      <c r="AT301" s="719"/>
      <c r="AU301" s="719"/>
      <c r="AV301" s="720"/>
    </row>
    <row r="302" spans="44:48" ht="15" customHeight="1">
      <c r="AR302" s="69" t="str">
        <f t="shared" si="118"/>
        <v/>
      </c>
      <c r="AS302" s="719"/>
      <c r="AT302" s="719"/>
      <c r="AU302" s="719"/>
      <c r="AV302" s="720"/>
    </row>
    <row r="303" spans="44:48" ht="15" customHeight="1">
      <c r="AR303" s="69" t="str">
        <f t="shared" si="118"/>
        <v/>
      </c>
      <c r="AS303" s="719"/>
      <c r="AT303" s="719"/>
      <c r="AU303" s="719"/>
      <c r="AV303" s="720"/>
    </row>
    <row r="304" spans="44:48" ht="15" customHeight="1">
      <c r="AR304" s="69" t="str">
        <f t="shared" si="118"/>
        <v/>
      </c>
      <c r="AS304" s="719"/>
      <c r="AT304" s="719"/>
      <c r="AU304" s="719"/>
      <c r="AV304" s="720"/>
    </row>
    <row r="305" spans="44:48" ht="15" customHeight="1">
      <c r="AR305" s="69" t="str">
        <f t="shared" si="118"/>
        <v/>
      </c>
      <c r="AS305" s="719"/>
      <c r="AT305" s="719"/>
      <c r="AU305" s="719"/>
      <c r="AV305" s="720"/>
    </row>
    <row r="306" spans="44:48" ht="15" customHeight="1">
      <c r="AR306" s="69" t="str">
        <f t="shared" si="118"/>
        <v/>
      </c>
      <c r="AS306" s="719"/>
      <c r="AT306" s="719"/>
      <c r="AU306" s="719"/>
      <c r="AV306" s="720"/>
    </row>
    <row r="307" spans="44:48" ht="15" customHeight="1">
      <c r="AR307" s="69" t="str">
        <f t="shared" si="118"/>
        <v/>
      </c>
      <c r="AS307" s="719"/>
      <c r="AT307" s="719"/>
      <c r="AU307" s="719"/>
      <c r="AV307" s="720"/>
    </row>
    <row r="308" spans="44:48" ht="15" customHeight="1">
      <c r="AR308" s="69" t="str">
        <f t="shared" si="118"/>
        <v/>
      </c>
      <c r="AS308" s="719"/>
      <c r="AT308" s="719"/>
      <c r="AU308" s="719"/>
      <c r="AV308" s="720"/>
    </row>
    <row r="309" spans="44:48" ht="15" customHeight="1">
      <c r="AR309" s="69" t="str">
        <f t="shared" si="118"/>
        <v/>
      </c>
      <c r="AS309" s="719"/>
      <c r="AT309" s="719"/>
      <c r="AU309" s="719"/>
      <c r="AV309" s="720"/>
    </row>
    <row r="310" spans="44:48" ht="15" customHeight="1">
      <c r="AR310" s="69" t="str">
        <f t="shared" si="118"/>
        <v/>
      </c>
      <c r="AS310" s="719"/>
      <c r="AT310" s="719"/>
      <c r="AU310" s="719"/>
      <c r="AV310" s="720"/>
    </row>
    <row r="311" spans="44:48" ht="15" customHeight="1">
      <c r="AR311" s="69" t="str">
        <f t="shared" si="118"/>
        <v/>
      </c>
      <c r="AS311" s="719"/>
      <c r="AT311" s="719"/>
      <c r="AU311" s="719"/>
      <c r="AV311" s="720"/>
    </row>
    <row r="312" spans="44:48" ht="15" customHeight="1">
      <c r="AR312" s="69" t="str">
        <f t="shared" si="118"/>
        <v/>
      </c>
      <c r="AS312" s="719"/>
      <c r="AT312" s="719"/>
      <c r="AU312" s="719"/>
      <c r="AV312" s="720"/>
    </row>
    <row r="313" spans="44:48" ht="15" customHeight="1">
      <c r="AR313" s="69" t="str">
        <f t="shared" si="118"/>
        <v/>
      </c>
      <c r="AS313" s="719"/>
      <c r="AT313" s="719"/>
      <c r="AU313" s="719"/>
      <c r="AV313" s="720"/>
    </row>
    <row r="314" spans="44:48" ht="15" customHeight="1">
      <c r="AR314" s="69" t="str">
        <f t="shared" si="118"/>
        <v/>
      </c>
      <c r="AS314" s="719"/>
      <c r="AT314" s="719"/>
      <c r="AU314" s="719"/>
      <c r="AV314" s="720"/>
    </row>
    <row r="315" spans="44:48" ht="15" customHeight="1">
      <c r="AR315" s="69" t="str">
        <f t="shared" si="118"/>
        <v/>
      </c>
      <c r="AS315" s="719"/>
      <c r="AT315" s="719"/>
      <c r="AU315" s="719"/>
      <c r="AV315" s="720"/>
    </row>
    <row r="316" spans="44:48" ht="15" customHeight="1">
      <c r="AR316" s="69" t="str">
        <f t="shared" si="118"/>
        <v/>
      </c>
      <c r="AS316" s="719"/>
      <c r="AT316" s="719"/>
      <c r="AU316" s="719"/>
      <c r="AV316" s="720"/>
    </row>
    <row r="317" spans="44:48" ht="15" customHeight="1">
      <c r="AR317" s="69" t="str">
        <f t="shared" si="118"/>
        <v/>
      </c>
      <c r="AS317" s="719"/>
      <c r="AT317" s="719"/>
      <c r="AU317" s="719"/>
      <c r="AV317" s="720"/>
    </row>
    <row r="318" spans="44:48" ht="15" customHeight="1">
      <c r="AR318" s="69" t="str">
        <f t="shared" si="118"/>
        <v/>
      </c>
      <c r="AS318" s="719"/>
      <c r="AT318" s="719"/>
      <c r="AU318" s="719"/>
      <c r="AV318" s="720"/>
    </row>
    <row r="319" spans="44:48" ht="15" customHeight="1">
      <c r="AR319" s="69" t="str">
        <f t="shared" si="118"/>
        <v/>
      </c>
      <c r="AS319" s="719"/>
      <c r="AT319" s="719"/>
      <c r="AU319" s="719"/>
      <c r="AV319" s="720"/>
    </row>
    <row r="320" spans="44:48" ht="15" customHeight="1">
      <c r="AR320" s="69" t="str">
        <f t="shared" si="118"/>
        <v/>
      </c>
      <c r="AS320" s="719"/>
      <c r="AT320" s="719"/>
      <c r="AU320" s="719"/>
      <c r="AV320" s="720"/>
    </row>
    <row r="321" spans="44:48" ht="15" customHeight="1">
      <c r="AR321" s="69" t="str">
        <f t="shared" si="118"/>
        <v/>
      </c>
      <c r="AS321" s="719"/>
      <c r="AT321" s="719"/>
      <c r="AU321" s="719"/>
      <c r="AV321" s="720"/>
    </row>
    <row r="322" spans="44:48" ht="15" customHeight="1">
      <c r="AR322" s="69" t="str">
        <f t="shared" si="118"/>
        <v/>
      </c>
      <c r="AS322" s="719"/>
      <c r="AT322" s="719"/>
      <c r="AU322" s="719"/>
      <c r="AV322" s="720"/>
    </row>
    <row r="323" spans="44:48" ht="15" customHeight="1">
      <c r="AR323" s="69" t="str">
        <f t="shared" si="118"/>
        <v/>
      </c>
      <c r="AS323" s="719"/>
      <c r="AT323" s="719"/>
      <c r="AU323" s="719"/>
      <c r="AV323" s="720"/>
    </row>
    <row r="324" spans="44:48" ht="15" customHeight="1">
      <c r="AR324" s="69" t="str">
        <f t="shared" si="118"/>
        <v/>
      </c>
      <c r="AS324" s="719"/>
      <c r="AT324" s="719"/>
      <c r="AU324" s="719"/>
      <c r="AV324" s="720"/>
    </row>
    <row r="325" spans="44:48" ht="15" customHeight="1">
      <c r="AR325" s="69" t="str">
        <f t="shared" si="118"/>
        <v/>
      </c>
      <c r="AS325" s="719"/>
      <c r="AT325" s="719"/>
      <c r="AU325" s="719"/>
      <c r="AV325" s="720"/>
    </row>
    <row r="326" spans="44:48" ht="15" customHeight="1">
      <c r="AR326" s="69" t="str">
        <f t="shared" si="118"/>
        <v/>
      </c>
      <c r="AS326" s="719"/>
      <c r="AT326" s="719"/>
      <c r="AU326" s="719"/>
      <c r="AV326" s="720"/>
    </row>
    <row r="327" spans="44:48" ht="15" customHeight="1">
      <c r="AR327" s="69" t="str">
        <f t="shared" si="118"/>
        <v/>
      </c>
      <c r="AS327" s="719"/>
      <c r="AT327" s="719"/>
      <c r="AU327" s="719"/>
      <c r="AV327" s="720"/>
    </row>
    <row r="328" spans="44:48" ht="15" customHeight="1">
      <c r="AR328" s="69" t="str">
        <f t="shared" si="118"/>
        <v/>
      </c>
      <c r="AS328" s="719"/>
      <c r="AT328" s="719"/>
      <c r="AU328" s="719"/>
      <c r="AV328" s="720"/>
    </row>
    <row r="329" spans="44:48" ht="15" customHeight="1">
      <c r="AR329" s="69" t="str">
        <f t="shared" ref="AR329:AR392" si="119">CONCATENATE(AT329,AU329)</f>
        <v/>
      </c>
      <c r="AS329" s="719"/>
      <c r="AT329" s="719"/>
      <c r="AU329" s="719"/>
      <c r="AV329" s="720"/>
    </row>
    <row r="330" spans="44:48" ht="15" customHeight="1">
      <c r="AR330" s="69" t="str">
        <f t="shared" si="119"/>
        <v/>
      </c>
      <c r="AS330" s="719"/>
      <c r="AT330" s="719"/>
      <c r="AU330" s="719"/>
      <c r="AV330" s="720"/>
    </row>
    <row r="331" spans="44:48" ht="15" customHeight="1">
      <c r="AR331" s="69" t="str">
        <f t="shared" si="119"/>
        <v/>
      </c>
      <c r="AS331" s="719"/>
      <c r="AT331" s="719"/>
      <c r="AU331" s="719"/>
      <c r="AV331" s="720"/>
    </row>
    <row r="332" spans="44:48" ht="15" customHeight="1">
      <c r="AR332" s="69" t="str">
        <f t="shared" si="119"/>
        <v/>
      </c>
      <c r="AS332" s="719"/>
      <c r="AT332" s="719"/>
      <c r="AU332" s="719"/>
      <c r="AV332" s="720"/>
    </row>
    <row r="333" spans="44:48" ht="15" customHeight="1">
      <c r="AR333" s="69" t="str">
        <f t="shared" si="119"/>
        <v/>
      </c>
      <c r="AS333" s="719"/>
      <c r="AT333" s="719"/>
      <c r="AU333" s="719"/>
      <c r="AV333" s="720"/>
    </row>
    <row r="334" spans="44:48" ht="15" customHeight="1">
      <c r="AR334" s="69" t="str">
        <f t="shared" si="119"/>
        <v/>
      </c>
      <c r="AS334" s="719"/>
      <c r="AT334" s="719"/>
      <c r="AU334" s="719"/>
      <c r="AV334" s="720"/>
    </row>
    <row r="335" spans="44:48" ht="15" customHeight="1">
      <c r="AR335" s="69" t="str">
        <f t="shared" si="119"/>
        <v/>
      </c>
      <c r="AS335" s="719"/>
      <c r="AT335" s="719"/>
      <c r="AU335" s="719"/>
      <c r="AV335" s="720"/>
    </row>
    <row r="336" spans="44:48" ht="15" customHeight="1">
      <c r="AR336" s="69" t="str">
        <f t="shared" si="119"/>
        <v/>
      </c>
      <c r="AS336" s="719"/>
      <c r="AT336" s="719"/>
      <c r="AU336" s="719"/>
      <c r="AV336" s="720"/>
    </row>
    <row r="337" spans="44:48" ht="15" customHeight="1">
      <c r="AR337" s="69" t="str">
        <f t="shared" si="119"/>
        <v/>
      </c>
      <c r="AS337" s="719"/>
      <c r="AT337" s="719"/>
      <c r="AU337" s="719"/>
      <c r="AV337" s="720"/>
    </row>
    <row r="338" spans="44:48" ht="15" customHeight="1">
      <c r="AR338" s="69" t="str">
        <f t="shared" si="119"/>
        <v/>
      </c>
      <c r="AS338" s="719"/>
      <c r="AT338" s="719"/>
      <c r="AU338" s="719"/>
      <c r="AV338" s="720"/>
    </row>
    <row r="339" spans="44:48" ht="15" customHeight="1">
      <c r="AR339" s="69" t="str">
        <f t="shared" si="119"/>
        <v/>
      </c>
      <c r="AS339" s="719"/>
      <c r="AT339" s="719"/>
      <c r="AU339" s="719"/>
      <c r="AV339" s="720"/>
    </row>
    <row r="340" spans="44:48" ht="15" customHeight="1">
      <c r="AR340" s="69" t="str">
        <f t="shared" si="119"/>
        <v/>
      </c>
      <c r="AS340" s="719"/>
      <c r="AT340" s="719"/>
      <c r="AU340" s="719"/>
      <c r="AV340" s="720"/>
    </row>
    <row r="341" spans="44:48" ht="15" customHeight="1">
      <c r="AR341" s="69" t="str">
        <f t="shared" si="119"/>
        <v/>
      </c>
      <c r="AS341" s="719"/>
      <c r="AT341" s="719"/>
      <c r="AU341" s="719"/>
      <c r="AV341" s="720"/>
    </row>
    <row r="342" spans="44:48" ht="15" customHeight="1">
      <c r="AR342" s="69" t="str">
        <f t="shared" si="119"/>
        <v/>
      </c>
      <c r="AS342" s="719"/>
      <c r="AT342" s="719"/>
      <c r="AU342" s="719"/>
      <c r="AV342" s="720"/>
    </row>
    <row r="343" spans="44:48" ht="15" customHeight="1">
      <c r="AR343" s="69" t="str">
        <f t="shared" si="119"/>
        <v/>
      </c>
      <c r="AS343" s="719"/>
      <c r="AT343" s="719"/>
      <c r="AU343" s="719"/>
      <c r="AV343" s="720"/>
    </row>
    <row r="344" spans="44:48" ht="15" customHeight="1">
      <c r="AR344" s="69" t="str">
        <f t="shared" si="119"/>
        <v/>
      </c>
      <c r="AS344" s="719"/>
      <c r="AT344" s="719"/>
      <c r="AU344" s="719"/>
      <c r="AV344" s="720"/>
    </row>
    <row r="345" spans="44:48" ht="15" customHeight="1">
      <c r="AR345" s="69" t="str">
        <f t="shared" si="119"/>
        <v/>
      </c>
      <c r="AS345" s="719"/>
      <c r="AT345" s="719"/>
      <c r="AU345" s="719"/>
      <c r="AV345" s="720"/>
    </row>
    <row r="346" spans="44:48" ht="15" customHeight="1">
      <c r="AR346" s="69" t="str">
        <f t="shared" si="119"/>
        <v/>
      </c>
      <c r="AS346" s="719"/>
      <c r="AT346" s="719"/>
      <c r="AU346" s="719"/>
      <c r="AV346" s="720"/>
    </row>
    <row r="347" spans="44:48" ht="15" customHeight="1">
      <c r="AR347" s="69" t="str">
        <f t="shared" si="119"/>
        <v/>
      </c>
      <c r="AS347" s="719"/>
      <c r="AT347" s="719"/>
      <c r="AU347" s="719"/>
      <c r="AV347" s="720"/>
    </row>
    <row r="348" spans="44:48" ht="15" customHeight="1">
      <c r="AR348" s="69" t="str">
        <f t="shared" si="119"/>
        <v/>
      </c>
      <c r="AS348" s="719"/>
      <c r="AT348" s="719"/>
      <c r="AU348" s="719"/>
      <c r="AV348" s="720"/>
    </row>
    <row r="349" spans="44:48" ht="15" customHeight="1">
      <c r="AR349" s="69" t="str">
        <f t="shared" si="119"/>
        <v/>
      </c>
      <c r="AS349" s="719"/>
      <c r="AT349" s="719"/>
      <c r="AU349" s="719"/>
      <c r="AV349" s="720"/>
    </row>
    <row r="350" spans="44:48" ht="15" customHeight="1">
      <c r="AR350" s="69" t="str">
        <f t="shared" si="119"/>
        <v/>
      </c>
      <c r="AS350" s="719"/>
      <c r="AT350" s="719"/>
      <c r="AU350" s="719"/>
      <c r="AV350" s="720"/>
    </row>
    <row r="351" spans="44:48" ht="15" customHeight="1">
      <c r="AR351" s="69" t="str">
        <f t="shared" si="119"/>
        <v/>
      </c>
      <c r="AS351" s="719"/>
      <c r="AT351" s="719"/>
      <c r="AU351" s="719"/>
      <c r="AV351" s="720"/>
    </row>
    <row r="352" spans="44:48" ht="15" customHeight="1">
      <c r="AR352" s="69" t="str">
        <f t="shared" si="119"/>
        <v/>
      </c>
      <c r="AS352" s="719"/>
      <c r="AT352" s="719"/>
      <c r="AU352" s="719"/>
      <c r="AV352" s="720"/>
    </row>
    <row r="353" spans="44:48" ht="15" customHeight="1">
      <c r="AR353" s="69" t="str">
        <f t="shared" si="119"/>
        <v/>
      </c>
      <c r="AS353" s="719"/>
      <c r="AT353" s="719"/>
      <c r="AU353" s="719"/>
      <c r="AV353" s="720"/>
    </row>
    <row r="354" spans="44:48" ht="15" customHeight="1">
      <c r="AR354" s="69" t="str">
        <f t="shared" si="119"/>
        <v/>
      </c>
      <c r="AS354" s="719"/>
      <c r="AT354" s="719"/>
      <c r="AU354" s="719"/>
      <c r="AV354" s="720"/>
    </row>
    <row r="355" spans="44:48" ht="15" customHeight="1">
      <c r="AR355" s="69" t="str">
        <f t="shared" si="119"/>
        <v/>
      </c>
      <c r="AS355" s="719"/>
      <c r="AT355" s="719"/>
      <c r="AU355" s="719"/>
      <c r="AV355" s="720"/>
    </row>
    <row r="356" spans="44:48" ht="15" customHeight="1">
      <c r="AR356" s="69" t="str">
        <f t="shared" si="119"/>
        <v/>
      </c>
      <c r="AS356" s="719"/>
      <c r="AT356" s="719"/>
      <c r="AU356" s="719"/>
      <c r="AV356" s="720"/>
    </row>
    <row r="357" spans="44:48" ht="15" customHeight="1">
      <c r="AR357" s="69" t="str">
        <f t="shared" si="119"/>
        <v/>
      </c>
      <c r="AS357" s="719"/>
      <c r="AT357" s="719"/>
      <c r="AU357" s="719"/>
      <c r="AV357" s="720"/>
    </row>
    <row r="358" spans="44:48" ht="15" customHeight="1">
      <c r="AR358" s="69" t="str">
        <f t="shared" si="119"/>
        <v/>
      </c>
      <c r="AS358" s="719"/>
      <c r="AT358" s="719"/>
      <c r="AU358" s="719"/>
      <c r="AV358" s="720"/>
    </row>
    <row r="359" spans="44:48" ht="15" customHeight="1">
      <c r="AR359" s="69" t="str">
        <f t="shared" si="119"/>
        <v/>
      </c>
      <c r="AS359" s="719"/>
      <c r="AT359" s="719"/>
      <c r="AU359" s="719"/>
      <c r="AV359" s="720"/>
    </row>
    <row r="360" spans="44:48" ht="15" customHeight="1">
      <c r="AR360" s="69" t="str">
        <f t="shared" si="119"/>
        <v/>
      </c>
      <c r="AS360" s="719"/>
      <c r="AT360" s="719"/>
      <c r="AU360" s="719"/>
      <c r="AV360" s="720"/>
    </row>
    <row r="361" spans="44:48" ht="15" customHeight="1">
      <c r="AR361" s="69" t="str">
        <f t="shared" si="119"/>
        <v/>
      </c>
      <c r="AS361" s="719"/>
      <c r="AT361" s="719"/>
      <c r="AU361" s="719"/>
      <c r="AV361" s="720"/>
    </row>
    <row r="362" spans="44:48" ht="15" customHeight="1">
      <c r="AR362" s="69" t="str">
        <f t="shared" si="119"/>
        <v/>
      </c>
      <c r="AS362" s="719"/>
      <c r="AT362" s="719"/>
      <c r="AU362" s="719"/>
      <c r="AV362" s="720"/>
    </row>
    <row r="363" spans="44:48" ht="15" customHeight="1">
      <c r="AR363" s="69" t="str">
        <f t="shared" si="119"/>
        <v/>
      </c>
      <c r="AS363" s="719"/>
      <c r="AT363" s="719"/>
      <c r="AU363" s="719"/>
      <c r="AV363" s="720"/>
    </row>
    <row r="364" spans="44:48" ht="15" customHeight="1">
      <c r="AR364" s="69" t="str">
        <f t="shared" si="119"/>
        <v/>
      </c>
      <c r="AS364" s="719"/>
      <c r="AT364" s="719"/>
      <c r="AU364" s="719"/>
      <c r="AV364" s="720"/>
    </row>
    <row r="365" spans="44:48" ht="15" customHeight="1">
      <c r="AR365" s="69" t="str">
        <f t="shared" si="119"/>
        <v/>
      </c>
      <c r="AS365" s="719"/>
      <c r="AT365" s="719"/>
      <c r="AU365" s="719"/>
      <c r="AV365" s="720"/>
    </row>
    <row r="366" spans="44:48" ht="15" customHeight="1">
      <c r="AR366" s="69" t="str">
        <f t="shared" si="119"/>
        <v/>
      </c>
      <c r="AS366" s="719"/>
      <c r="AT366" s="719"/>
      <c r="AU366" s="719"/>
      <c r="AV366" s="720"/>
    </row>
    <row r="367" spans="44:48" ht="15" customHeight="1">
      <c r="AR367" s="69" t="str">
        <f t="shared" si="119"/>
        <v/>
      </c>
      <c r="AS367" s="719"/>
      <c r="AT367" s="719"/>
      <c r="AU367" s="719"/>
      <c r="AV367" s="720"/>
    </row>
    <row r="368" spans="44:48" ht="15" customHeight="1">
      <c r="AR368" s="69" t="str">
        <f t="shared" si="119"/>
        <v/>
      </c>
      <c r="AS368" s="719"/>
      <c r="AT368" s="719"/>
      <c r="AU368" s="719"/>
      <c r="AV368" s="720"/>
    </row>
    <row r="369" spans="44:48" ht="15" customHeight="1">
      <c r="AR369" s="69" t="str">
        <f t="shared" si="119"/>
        <v/>
      </c>
      <c r="AS369" s="719"/>
      <c r="AT369" s="719"/>
      <c r="AU369" s="719"/>
      <c r="AV369" s="720"/>
    </row>
    <row r="370" spans="44:48" ht="15" customHeight="1">
      <c r="AR370" s="69" t="str">
        <f t="shared" si="119"/>
        <v/>
      </c>
      <c r="AS370" s="719"/>
      <c r="AT370" s="719"/>
      <c r="AU370" s="719"/>
      <c r="AV370" s="720"/>
    </row>
    <row r="371" spans="44:48" ht="15" customHeight="1">
      <c r="AR371" s="69" t="str">
        <f t="shared" si="119"/>
        <v/>
      </c>
      <c r="AS371" s="719"/>
      <c r="AT371" s="719"/>
      <c r="AU371" s="719"/>
      <c r="AV371" s="720"/>
    </row>
    <row r="372" spans="44:48" ht="15" customHeight="1">
      <c r="AR372" s="69" t="str">
        <f t="shared" si="119"/>
        <v/>
      </c>
      <c r="AS372" s="719"/>
      <c r="AT372" s="719"/>
      <c r="AU372" s="719"/>
      <c r="AV372" s="720"/>
    </row>
    <row r="373" spans="44:48" ht="15" customHeight="1">
      <c r="AR373" s="69" t="str">
        <f t="shared" si="119"/>
        <v/>
      </c>
      <c r="AS373" s="719"/>
      <c r="AT373" s="719"/>
      <c r="AU373" s="719"/>
      <c r="AV373" s="720"/>
    </row>
    <row r="374" spans="44:48" ht="15" customHeight="1">
      <c r="AR374" s="69" t="str">
        <f t="shared" si="119"/>
        <v/>
      </c>
      <c r="AS374" s="719"/>
      <c r="AT374" s="719"/>
      <c r="AU374" s="719"/>
      <c r="AV374" s="720"/>
    </row>
    <row r="375" spans="44:48" ht="15" customHeight="1">
      <c r="AR375" s="69" t="str">
        <f t="shared" si="119"/>
        <v/>
      </c>
      <c r="AS375" s="719"/>
      <c r="AT375" s="719"/>
      <c r="AU375" s="719"/>
      <c r="AV375" s="720"/>
    </row>
    <row r="376" spans="44:48" ht="15" customHeight="1">
      <c r="AR376" s="69" t="str">
        <f t="shared" si="119"/>
        <v/>
      </c>
      <c r="AS376" s="719"/>
      <c r="AT376" s="719"/>
      <c r="AU376" s="719"/>
      <c r="AV376" s="720"/>
    </row>
    <row r="377" spans="44:48" ht="15" customHeight="1">
      <c r="AR377" s="69" t="str">
        <f t="shared" si="119"/>
        <v/>
      </c>
      <c r="AS377" s="719"/>
      <c r="AT377" s="719"/>
      <c r="AU377" s="719"/>
      <c r="AV377" s="720"/>
    </row>
    <row r="378" spans="44:48" ht="15" customHeight="1">
      <c r="AR378" s="69" t="str">
        <f t="shared" si="119"/>
        <v/>
      </c>
      <c r="AS378" s="719"/>
      <c r="AT378" s="719"/>
      <c r="AU378" s="719"/>
      <c r="AV378" s="720"/>
    </row>
    <row r="379" spans="44:48" ht="15" customHeight="1">
      <c r="AR379" s="69" t="str">
        <f t="shared" si="119"/>
        <v/>
      </c>
      <c r="AS379" s="719"/>
      <c r="AT379" s="719"/>
      <c r="AU379" s="719"/>
      <c r="AV379" s="720"/>
    </row>
    <row r="380" spans="44:48" ht="15" customHeight="1">
      <c r="AR380" s="69" t="str">
        <f t="shared" si="119"/>
        <v/>
      </c>
      <c r="AS380" s="719"/>
      <c r="AT380" s="719"/>
      <c r="AU380" s="719"/>
      <c r="AV380" s="720"/>
    </row>
    <row r="381" spans="44:48" ht="15" customHeight="1">
      <c r="AR381" s="69" t="str">
        <f t="shared" si="119"/>
        <v/>
      </c>
      <c r="AS381" s="719"/>
      <c r="AT381" s="719"/>
      <c r="AU381" s="719"/>
      <c r="AV381" s="720"/>
    </row>
    <row r="382" spans="44:48" ht="15" customHeight="1">
      <c r="AR382" s="69" t="str">
        <f t="shared" si="119"/>
        <v/>
      </c>
      <c r="AS382" s="719"/>
      <c r="AT382" s="719"/>
      <c r="AU382" s="719"/>
      <c r="AV382" s="720"/>
    </row>
    <row r="383" spans="44:48" ht="15" customHeight="1">
      <c r="AR383" s="69" t="str">
        <f t="shared" si="119"/>
        <v/>
      </c>
      <c r="AS383" s="719"/>
      <c r="AT383" s="719"/>
      <c r="AU383" s="719"/>
      <c r="AV383" s="720"/>
    </row>
    <row r="384" spans="44:48" ht="15" customHeight="1">
      <c r="AR384" s="69" t="str">
        <f t="shared" si="119"/>
        <v/>
      </c>
      <c r="AS384" s="719"/>
      <c r="AT384" s="719"/>
      <c r="AU384" s="719"/>
      <c r="AV384" s="720"/>
    </row>
    <row r="385" spans="44:48" ht="15" customHeight="1">
      <c r="AR385" s="69" t="str">
        <f t="shared" si="119"/>
        <v/>
      </c>
      <c r="AS385" s="719"/>
      <c r="AT385" s="719"/>
      <c r="AU385" s="719"/>
      <c r="AV385" s="720"/>
    </row>
    <row r="386" spans="44:48" ht="15" customHeight="1">
      <c r="AR386" s="69" t="str">
        <f t="shared" si="119"/>
        <v/>
      </c>
      <c r="AS386" s="719"/>
      <c r="AT386" s="719"/>
      <c r="AU386" s="719"/>
      <c r="AV386" s="720"/>
    </row>
    <row r="387" spans="44:48" ht="15" customHeight="1">
      <c r="AR387" s="69" t="str">
        <f t="shared" si="119"/>
        <v/>
      </c>
      <c r="AS387" s="719"/>
      <c r="AT387" s="719"/>
      <c r="AU387" s="719"/>
      <c r="AV387" s="720"/>
    </row>
    <row r="388" spans="44:48" ht="15" customHeight="1">
      <c r="AR388" s="69" t="str">
        <f t="shared" si="119"/>
        <v/>
      </c>
      <c r="AS388" s="719"/>
      <c r="AT388" s="719"/>
      <c r="AU388" s="719"/>
      <c r="AV388" s="720"/>
    </row>
    <row r="389" spans="44:48" ht="15" customHeight="1">
      <c r="AR389" s="69" t="str">
        <f t="shared" si="119"/>
        <v/>
      </c>
      <c r="AS389" s="719"/>
      <c r="AT389" s="719"/>
      <c r="AU389" s="719"/>
      <c r="AV389" s="720"/>
    </row>
    <row r="390" spans="44:48" ht="15" customHeight="1">
      <c r="AR390" s="69" t="str">
        <f t="shared" si="119"/>
        <v/>
      </c>
      <c r="AS390" s="719"/>
      <c r="AT390" s="719"/>
      <c r="AU390" s="719"/>
      <c r="AV390" s="720"/>
    </row>
    <row r="391" spans="44:48" ht="15" customHeight="1">
      <c r="AR391" s="69" t="str">
        <f t="shared" si="119"/>
        <v/>
      </c>
      <c r="AS391" s="719"/>
      <c r="AT391" s="719"/>
      <c r="AU391" s="719"/>
      <c r="AV391" s="720"/>
    </row>
    <row r="392" spans="44:48" ht="15" customHeight="1">
      <c r="AR392" s="69" t="str">
        <f t="shared" si="119"/>
        <v/>
      </c>
      <c r="AS392" s="719"/>
      <c r="AT392" s="719"/>
      <c r="AU392" s="719"/>
      <c r="AV392" s="720"/>
    </row>
    <row r="393" spans="44:48" ht="15" customHeight="1">
      <c r="AR393" s="69" t="str">
        <f t="shared" ref="AR393:AR456" si="120">CONCATENATE(AT393,AU393)</f>
        <v/>
      </c>
      <c r="AS393" s="719"/>
      <c r="AT393" s="719"/>
      <c r="AU393" s="719"/>
      <c r="AV393" s="720"/>
    </row>
    <row r="394" spans="44:48" ht="15" customHeight="1">
      <c r="AR394" s="69" t="str">
        <f t="shared" si="120"/>
        <v/>
      </c>
      <c r="AS394" s="719"/>
      <c r="AT394" s="719"/>
      <c r="AU394" s="719"/>
      <c r="AV394" s="720"/>
    </row>
    <row r="395" spans="44:48" ht="15" customHeight="1">
      <c r="AR395" s="69" t="str">
        <f t="shared" si="120"/>
        <v/>
      </c>
      <c r="AS395" s="719"/>
      <c r="AT395" s="719"/>
      <c r="AU395" s="719"/>
      <c r="AV395" s="720"/>
    </row>
    <row r="396" spans="44:48" ht="15" customHeight="1">
      <c r="AR396" s="69" t="str">
        <f t="shared" si="120"/>
        <v/>
      </c>
      <c r="AS396" s="719"/>
      <c r="AT396" s="719"/>
      <c r="AU396" s="719"/>
      <c r="AV396" s="720"/>
    </row>
    <row r="397" spans="44:48" ht="15" customHeight="1">
      <c r="AR397" s="69" t="str">
        <f t="shared" si="120"/>
        <v/>
      </c>
      <c r="AS397" s="719"/>
      <c r="AT397" s="719"/>
      <c r="AU397" s="719"/>
      <c r="AV397" s="720"/>
    </row>
    <row r="398" spans="44:48" ht="15" customHeight="1">
      <c r="AR398" s="69" t="str">
        <f t="shared" si="120"/>
        <v/>
      </c>
      <c r="AS398" s="719"/>
      <c r="AT398" s="719"/>
      <c r="AU398" s="719"/>
      <c r="AV398" s="720"/>
    </row>
    <row r="399" spans="44:48" ht="15" customHeight="1">
      <c r="AR399" s="69" t="str">
        <f t="shared" si="120"/>
        <v/>
      </c>
      <c r="AS399" s="719"/>
      <c r="AT399" s="719"/>
      <c r="AU399" s="719"/>
      <c r="AV399" s="720"/>
    </row>
    <row r="400" spans="44:48" ht="15" customHeight="1">
      <c r="AR400" s="69" t="str">
        <f t="shared" si="120"/>
        <v/>
      </c>
      <c r="AS400" s="719"/>
      <c r="AT400" s="719"/>
      <c r="AU400" s="719"/>
      <c r="AV400" s="720"/>
    </row>
    <row r="401" spans="44:48" ht="15" customHeight="1">
      <c r="AR401" s="69" t="str">
        <f t="shared" si="120"/>
        <v/>
      </c>
      <c r="AS401" s="719"/>
      <c r="AT401" s="719"/>
      <c r="AU401" s="719"/>
      <c r="AV401" s="720"/>
    </row>
    <row r="402" spans="44:48" ht="15" customHeight="1">
      <c r="AR402" s="69" t="str">
        <f t="shared" si="120"/>
        <v/>
      </c>
      <c r="AS402" s="719"/>
      <c r="AT402" s="719"/>
      <c r="AU402" s="719"/>
      <c r="AV402" s="720"/>
    </row>
    <row r="403" spans="44:48" ht="15" customHeight="1">
      <c r="AR403" s="69" t="str">
        <f t="shared" si="120"/>
        <v/>
      </c>
      <c r="AS403" s="719"/>
      <c r="AT403" s="719"/>
      <c r="AU403" s="719"/>
      <c r="AV403" s="720"/>
    </row>
    <row r="404" spans="44:48" ht="15" customHeight="1">
      <c r="AR404" s="69" t="str">
        <f t="shared" si="120"/>
        <v/>
      </c>
      <c r="AS404" s="719"/>
      <c r="AT404" s="719"/>
      <c r="AU404" s="719"/>
      <c r="AV404" s="720"/>
    </row>
    <row r="405" spans="44:48" ht="15" customHeight="1">
      <c r="AR405" s="69" t="str">
        <f t="shared" si="120"/>
        <v/>
      </c>
      <c r="AS405" s="719"/>
      <c r="AT405" s="719"/>
      <c r="AU405" s="719"/>
      <c r="AV405" s="720"/>
    </row>
    <row r="406" spans="44:48" ht="15" customHeight="1">
      <c r="AR406" s="69" t="str">
        <f t="shared" si="120"/>
        <v/>
      </c>
      <c r="AS406" s="719"/>
      <c r="AT406" s="719"/>
      <c r="AU406" s="719"/>
      <c r="AV406" s="720"/>
    </row>
    <row r="407" spans="44:48" ht="15" customHeight="1">
      <c r="AR407" s="69" t="str">
        <f t="shared" si="120"/>
        <v/>
      </c>
      <c r="AS407" s="719"/>
      <c r="AT407" s="719"/>
      <c r="AU407" s="719"/>
      <c r="AV407" s="720"/>
    </row>
    <row r="408" spans="44:48" ht="15" customHeight="1">
      <c r="AR408" s="69" t="str">
        <f t="shared" si="120"/>
        <v/>
      </c>
      <c r="AS408" s="719"/>
      <c r="AT408" s="719"/>
      <c r="AU408" s="719"/>
      <c r="AV408" s="720"/>
    </row>
    <row r="409" spans="44:48" ht="15" customHeight="1">
      <c r="AR409" s="69" t="str">
        <f t="shared" si="120"/>
        <v/>
      </c>
      <c r="AS409" s="719"/>
      <c r="AT409" s="719"/>
      <c r="AU409" s="719"/>
      <c r="AV409" s="720"/>
    </row>
    <row r="410" spans="44:48" ht="15" customHeight="1">
      <c r="AR410" s="69" t="str">
        <f t="shared" si="120"/>
        <v/>
      </c>
      <c r="AS410" s="719"/>
      <c r="AT410" s="719"/>
      <c r="AU410" s="719"/>
      <c r="AV410" s="720"/>
    </row>
    <row r="411" spans="44:48" ht="15" customHeight="1">
      <c r="AR411" s="69" t="str">
        <f t="shared" si="120"/>
        <v/>
      </c>
      <c r="AS411" s="719"/>
      <c r="AT411" s="719"/>
      <c r="AU411" s="719"/>
      <c r="AV411" s="720"/>
    </row>
    <row r="412" spans="44:48" ht="15" customHeight="1">
      <c r="AR412" s="69" t="str">
        <f t="shared" si="120"/>
        <v/>
      </c>
      <c r="AS412" s="719"/>
      <c r="AT412" s="719"/>
      <c r="AU412" s="719"/>
      <c r="AV412" s="720"/>
    </row>
    <row r="413" spans="44:48" ht="15" customHeight="1">
      <c r="AR413" s="69" t="str">
        <f t="shared" si="120"/>
        <v/>
      </c>
      <c r="AS413" s="719"/>
      <c r="AT413" s="719"/>
      <c r="AU413" s="719"/>
      <c r="AV413" s="720"/>
    </row>
    <row r="414" spans="44:48" ht="15" customHeight="1">
      <c r="AR414" s="69" t="str">
        <f t="shared" si="120"/>
        <v/>
      </c>
      <c r="AS414" s="719"/>
      <c r="AT414" s="719"/>
      <c r="AU414" s="719"/>
      <c r="AV414" s="720"/>
    </row>
    <row r="415" spans="44:48" ht="15" customHeight="1">
      <c r="AR415" s="69" t="str">
        <f t="shared" si="120"/>
        <v/>
      </c>
      <c r="AS415" s="719"/>
      <c r="AT415" s="719"/>
      <c r="AU415" s="719"/>
      <c r="AV415" s="720"/>
    </row>
    <row r="416" spans="44:48" ht="15" customHeight="1">
      <c r="AR416" s="69" t="str">
        <f t="shared" si="120"/>
        <v/>
      </c>
      <c r="AS416" s="719"/>
      <c r="AT416" s="719"/>
      <c r="AU416" s="719"/>
      <c r="AV416" s="720"/>
    </row>
    <row r="417" spans="44:48" ht="15" customHeight="1">
      <c r="AR417" s="69" t="str">
        <f t="shared" si="120"/>
        <v/>
      </c>
      <c r="AS417" s="719"/>
      <c r="AT417" s="719"/>
      <c r="AU417" s="719"/>
      <c r="AV417" s="720"/>
    </row>
    <row r="418" spans="44:48" ht="15" customHeight="1">
      <c r="AR418" s="69" t="str">
        <f t="shared" si="120"/>
        <v/>
      </c>
      <c r="AS418" s="719"/>
      <c r="AT418" s="719"/>
      <c r="AU418" s="719"/>
      <c r="AV418" s="720"/>
    </row>
    <row r="419" spans="44:48" ht="15" customHeight="1">
      <c r="AR419" s="69" t="str">
        <f t="shared" si="120"/>
        <v/>
      </c>
      <c r="AS419" s="719"/>
      <c r="AT419" s="719"/>
      <c r="AU419" s="719"/>
      <c r="AV419" s="720"/>
    </row>
    <row r="420" spans="44:48" ht="15" customHeight="1">
      <c r="AR420" s="69" t="str">
        <f t="shared" si="120"/>
        <v/>
      </c>
      <c r="AS420" s="719"/>
      <c r="AT420" s="719"/>
      <c r="AU420" s="719"/>
      <c r="AV420" s="720"/>
    </row>
    <row r="421" spans="44:48" ht="15" customHeight="1">
      <c r="AR421" s="69" t="str">
        <f t="shared" si="120"/>
        <v/>
      </c>
      <c r="AS421" s="719"/>
      <c r="AT421" s="719"/>
      <c r="AU421" s="719"/>
      <c r="AV421" s="720"/>
    </row>
    <row r="422" spans="44:48" ht="15" customHeight="1">
      <c r="AR422" s="69" t="str">
        <f t="shared" si="120"/>
        <v/>
      </c>
      <c r="AS422" s="719"/>
      <c r="AT422" s="719"/>
      <c r="AU422" s="719"/>
      <c r="AV422" s="720"/>
    </row>
    <row r="423" spans="44:48" ht="15" customHeight="1">
      <c r="AR423" s="69" t="str">
        <f t="shared" si="120"/>
        <v/>
      </c>
      <c r="AS423" s="719"/>
      <c r="AT423" s="719"/>
      <c r="AU423" s="719"/>
      <c r="AV423" s="720"/>
    </row>
    <row r="424" spans="44:48" ht="15" customHeight="1">
      <c r="AR424" s="69" t="str">
        <f t="shared" si="120"/>
        <v/>
      </c>
      <c r="AS424" s="719"/>
      <c r="AT424" s="719"/>
      <c r="AU424" s="719"/>
      <c r="AV424" s="720"/>
    </row>
    <row r="425" spans="44:48" ht="15" customHeight="1">
      <c r="AR425" s="69" t="str">
        <f t="shared" si="120"/>
        <v/>
      </c>
      <c r="AS425" s="719"/>
      <c r="AT425" s="719"/>
      <c r="AU425" s="719"/>
      <c r="AV425" s="720"/>
    </row>
    <row r="426" spans="44:48" ht="15" customHeight="1">
      <c r="AR426" s="69" t="str">
        <f t="shared" si="120"/>
        <v/>
      </c>
      <c r="AS426" s="719"/>
      <c r="AT426" s="719"/>
      <c r="AU426" s="719"/>
      <c r="AV426" s="720"/>
    </row>
    <row r="427" spans="44:48" ht="15" customHeight="1">
      <c r="AR427" s="69" t="str">
        <f t="shared" si="120"/>
        <v/>
      </c>
      <c r="AS427" s="719"/>
      <c r="AT427" s="719"/>
      <c r="AU427" s="719"/>
      <c r="AV427" s="720"/>
    </row>
    <row r="428" spans="44:48" ht="15" customHeight="1">
      <c r="AR428" s="69" t="str">
        <f t="shared" si="120"/>
        <v/>
      </c>
      <c r="AS428" s="719"/>
      <c r="AT428" s="719"/>
      <c r="AU428" s="719"/>
      <c r="AV428" s="720"/>
    </row>
    <row r="429" spans="44:48" ht="15" customHeight="1">
      <c r="AR429" s="69" t="str">
        <f t="shared" si="120"/>
        <v/>
      </c>
      <c r="AS429" s="719"/>
      <c r="AT429" s="719"/>
      <c r="AU429" s="719"/>
      <c r="AV429" s="720"/>
    </row>
    <row r="430" spans="44:48" ht="15" customHeight="1">
      <c r="AR430" s="69" t="str">
        <f t="shared" si="120"/>
        <v/>
      </c>
      <c r="AS430" s="719"/>
      <c r="AT430" s="719"/>
      <c r="AU430" s="719"/>
      <c r="AV430" s="720"/>
    </row>
    <row r="431" spans="44:48" ht="15" customHeight="1">
      <c r="AR431" s="69" t="str">
        <f t="shared" si="120"/>
        <v/>
      </c>
      <c r="AS431" s="719"/>
      <c r="AT431" s="719"/>
      <c r="AU431" s="719"/>
      <c r="AV431" s="720"/>
    </row>
    <row r="432" spans="44:48" ht="15" customHeight="1">
      <c r="AR432" s="69" t="str">
        <f t="shared" si="120"/>
        <v/>
      </c>
      <c r="AS432" s="719"/>
      <c r="AT432" s="719"/>
      <c r="AU432" s="719"/>
      <c r="AV432" s="720"/>
    </row>
    <row r="433" spans="44:48" ht="15" customHeight="1">
      <c r="AR433" s="69" t="str">
        <f t="shared" si="120"/>
        <v/>
      </c>
      <c r="AS433" s="719"/>
      <c r="AT433" s="719"/>
      <c r="AU433" s="719"/>
      <c r="AV433" s="720"/>
    </row>
    <row r="434" spans="44:48" ht="15" customHeight="1">
      <c r="AR434" s="69" t="str">
        <f t="shared" si="120"/>
        <v/>
      </c>
      <c r="AS434" s="719"/>
      <c r="AT434" s="719"/>
      <c r="AU434" s="719"/>
      <c r="AV434" s="720"/>
    </row>
    <row r="435" spans="44:48" ht="15" customHeight="1">
      <c r="AR435" s="69" t="str">
        <f t="shared" si="120"/>
        <v/>
      </c>
      <c r="AS435" s="719"/>
      <c r="AT435" s="719"/>
      <c r="AU435" s="719"/>
      <c r="AV435" s="720"/>
    </row>
    <row r="436" spans="44:48" ht="15" customHeight="1">
      <c r="AR436" s="69" t="str">
        <f t="shared" si="120"/>
        <v/>
      </c>
      <c r="AS436" s="719"/>
      <c r="AT436" s="719"/>
      <c r="AU436" s="719"/>
      <c r="AV436" s="720"/>
    </row>
    <row r="437" spans="44:48" ht="15" customHeight="1">
      <c r="AR437" s="69" t="str">
        <f t="shared" si="120"/>
        <v/>
      </c>
      <c r="AS437" s="719"/>
      <c r="AT437" s="719"/>
      <c r="AU437" s="719"/>
      <c r="AV437" s="720"/>
    </row>
    <row r="438" spans="44:48" ht="15" customHeight="1">
      <c r="AR438" s="69" t="str">
        <f t="shared" si="120"/>
        <v/>
      </c>
      <c r="AS438" s="719"/>
      <c r="AT438" s="719"/>
      <c r="AU438" s="719"/>
      <c r="AV438" s="720"/>
    </row>
    <row r="439" spans="44:48" ht="15" customHeight="1">
      <c r="AR439" s="69" t="str">
        <f t="shared" si="120"/>
        <v/>
      </c>
      <c r="AS439" s="719"/>
      <c r="AT439" s="719"/>
      <c r="AU439" s="719"/>
      <c r="AV439" s="720"/>
    </row>
    <row r="440" spans="44:48" ht="15" customHeight="1">
      <c r="AR440" s="69" t="str">
        <f t="shared" si="120"/>
        <v/>
      </c>
      <c r="AS440" s="719"/>
      <c r="AT440" s="719"/>
      <c r="AU440" s="719"/>
      <c r="AV440" s="720"/>
    </row>
    <row r="441" spans="44:48" ht="15" customHeight="1">
      <c r="AR441" s="69" t="str">
        <f t="shared" si="120"/>
        <v/>
      </c>
      <c r="AS441" s="719"/>
      <c r="AT441" s="719"/>
      <c r="AU441" s="719"/>
      <c r="AV441" s="720"/>
    </row>
    <row r="442" spans="44:48" ht="15" customHeight="1">
      <c r="AR442" s="69" t="str">
        <f t="shared" si="120"/>
        <v/>
      </c>
      <c r="AS442" s="719"/>
      <c r="AT442" s="719"/>
      <c r="AU442" s="719"/>
      <c r="AV442" s="720"/>
    </row>
    <row r="443" spans="44:48" ht="15" customHeight="1">
      <c r="AR443" s="69" t="str">
        <f t="shared" si="120"/>
        <v/>
      </c>
      <c r="AS443" s="719"/>
      <c r="AT443" s="719"/>
      <c r="AU443" s="719"/>
      <c r="AV443" s="720"/>
    </row>
    <row r="444" spans="44:48" ht="15" customHeight="1">
      <c r="AR444" s="69" t="str">
        <f t="shared" si="120"/>
        <v/>
      </c>
      <c r="AS444" s="719"/>
      <c r="AT444" s="719"/>
      <c r="AU444" s="719"/>
      <c r="AV444" s="720"/>
    </row>
    <row r="445" spans="44:48" ht="15" customHeight="1">
      <c r="AR445" s="69" t="str">
        <f t="shared" si="120"/>
        <v/>
      </c>
      <c r="AS445" s="719"/>
      <c r="AT445" s="719"/>
      <c r="AU445" s="719"/>
      <c r="AV445" s="720"/>
    </row>
    <row r="446" spans="44:48" ht="15" customHeight="1">
      <c r="AR446" s="69" t="str">
        <f t="shared" si="120"/>
        <v/>
      </c>
      <c r="AS446" s="719"/>
      <c r="AT446" s="719"/>
      <c r="AU446" s="719"/>
      <c r="AV446" s="720"/>
    </row>
    <row r="447" spans="44:48" ht="15" customHeight="1">
      <c r="AR447" s="69" t="str">
        <f t="shared" si="120"/>
        <v/>
      </c>
      <c r="AS447" s="719"/>
      <c r="AT447" s="719"/>
      <c r="AU447" s="719"/>
      <c r="AV447" s="720"/>
    </row>
    <row r="448" spans="44:48" ht="15" customHeight="1">
      <c r="AR448" s="69" t="str">
        <f t="shared" si="120"/>
        <v/>
      </c>
      <c r="AS448" s="719"/>
      <c r="AT448" s="719"/>
      <c r="AU448" s="719"/>
      <c r="AV448" s="720"/>
    </row>
    <row r="449" spans="44:48" ht="15" customHeight="1">
      <c r="AR449" s="69" t="str">
        <f t="shared" si="120"/>
        <v/>
      </c>
      <c r="AS449" s="719"/>
      <c r="AT449" s="719"/>
      <c r="AU449" s="719"/>
      <c r="AV449" s="720"/>
    </row>
    <row r="450" spans="44:48" ht="15" customHeight="1">
      <c r="AR450" s="69" t="str">
        <f t="shared" si="120"/>
        <v/>
      </c>
      <c r="AS450" s="719"/>
      <c r="AT450" s="719"/>
      <c r="AU450" s="719"/>
      <c r="AV450" s="720"/>
    </row>
    <row r="451" spans="44:48" ht="15" customHeight="1">
      <c r="AR451" s="69" t="str">
        <f t="shared" si="120"/>
        <v/>
      </c>
      <c r="AS451" s="719"/>
      <c r="AT451" s="719"/>
      <c r="AU451" s="719"/>
      <c r="AV451" s="720"/>
    </row>
    <row r="452" spans="44:48" ht="15" customHeight="1">
      <c r="AR452" s="69" t="str">
        <f t="shared" si="120"/>
        <v/>
      </c>
      <c r="AS452" s="719"/>
      <c r="AT452" s="719"/>
      <c r="AU452" s="719"/>
      <c r="AV452" s="720"/>
    </row>
    <row r="453" spans="44:48" ht="15" customHeight="1">
      <c r="AR453" s="69" t="str">
        <f t="shared" si="120"/>
        <v/>
      </c>
      <c r="AS453" s="719"/>
      <c r="AT453" s="719"/>
      <c r="AU453" s="719"/>
      <c r="AV453" s="720"/>
    </row>
    <row r="454" spans="44:48" ht="15" customHeight="1">
      <c r="AR454" s="69" t="str">
        <f t="shared" si="120"/>
        <v/>
      </c>
      <c r="AS454" s="719"/>
      <c r="AT454" s="719"/>
      <c r="AU454" s="719"/>
      <c r="AV454" s="720"/>
    </row>
    <row r="455" spans="44:48" ht="15" customHeight="1">
      <c r="AR455" s="69" t="str">
        <f t="shared" si="120"/>
        <v/>
      </c>
      <c r="AS455" s="719"/>
      <c r="AT455" s="719"/>
      <c r="AU455" s="719"/>
      <c r="AV455" s="720"/>
    </row>
    <row r="456" spans="44:48" ht="15" customHeight="1">
      <c r="AR456" s="69" t="str">
        <f t="shared" si="120"/>
        <v/>
      </c>
      <c r="AS456" s="719"/>
      <c r="AT456" s="719"/>
      <c r="AU456" s="719"/>
      <c r="AV456" s="720"/>
    </row>
    <row r="457" spans="44:48" ht="15" customHeight="1">
      <c r="AR457" s="69" t="str">
        <f t="shared" ref="AR457:AR520" si="121">CONCATENATE(AT457,AU457)</f>
        <v/>
      </c>
      <c r="AS457" s="719"/>
      <c r="AT457" s="719"/>
      <c r="AU457" s="719"/>
      <c r="AV457" s="720"/>
    </row>
    <row r="458" spans="44:48" ht="15" customHeight="1">
      <c r="AR458" s="69" t="str">
        <f t="shared" si="121"/>
        <v/>
      </c>
      <c r="AS458" s="719"/>
      <c r="AT458" s="719"/>
      <c r="AU458" s="719"/>
      <c r="AV458" s="720"/>
    </row>
    <row r="459" spans="44:48" ht="15" customHeight="1">
      <c r="AR459" s="69" t="str">
        <f t="shared" si="121"/>
        <v/>
      </c>
      <c r="AS459" s="719"/>
      <c r="AT459" s="719"/>
      <c r="AU459" s="719"/>
      <c r="AV459" s="720"/>
    </row>
    <row r="460" spans="44:48" ht="15" customHeight="1">
      <c r="AR460" s="69" t="str">
        <f t="shared" si="121"/>
        <v/>
      </c>
      <c r="AS460" s="719"/>
      <c r="AT460" s="719"/>
      <c r="AU460" s="719"/>
      <c r="AV460" s="720"/>
    </row>
    <row r="461" spans="44:48" ht="15" customHeight="1">
      <c r="AR461" s="69" t="str">
        <f t="shared" si="121"/>
        <v/>
      </c>
      <c r="AS461" s="719"/>
      <c r="AT461" s="719"/>
      <c r="AU461" s="719"/>
      <c r="AV461" s="720"/>
    </row>
    <row r="462" spans="44:48" ht="15" customHeight="1">
      <c r="AR462" s="69" t="str">
        <f t="shared" si="121"/>
        <v/>
      </c>
      <c r="AS462" s="719"/>
      <c r="AT462" s="719"/>
      <c r="AU462" s="719"/>
      <c r="AV462" s="720"/>
    </row>
    <row r="463" spans="44:48" ht="15" customHeight="1">
      <c r="AR463" s="69" t="str">
        <f t="shared" si="121"/>
        <v/>
      </c>
      <c r="AS463" s="719"/>
      <c r="AT463" s="719"/>
      <c r="AU463" s="719"/>
      <c r="AV463" s="720"/>
    </row>
    <row r="464" spans="44:48" ht="15" customHeight="1">
      <c r="AR464" s="69" t="str">
        <f t="shared" si="121"/>
        <v/>
      </c>
      <c r="AS464" s="719"/>
      <c r="AT464" s="719"/>
      <c r="AU464" s="719"/>
      <c r="AV464" s="720"/>
    </row>
    <row r="465" spans="44:48" ht="15" customHeight="1">
      <c r="AR465" s="69" t="str">
        <f t="shared" si="121"/>
        <v/>
      </c>
      <c r="AS465" s="719"/>
      <c r="AT465" s="719"/>
      <c r="AU465" s="719"/>
      <c r="AV465" s="720"/>
    </row>
    <row r="466" spans="44:48" ht="15" customHeight="1">
      <c r="AR466" s="69" t="str">
        <f t="shared" si="121"/>
        <v/>
      </c>
      <c r="AS466" s="719"/>
      <c r="AT466" s="719"/>
      <c r="AU466" s="719"/>
      <c r="AV466" s="720"/>
    </row>
    <row r="467" spans="44:48" ht="15" customHeight="1">
      <c r="AR467" s="69" t="str">
        <f t="shared" si="121"/>
        <v/>
      </c>
      <c r="AS467" s="719"/>
      <c r="AT467" s="719"/>
      <c r="AU467" s="719"/>
      <c r="AV467" s="720"/>
    </row>
    <row r="468" spans="44:48" ht="15" customHeight="1">
      <c r="AR468" s="69" t="str">
        <f t="shared" si="121"/>
        <v/>
      </c>
      <c r="AS468" s="719"/>
      <c r="AT468" s="719"/>
      <c r="AU468" s="719"/>
      <c r="AV468" s="720"/>
    </row>
    <row r="469" spans="44:48" ht="15" customHeight="1">
      <c r="AR469" s="69" t="str">
        <f t="shared" si="121"/>
        <v/>
      </c>
      <c r="AS469" s="719"/>
      <c r="AT469" s="719"/>
      <c r="AU469" s="719"/>
      <c r="AV469" s="720"/>
    </row>
    <row r="470" spans="44:48" ht="15" customHeight="1">
      <c r="AR470" s="69" t="str">
        <f t="shared" si="121"/>
        <v/>
      </c>
      <c r="AS470" s="719"/>
      <c r="AT470" s="719"/>
      <c r="AU470" s="719"/>
      <c r="AV470" s="720"/>
    </row>
    <row r="471" spans="44:48" ht="15" customHeight="1">
      <c r="AR471" s="69" t="str">
        <f t="shared" si="121"/>
        <v/>
      </c>
      <c r="AS471" s="719"/>
      <c r="AT471" s="719"/>
      <c r="AU471" s="719"/>
      <c r="AV471" s="720"/>
    </row>
    <row r="472" spans="44:48" ht="15" customHeight="1">
      <c r="AR472" s="69" t="str">
        <f t="shared" si="121"/>
        <v/>
      </c>
      <c r="AS472" s="719"/>
      <c r="AT472" s="719"/>
      <c r="AU472" s="719"/>
      <c r="AV472" s="720"/>
    </row>
    <row r="473" spans="44:48" ht="15" customHeight="1">
      <c r="AR473" s="69" t="str">
        <f t="shared" si="121"/>
        <v/>
      </c>
      <c r="AS473" s="719"/>
      <c r="AT473" s="719"/>
      <c r="AU473" s="719"/>
      <c r="AV473" s="720"/>
    </row>
    <row r="474" spans="44:48" ht="15" customHeight="1">
      <c r="AR474" s="69" t="str">
        <f t="shared" si="121"/>
        <v/>
      </c>
      <c r="AS474" s="719"/>
      <c r="AT474" s="719"/>
      <c r="AU474" s="719"/>
      <c r="AV474" s="720"/>
    </row>
    <row r="475" spans="44:48" ht="15" customHeight="1">
      <c r="AR475" s="69" t="str">
        <f t="shared" si="121"/>
        <v/>
      </c>
      <c r="AS475" s="719"/>
      <c r="AT475" s="719"/>
      <c r="AU475" s="719"/>
      <c r="AV475" s="720"/>
    </row>
    <row r="476" spans="44:48" ht="15" customHeight="1">
      <c r="AR476" s="69" t="str">
        <f t="shared" si="121"/>
        <v/>
      </c>
      <c r="AS476" s="719"/>
      <c r="AT476" s="719"/>
      <c r="AU476" s="719"/>
      <c r="AV476" s="720"/>
    </row>
    <row r="477" spans="44:48" ht="15" customHeight="1">
      <c r="AR477" s="69" t="str">
        <f t="shared" si="121"/>
        <v/>
      </c>
      <c r="AS477" s="719"/>
      <c r="AT477" s="719"/>
      <c r="AU477" s="719"/>
      <c r="AV477" s="720"/>
    </row>
    <row r="478" spans="44:48" ht="15" customHeight="1">
      <c r="AR478" s="69" t="str">
        <f t="shared" si="121"/>
        <v/>
      </c>
      <c r="AS478" s="719"/>
      <c r="AT478" s="719"/>
      <c r="AU478" s="719"/>
      <c r="AV478" s="720"/>
    </row>
    <row r="479" spans="44:48" ht="15" customHeight="1">
      <c r="AR479" s="69" t="str">
        <f t="shared" si="121"/>
        <v/>
      </c>
      <c r="AS479" s="719"/>
      <c r="AT479" s="719"/>
      <c r="AU479" s="719"/>
      <c r="AV479" s="720"/>
    </row>
    <row r="480" spans="44:48" ht="15" customHeight="1">
      <c r="AR480" s="69" t="str">
        <f t="shared" si="121"/>
        <v/>
      </c>
      <c r="AS480" s="719"/>
      <c r="AT480" s="719"/>
      <c r="AU480" s="719"/>
      <c r="AV480" s="720"/>
    </row>
    <row r="481" spans="44:48" ht="15" customHeight="1">
      <c r="AR481" s="69" t="str">
        <f t="shared" si="121"/>
        <v/>
      </c>
      <c r="AS481" s="719"/>
      <c r="AT481" s="719"/>
      <c r="AU481" s="719"/>
      <c r="AV481" s="720"/>
    </row>
    <row r="482" spans="44:48" ht="15" customHeight="1">
      <c r="AR482" s="69" t="str">
        <f t="shared" si="121"/>
        <v/>
      </c>
      <c r="AS482" s="719"/>
      <c r="AT482" s="719"/>
      <c r="AU482" s="719"/>
      <c r="AV482" s="720"/>
    </row>
    <row r="483" spans="44:48" ht="15" customHeight="1">
      <c r="AR483" s="69" t="str">
        <f t="shared" si="121"/>
        <v/>
      </c>
      <c r="AS483" s="719"/>
      <c r="AT483" s="719"/>
      <c r="AU483" s="719"/>
      <c r="AV483" s="720"/>
    </row>
    <row r="484" spans="44:48" ht="15" customHeight="1">
      <c r="AR484" s="69" t="str">
        <f t="shared" si="121"/>
        <v/>
      </c>
      <c r="AS484" s="719"/>
      <c r="AT484" s="719"/>
      <c r="AU484" s="719"/>
      <c r="AV484" s="720"/>
    </row>
    <row r="485" spans="44:48" ht="15" customHeight="1">
      <c r="AR485" s="69" t="str">
        <f t="shared" si="121"/>
        <v/>
      </c>
      <c r="AS485" s="719"/>
      <c r="AT485" s="719"/>
      <c r="AU485" s="719"/>
      <c r="AV485" s="720"/>
    </row>
    <row r="486" spans="44:48" ht="15" customHeight="1">
      <c r="AR486" s="69" t="str">
        <f t="shared" si="121"/>
        <v/>
      </c>
      <c r="AS486" s="719"/>
      <c r="AT486" s="719"/>
      <c r="AU486" s="719"/>
      <c r="AV486" s="720"/>
    </row>
    <row r="487" spans="44:48" ht="15" customHeight="1">
      <c r="AR487" s="69" t="str">
        <f t="shared" si="121"/>
        <v/>
      </c>
      <c r="AS487" s="719"/>
      <c r="AT487" s="719"/>
      <c r="AU487" s="719"/>
      <c r="AV487" s="720"/>
    </row>
    <row r="488" spans="44:48" ht="15" customHeight="1">
      <c r="AR488" s="69" t="str">
        <f t="shared" si="121"/>
        <v/>
      </c>
      <c r="AS488" s="719"/>
      <c r="AT488" s="719"/>
      <c r="AU488" s="719"/>
      <c r="AV488" s="720"/>
    </row>
    <row r="489" spans="44:48" ht="15" customHeight="1">
      <c r="AR489" s="69" t="str">
        <f t="shared" si="121"/>
        <v/>
      </c>
      <c r="AS489" s="719"/>
      <c r="AT489" s="719"/>
      <c r="AU489" s="719"/>
      <c r="AV489" s="720"/>
    </row>
    <row r="490" spans="44:48" ht="15" customHeight="1">
      <c r="AR490" s="69" t="str">
        <f t="shared" si="121"/>
        <v/>
      </c>
      <c r="AS490" s="719"/>
      <c r="AT490" s="719"/>
      <c r="AU490" s="719"/>
      <c r="AV490" s="720"/>
    </row>
    <row r="491" spans="44:48" ht="15" customHeight="1">
      <c r="AR491" s="69" t="str">
        <f t="shared" si="121"/>
        <v/>
      </c>
      <c r="AS491" s="719"/>
      <c r="AT491" s="719"/>
      <c r="AU491" s="719"/>
      <c r="AV491" s="720"/>
    </row>
    <row r="492" spans="44:48" ht="15" customHeight="1">
      <c r="AR492" s="69" t="str">
        <f t="shared" si="121"/>
        <v/>
      </c>
      <c r="AS492" s="719"/>
      <c r="AT492" s="719"/>
      <c r="AU492" s="719"/>
      <c r="AV492" s="720"/>
    </row>
    <row r="493" spans="44:48" ht="15" customHeight="1">
      <c r="AR493" s="69" t="str">
        <f t="shared" si="121"/>
        <v/>
      </c>
      <c r="AS493" s="719"/>
      <c r="AT493" s="719"/>
      <c r="AU493" s="719"/>
      <c r="AV493" s="720"/>
    </row>
    <row r="494" spans="44:48" ht="15" customHeight="1">
      <c r="AR494" s="69" t="str">
        <f t="shared" si="121"/>
        <v/>
      </c>
      <c r="AS494" s="719"/>
      <c r="AT494" s="719"/>
      <c r="AU494" s="719"/>
      <c r="AV494" s="720"/>
    </row>
    <row r="495" spans="44:48" ht="15" customHeight="1">
      <c r="AR495" s="69" t="str">
        <f t="shared" si="121"/>
        <v/>
      </c>
      <c r="AS495" s="719"/>
      <c r="AT495" s="719"/>
      <c r="AU495" s="719"/>
      <c r="AV495" s="720"/>
    </row>
    <row r="496" spans="44:48" ht="15" customHeight="1">
      <c r="AR496" s="69" t="str">
        <f t="shared" si="121"/>
        <v/>
      </c>
      <c r="AS496" s="719"/>
      <c r="AT496" s="719"/>
      <c r="AU496" s="719"/>
      <c r="AV496" s="720"/>
    </row>
    <row r="497" spans="44:48" ht="15" customHeight="1">
      <c r="AR497" s="69" t="str">
        <f t="shared" si="121"/>
        <v/>
      </c>
      <c r="AS497" s="719"/>
      <c r="AT497" s="719"/>
      <c r="AU497" s="719"/>
      <c r="AV497" s="720"/>
    </row>
    <row r="498" spans="44:48" ht="15" customHeight="1">
      <c r="AR498" s="69" t="str">
        <f t="shared" si="121"/>
        <v/>
      </c>
      <c r="AS498" s="719"/>
      <c r="AT498" s="719"/>
      <c r="AU498" s="719"/>
      <c r="AV498" s="720"/>
    </row>
    <row r="499" spans="44:48" ht="15" customHeight="1">
      <c r="AR499" s="69" t="str">
        <f t="shared" si="121"/>
        <v/>
      </c>
      <c r="AS499" s="719"/>
      <c r="AT499" s="719"/>
      <c r="AU499" s="719"/>
      <c r="AV499" s="720"/>
    </row>
    <row r="500" spans="44:48" ht="15" customHeight="1">
      <c r="AR500" s="69" t="str">
        <f t="shared" si="121"/>
        <v/>
      </c>
      <c r="AS500" s="719"/>
      <c r="AT500" s="719"/>
      <c r="AU500" s="719"/>
      <c r="AV500" s="720"/>
    </row>
    <row r="501" spans="44:48" ht="15" customHeight="1">
      <c r="AR501" s="69" t="str">
        <f t="shared" si="121"/>
        <v/>
      </c>
      <c r="AS501" s="719"/>
      <c r="AT501" s="719"/>
      <c r="AU501" s="719"/>
      <c r="AV501" s="720"/>
    </row>
    <row r="502" spans="44:48" ht="15" customHeight="1">
      <c r="AR502" s="69" t="str">
        <f t="shared" si="121"/>
        <v/>
      </c>
      <c r="AS502" s="719"/>
      <c r="AT502" s="719"/>
      <c r="AU502" s="719"/>
      <c r="AV502" s="720"/>
    </row>
    <row r="503" spans="44:48" ht="15" customHeight="1">
      <c r="AR503" s="69" t="str">
        <f t="shared" si="121"/>
        <v/>
      </c>
      <c r="AS503" s="719"/>
      <c r="AT503" s="719"/>
      <c r="AU503" s="719"/>
      <c r="AV503" s="720"/>
    </row>
    <row r="504" spans="44:48" ht="15" customHeight="1">
      <c r="AR504" s="69" t="str">
        <f t="shared" si="121"/>
        <v/>
      </c>
      <c r="AS504" s="719"/>
      <c r="AT504" s="719"/>
      <c r="AU504" s="719"/>
      <c r="AV504" s="720"/>
    </row>
    <row r="505" spans="44:48" ht="15" customHeight="1">
      <c r="AR505" s="69" t="str">
        <f t="shared" si="121"/>
        <v/>
      </c>
      <c r="AS505" s="719"/>
      <c r="AT505" s="719"/>
      <c r="AU505" s="719"/>
      <c r="AV505" s="720"/>
    </row>
    <row r="506" spans="44:48" ht="15" customHeight="1">
      <c r="AR506" s="69" t="str">
        <f t="shared" si="121"/>
        <v/>
      </c>
      <c r="AS506" s="719"/>
      <c r="AT506" s="719"/>
      <c r="AU506" s="719"/>
      <c r="AV506" s="720"/>
    </row>
    <row r="507" spans="44:48" ht="15" customHeight="1">
      <c r="AR507" s="69" t="str">
        <f t="shared" si="121"/>
        <v/>
      </c>
      <c r="AS507" s="719"/>
      <c r="AT507" s="719"/>
      <c r="AU507" s="719"/>
      <c r="AV507" s="720"/>
    </row>
    <row r="508" spans="44:48" ht="15" customHeight="1">
      <c r="AR508" s="69" t="str">
        <f t="shared" si="121"/>
        <v/>
      </c>
      <c r="AS508" s="719"/>
      <c r="AT508" s="719"/>
      <c r="AU508" s="719"/>
      <c r="AV508" s="720"/>
    </row>
    <row r="509" spans="44:48" ht="15" customHeight="1">
      <c r="AR509" s="69" t="str">
        <f t="shared" si="121"/>
        <v/>
      </c>
      <c r="AS509" s="719"/>
      <c r="AT509" s="719"/>
      <c r="AU509" s="719"/>
      <c r="AV509" s="720"/>
    </row>
    <row r="510" spans="44:48" ht="15" customHeight="1">
      <c r="AR510" s="69" t="str">
        <f t="shared" si="121"/>
        <v/>
      </c>
      <c r="AS510" s="719"/>
      <c r="AT510" s="719"/>
      <c r="AU510" s="719"/>
      <c r="AV510" s="720"/>
    </row>
    <row r="511" spans="44:48" ht="15" customHeight="1">
      <c r="AR511" s="69" t="str">
        <f t="shared" si="121"/>
        <v/>
      </c>
      <c r="AS511" s="719"/>
      <c r="AT511" s="719"/>
      <c r="AU511" s="719"/>
      <c r="AV511" s="720"/>
    </row>
    <row r="512" spans="44:48" ht="15" customHeight="1">
      <c r="AR512" s="69" t="str">
        <f t="shared" si="121"/>
        <v/>
      </c>
      <c r="AS512" s="719"/>
      <c r="AT512" s="719"/>
      <c r="AU512" s="719"/>
      <c r="AV512" s="720"/>
    </row>
    <row r="513" spans="44:48" ht="15" customHeight="1">
      <c r="AR513" s="69" t="str">
        <f t="shared" si="121"/>
        <v/>
      </c>
      <c r="AS513" s="719"/>
      <c r="AT513" s="719"/>
      <c r="AU513" s="719"/>
      <c r="AV513" s="720"/>
    </row>
    <row r="514" spans="44:48" ht="15" customHeight="1">
      <c r="AR514" s="69" t="str">
        <f t="shared" si="121"/>
        <v/>
      </c>
      <c r="AS514" s="719"/>
      <c r="AT514" s="719"/>
      <c r="AU514" s="719"/>
      <c r="AV514" s="720"/>
    </row>
    <row r="515" spans="44:48" ht="15" customHeight="1">
      <c r="AR515" s="69" t="str">
        <f t="shared" si="121"/>
        <v/>
      </c>
      <c r="AS515" s="719"/>
      <c r="AT515" s="719"/>
      <c r="AU515" s="719"/>
      <c r="AV515" s="720"/>
    </row>
    <row r="516" spans="44:48" ht="15" customHeight="1">
      <c r="AR516" s="69" t="str">
        <f t="shared" si="121"/>
        <v/>
      </c>
      <c r="AS516" s="719"/>
      <c r="AT516" s="719"/>
      <c r="AU516" s="719"/>
      <c r="AV516" s="720"/>
    </row>
    <row r="517" spans="44:48" ht="15" customHeight="1">
      <c r="AR517" s="69" t="str">
        <f t="shared" si="121"/>
        <v/>
      </c>
      <c r="AS517" s="719"/>
      <c r="AT517" s="719"/>
      <c r="AU517" s="719"/>
      <c r="AV517" s="720"/>
    </row>
    <row r="518" spans="44:48" ht="15" customHeight="1">
      <c r="AR518" s="69" t="str">
        <f t="shared" si="121"/>
        <v/>
      </c>
      <c r="AS518" s="719"/>
      <c r="AT518" s="719"/>
      <c r="AU518" s="719"/>
      <c r="AV518" s="720"/>
    </row>
    <row r="519" spans="44:48" ht="15" customHeight="1">
      <c r="AR519" s="69" t="str">
        <f t="shared" si="121"/>
        <v/>
      </c>
      <c r="AS519" s="719"/>
      <c r="AT519" s="719"/>
      <c r="AU519" s="719"/>
      <c r="AV519" s="720"/>
    </row>
    <row r="520" spans="44:48" ht="15" customHeight="1">
      <c r="AR520" s="69" t="str">
        <f t="shared" si="121"/>
        <v/>
      </c>
      <c r="AS520" s="719"/>
      <c r="AT520" s="719"/>
      <c r="AU520" s="719"/>
      <c r="AV520" s="720"/>
    </row>
    <row r="521" spans="44:48" ht="15" customHeight="1">
      <c r="AR521" s="69" t="str">
        <f t="shared" ref="AR521:AR584" si="122">CONCATENATE(AT521,AU521)</f>
        <v/>
      </c>
      <c r="AS521" s="719"/>
      <c r="AT521" s="719"/>
      <c r="AU521" s="719"/>
      <c r="AV521" s="720"/>
    </row>
    <row r="522" spans="44:48" ht="15" customHeight="1">
      <c r="AR522" s="69" t="str">
        <f t="shared" si="122"/>
        <v/>
      </c>
      <c r="AS522" s="719"/>
      <c r="AT522" s="719"/>
      <c r="AU522" s="719"/>
      <c r="AV522" s="720"/>
    </row>
    <row r="523" spans="44:48" ht="15" customHeight="1">
      <c r="AR523" s="69" t="str">
        <f t="shared" si="122"/>
        <v/>
      </c>
      <c r="AS523" s="719"/>
      <c r="AT523" s="719"/>
      <c r="AU523" s="719"/>
      <c r="AV523" s="720"/>
    </row>
    <row r="524" spans="44:48" ht="15" customHeight="1">
      <c r="AR524" s="69" t="str">
        <f t="shared" si="122"/>
        <v/>
      </c>
      <c r="AS524" s="719"/>
      <c r="AT524" s="719"/>
      <c r="AU524" s="719"/>
      <c r="AV524" s="720"/>
    </row>
    <row r="525" spans="44:48" ht="15" customHeight="1">
      <c r="AR525" s="69" t="str">
        <f t="shared" si="122"/>
        <v/>
      </c>
      <c r="AS525" s="719"/>
      <c r="AT525" s="719"/>
      <c r="AU525" s="719"/>
      <c r="AV525" s="720"/>
    </row>
    <row r="526" spans="44:48" ht="15" customHeight="1">
      <c r="AR526" s="69" t="str">
        <f t="shared" si="122"/>
        <v/>
      </c>
      <c r="AS526" s="719"/>
      <c r="AT526" s="719"/>
      <c r="AU526" s="719"/>
      <c r="AV526" s="720"/>
    </row>
    <row r="527" spans="44:48" ht="15" customHeight="1">
      <c r="AR527" s="69" t="str">
        <f t="shared" si="122"/>
        <v/>
      </c>
      <c r="AS527" s="719"/>
      <c r="AT527" s="719"/>
      <c r="AU527" s="719"/>
      <c r="AV527" s="720"/>
    </row>
    <row r="528" spans="44:48" ht="15" customHeight="1">
      <c r="AR528" s="69" t="str">
        <f t="shared" si="122"/>
        <v/>
      </c>
      <c r="AS528" s="719"/>
      <c r="AT528" s="719"/>
      <c r="AU528" s="719"/>
      <c r="AV528" s="720"/>
    </row>
    <row r="529" spans="44:48" ht="15" customHeight="1">
      <c r="AR529" s="69" t="str">
        <f t="shared" si="122"/>
        <v/>
      </c>
      <c r="AS529" s="719"/>
      <c r="AT529" s="719"/>
      <c r="AU529" s="719"/>
      <c r="AV529" s="720"/>
    </row>
    <row r="530" spans="44:48" ht="15" customHeight="1">
      <c r="AR530" s="69" t="str">
        <f t="shared" si="122"/>
        <v/>
      </c>
      <c r="AS530" s="719"/>
      <c r="AT530" s="719"/>
      <c r="AU530" s="719"/>
      <c r="AV530" s="720"/>
    </row>
    <row r="531" spans="44:48" ht="15" customHeight="1">
      <c r="AR531" s="69" t="str">
        <f t="shared" si="122"/>
        <v/>
      </c>
      <c r="AS531" s="719"/>
      <c r="AT531" s="719"/>
      <c r="AU531" s="719"/>
      <c r="AV531" s="720"/>
    </row>
    <row r="532" spans="44:48" ht="15" customHeight="1">
      <c r="AR532" s="69" t="str">
        <f t="shared" si="122"/>
        <v/>
      </c>
      <c r="AS532" s="719"/>
      <c r="AT532" s="719"/>
      <c r="AU532" s="719"/>
      <c r="AV532" s="720"/>
    </row>
    <row r="533" spans="44:48" ht="15" customHeight="1">
      <c r="AR533" s="69" t="str">
        <f t="shared" si="122"/>
        <v/>
      </c>
      <c r="AS533" s="719"/>
      <c r="AT533" s="719"/>
      <c r="AU533" s="719"/>
      <c r="AV533" s="720"/>
    </row>
    <row r="534" spans="44:48" ht="15" customHeight="1">
      <c r="AR534" s="69" t="str">
        <f t="shared" si="122"/>
        <v/>
      </c>
      <c r="AS534" s="719"/>
      <c r="AT534" s="719"/>
      <c r="AU534" s="719"/>
      <c r="AV534" s="720"/>
    </row>
    <row r="535" spans="44:48" ht="15" customHeight="1">
      <c r="AR535" s="69" t="str">
        <f t="shared" si="122"/>
        <v/>
      </c>
      <c r="AS535" s="719"/>
      <c r="AT535" s="719"/>
      <c r="AU535" s="719"/>
      <c r="AV535" s="720"/>
    </row>
    <row r="536" spans="44:48" ht="15" customHeight="1">
      <c r="AR536" s="69" t="str">
        <f t="shared" si="122"/>
        <v/>
      </c>
      <c r="AS536" s="719"/>
      <c r="AT536" s="719"/>
      <c r="AU536" s="719"/>
      <c r="AV536" s="720"/>
    </row>
    <row r="537" spans="44:48" ht="15" customHeight="1">
      <c r="AR537" s="69" t="str">
        <f t="shared" si="122"/>
        <v/>
      </c>
      <c r="AS537" s="719"/>
      <c r="AT537" s="719"/>
      <c r="AU537" s="719"/>
      <c r="AV537" s="720"/>
    </row>
    <row r="538" spans="44:48" ht="15" customHeight="1">
      <c r="AR538" s="69" t="str">
        <f t="shared" si="122"/>
        <v/>
      </c>
      <c r="AS538" s="719"/>
      <c r="AT538" s="719"/>
      <c r="AU538" s="719"/>
      <c r="AV538" s="720"/>
    </row>
    <row r="539" spans="44:48" ht="15" customHeight="1">
      <c r="AR539" s="69" t="str">
        <f t="shared" si="122"/>
        <v/>
      </c>
      <c r="AS539" s="719"/>
      <c r="AT539" s="719"/>
      <c r="AU539" s="719"/>
      <c r="AV539" s="720"/>
    </row>
    <row r="540" spans="44:48" ht="15" customHeight="1">
      <c r="AR540" s="69" t="str">
        <f t="shared" si="122"/>
        <v/>
      </c>
      <c r="AS540" s="719"/>
      <c r="AT540" s="719"/>
      <c r="AU540" s="719"/>
      <c r="AV540" s="720"/>
    </row>
    <row r="541" spans="44:48" ht="15" customHeight="1">
      <c r="AR541" s="69" t="str">
        <f t="shared" si="122"/>
        <v/>
      </c>
      <c r="AS541" s="719"/>
      <c r="AT541" s="719"/>
      <c r="AU541" s="719"/>
      <c r="AV541" s="720"/>
    </row>
    <row r="542" spans="44:48" ht="15" customHeight="1">
      <c r="AR542" s="69" t="str">
        <f t="shared" si="122"/>
        <v/>
      </c>
      <c r="AS542" s="719"/>
      <c r="AT542" s="719"/>
      <c r="AU542" s="719"/>
      <c r="AV542" s="720"/>
    </row>
    <row r="543" spans="44:48" ht="15" customHeight="1">
      <c r="AR543" s="69" t="str">
        <f t="shared" si="122"/>
        <v/>
      </c>
      <c r="AS543" s="719"/>
      <c r="AT543" s="719"/>
      <c r="AU543" s="719"/>
      <c r="AV543" s="720"/>
    </row>
    <row r="544" spans="44:48" ht="15" customHeight="1">
      <c r="AR544" s="69" t="str">
        <f t="shared" si="122"/>
        <v/>
      </c>
      <c r="AS544" s="719"/>
      <c r="AT544" s="719"/>
      <c r="AU544" s="719"/>
      <c r="AV544" s="720"/>
    </row>
    <row r="545" spans="44:48" ht="15" customHeight="1">
      <c r="AR545" s="69" t="str">
        <f t="shared" si="122"/>
        <v/>
      </c>
      <c r="AS545" s="719"/>
      <c r="AT545" s="719"/>
      <c r="AU545" s="719"/>
      <c r="AV545" s="720"/>
    </row>
    <row r="546" spans="44:48" ht="15" customHeight="1">
      <c r="AR546" s="69" t="str">
        <f t="shared" si="122"/>
        <v/>
      </c>
      <c r="AS546" s="719"/>
      <c r="AT546" s="719"/>
      <c r="AU546" s="719"/>
      <c r="AV546" s="720"/>
    </row>
    <row r="547" spans="44:48" ht="15" customHeight="1">
      <c r="AR547" s="69" t="str">
        <f t="shared" si="122"/>
        <v/>
      </c>
      <c r="AS547" s="719"/>
      <c r="AT547" s="719"/>
      <c r="AU547" s="719"/>
      <c r="AV547" s="720"/>
    </row>
    <row r="548" spans="44:48" ht="15" customHeight="1">
      <c r="AR548" s="69" t="str">
        <f t="shared" si="122"/>
        <v/>
      </c>
      <c r="AS548" s="719"/>
      <c r="AT548" s="719"/>
      <c r="AU548" s="719"/>
      <c r="AV548" s="720"/>
    </row>
    <row r="549" spans="44:48" ht="15" customHeight="1">
      <c r="AR549" s="69" t="str">
        <f t="shared" si="122"/>
        <v/>
      </c>
      <c r="AS549" s="719"/>
      <c r="AT549" s="719"/>
      <c r="AU549" s="719"/>
      <c r="AV549" s="720"/>
    </row>
    <row r="550" spans="44:48" ht="15" customHeight="1">
      <c r="AR550" s="69" t="str">
        <f t="shared" si="122"/>
        <v/>
      </c>
      <c r="AS550" s="719"/>
      <c r="AT550" s="719"/>
      <c r="AU550" s="719"/>
      <c r="AV550" s="720"/>
    </row>
    <row r="551" spans="44:48" ht="15" customHeight="1">
      <c r="AR551" s="69" t="str">
        <f t="shared" si="122"/>
        <v/>
      </c>
      <c r="AS551" s="719"/>
      <c r="AT551" s="719"/>
      <c r="AU551" s="719"/>
      <c r="AV551" s="720"/>
    </row>
    <row r="552" spans="44:48" ht="15" customHeight="1">
      <c r="AR552" s="69" t="str">
        <f t="shared" si="122"/>
        <v/>
      </c>
      <c r="AS552" s="719"/>
      <c r="AT552" s="719"/>
      <c r="AU552" s="719"/>
      <c r="AV552" s="720"/>
    </row>
    <row r="553" spans="44:48" ht="15" customHeight="1">
      <c r="AR553" s="69" t="str">
        <f t="shared" si="122"/>
        <v/>
      </c>
      <c r="AS553" s="719"/>
      <c r="AT553" s="719"/>
      <c r="AU553" s="719"/>
      <c r="AV553" s="720"/>
    </row>
    <row r="554" spans="44:48" ht="15" customHeight="1">
      <c r="AR554" s="69" t="str">
        <f t="shared" si="122"/>
        <v/>
      </c>
      <c r="AS554" s="719"/>
      <c r="AT554" s="719"/>
      <c r="AU554" s="719"/>
      <c r="AV554" s="720"/>
    </row>
    <row r="555" spans="44:48" ht="15" customHeight="1">
      <c r="AR555" s="69" t="str">
        <f t="shared" si="122"/>
        <v/>
      </c>
      <c r="AS555" s="719"/>
      <c r="AT555" s="719"/>
      <c r="AU555" s="719"/>
      <c r="AV555" s="720"/>
    </row>
    <row r="556" spans="44:48" ht="15" customHeight="1">
      <c r="AR556" s="69" t="str">
        <f t="shared" si="122"/>
        <v/>
      </c>
      <c r="AS556" s="719"/>
      <c r="AT556" s="719"/>
      <c r="AU556" s="719"/>
      <c r="AV556" s="720"/>
    </row>
    <row r="557" spans="44:48" ht="15" customHeight="1">
      <c r="AR557" s="69" t="str">
        <f t="shared" si="122"/>
        <v/>
      </c>
      <c r="AS557" s="719"/>
      <c r="AT557" s="719"/>
      <c r="AU557" s="719"/>
      <c r="AV557" s="720"/>
    </row>
    <row r="558" spans="44:48" ht="15" customHeight="1">
      <c r="AR558" s="69" t="str">
        <f t="shared" si="122"/>
        <v/>
      </c>
      <c r="AS558" s="719"/>
      <c r="AT558" s="719"/>
      <c r="AU558" s="719"/>
      <c r="AV558" s="720"/>
    </row>
    <row r="559" spans="44:48" ht="15" customHeight="1">
      <c r="AR559" s="69" t="str">
        <f t="shared" si="122"/>
        <v/>
      </c>
      <c r="AS559" s="719"/>
      <c r="AT559" s="719"/>
      <c r="AU559" s="719"/>
      <c r="AV559" s="720"/>
    </row>
    <row r="560" spans="44:48" ht="15" customHeight="1">
      <c r="AR560" s="69" t="str">
        <f t="shared" si="122"/>
        <v/>
      </c>
      <c r="AS560" s="719"/>
      <c r="AT560" s="719"/>
      <c r="AU560" s="719"/>
      <c r="AV560" s="720"/>
    </row>
    <row r="561" spans="44:48" ht="15" customHeight="1">
      <c r="AR561" s="69" t="str">
        <f t="shared" si="122"/>
        <v/>
      </c>
      <c r="AS561" s="719"/>
      <c r="AT561" s="719"/>
      <c r="AU561" s="719"/>
      <c r="AV561" s="720"/>
    </row>
    <row r="562" spans="44:48" ht="15" customHeight="1">
      <c r="AR562" s="69" t="str">
        <f t="shared" si="122"/>
        <v/>
      </c>
      <c r="AS562" s="719"/>
      <c r="AT562" s="719"/>
      <c r="AU562" s="719"/>
      <c r="AV562" s="720"/>
    </row>
    <row r="563" spans="44:48" ht="15" customHeight="1">
      <c r="AR563" s="69" t="str">
        <f t="shared" si="122"/>
        <v/>
      </c>
      <c r="AS563" s="719"/>
      <c r="AT563" s="719"/>
      <c r="AU563" s="719"/>
      <c r="AV563" s="720"/>
    </row>
    <row r="564" spans="44:48" ht="15" customHeight="1">
      <c r="AR564" s="69" t="str">
        <f t="shared" si="122"/>
        <v/>
      </c>
      <c r="AS564" s="719"/>
      <c r="AT564" s="719"/>
      <c r="AU564" s="719"/>
      <c r="AV564" s="720"/>
    </row>
    <row r="565" spans="44:48" ht="15" customHeight="1">
      <c r="AR565" s="69" t="str">
        <f t="shared" si="122"/>
        <v/>
      </c>
      <c r="AS565" s="719"/>
      <c r="AT565" s="719"/>
      <c r="AU565" s="719"/>
      <c r="AV565" s="720"/>
    </row>
    <row r="566" spans="44:48" ht="15" customHeight="1">
      <c r="AR566" s="69" t="str">
        <f t="shared" si="122"/>
        <v/>
      </c>
      <c r="AS566" s="719"/>
      <c r="AT566" s="719"/>
      <c r="AU566" s="719"/>
      <c r="AV566" s="720"/>
    </row>
    <row r="567" spans="44:48" ht="15" customHeight="1">
      <c r="AR567" s="69" t="str">
        <f t="shared" si="122"/>
        <v/>
      </c>
      <c r="AS567" s="719"/>
      <c r="AT567" s="719"/>
      <c r="AU567" s="719"/>
      <c r="AV567" s="720"/>
    </row>
    <row r="568" spans="44:48" ht="15" customHeight="1">
      <c r="AR568" s="69" t="str">
        <f t="shared" si="122"/>
        <v/>
      </c>
      <c r="AS568" s="719"/>
      <c r="AT568" s="719"/>
      <c r="AU568" s="719"/>
      <c r="AV568" s="720"/>
    </row>
    <row r="569" spans="44:48" ht="15" customHeight="1">
      <c r="AR569" s="69" t="str">
        <f t="shared" si="122"/>
        <v/>
      </c>
      <c r="AS569" s="719"/>
      <c r="AT569" s="719"/>
      <c r="AU569" s="719"/>
      <c r="AV569" s="720"/>
    </row>
    <row r="570" spans="44:48" ht="15" customHeight="1">
      <c r="AR570" s="69" t="str">
        <f t="shared" si="122"/>
        <v/>
      </c>
      <c r="AS570" s="719"/>
      <c r="AT570" s="719"/>
      <c r="AU570" s="719"/>
      <c r="AV570" s="720"/>
    </row>
    <row r="571" spans="44:48" ht="15" customHeight="1">
      <c r="AR571" s="69" t="str">
        <f t="shared" si="122"/>
        <v/>
      </c>
      <c r="AS571" s="719"/>
      <c r="AT571" s="719"/>
      <c r="AU571" s="719"/>
      <c r="AV571" s="720"/>
    </row>
    <row r="572" spans="44:48" ht="15" customHeight="1">
      <c r="AR572" s="69" t="str">
        <f t="shared" si="122"/>
        <v/>
      </c>
      <c r="AS572" s="719"/>
      <c r="AT572" s="719"/>
      <c r="AU572" s="719"/>
      <c r="AV572" s="720"/>
    </row>
    <row r="573" spans="44:48" ht="15" customHeight="1">
      <c r="AR573" s="69" t="str">
        <f t="shared" si="122"/>
        <v/>
      </c>
      <c r="AS573" s="719"/>
      <c r="AT573" s="719"/>
      <c r="AU573" s="719"/>
      <c r="AV573" s="720"/>
    </row>
    <row r="574" spans="44:48" ht="15" customHeight="1">
      <c r="AR574" s="69" t="str">
        <f t="shared" si="122"/>
        <v/>
      </c>
      <c r="AS574" s="719"/>
      <c r="AT574" s="719"/>
      <c r="AU574" s="719"/>
      <c r="AV574" s="720"/>
    </row>
    <row r="575" spans="44:48" ht="15" customHeight="1">
      <c r="AR575" s="69" t="str">
        <f t="shared" si="122"/>
        <v/>
      </c>
      <c r="AS575" s="719"/>
      <c r="AT575" s="719"/>
      <c r="AU575" s="719"/>
      <c r="AV575" s="720"/>
    </row>
    <row r="576" spans="44:48" ht="15" customHeight="1">
      <c r="AR576" s="69" t="str">
        <f t="shared" si="122"/>
        <v/>
      </c>
      <c r="AS576" s="719"/>
      <c r="AT576" s="719"/>
      <c r="AU576" s="719"/>
      <c r="AV576" s="720"/>
    </row>
    <row r="577" spans="44:48" ht="15" customHeight="1">
      <c r="AR577" s="69" t="str">
        <f t="shared" si="122"/>
        <v/>
      </c>
      <c r="AS577" s="719"/>
      <c r="AT577" s="719"/>
      <c r="AU577" s="719"/>
      <c r="AV577" s="720"/>
    </row>
    <row r="578" spans="44:48" ht="15" customHeight="1">
      <c r="AR578" s="69" t="str">
        <f t="shared" si="122"/>
        <v/>
      </c>
      <c r="AS578" s="719"/>
      <c r="AT578" s="719"/>
      <c r="AU578" s="719"/>
      <c r="AV578" s="720"/>
    </row>
    <row r="579" spans="44:48" ht="15" customHeight="1">
      <c r="AR579" s="69" t="str">
        <f t="shared" si="122"/>
        <v/>
      </c>
      <c r="AS579" s="719"/>
      <c r="AT579" s="719"/>
      <c r="AU579" s="719"/>
      <c r="AV579" s="720"/>
    </row>
    <row r="580" spans="44:48" ht="15" customHeight="1">
      <c r="AR580" s="69" t="str">
        <f t="shared" si="122"/>
        <v/>
      </c>
      <c r="AS580" s="719"/>
      <c r="AT580" s="719"/>
      <c r="AU580" s="719"/>
      <c r="AV580" s="720"/>
    </row>
    <row r="581" spans="44:48" ht="15" customHeight="1">
      <c r="AR581" s="69" t="str">
        <f t="shared" si="122"/>
        <v/>
      </c>
      <c r="AS581" s="719"/>
      <c r="AT581" s="719"/>
      <c r="AU581" s="719"/>
      <c r="AV581" s="720"/>
    </row>
    <row r="582" spans="44:48" ht="15" customHeight="1">
      <c r="AR582" s="69" t="str">
        <f t="shared" si="122"/>
        <v/>
      </c>
      <c r="AS582" s="719"/>
      <c r="AT582" s="719"/>
      <c r="AU582" s="719"/>
      <c r="AV582" s="720"/>
    </row>
    <row r="583" spans="44:48" ht="15" customHeight="1">
      <c r="AR583" s="69" t="str">
        <f t="shared" si="122"/>
        <v/>
      </c>
      <c r="AS583" s="719"/>
      <c r="AT583" s="719"/>
      <c r="AU583" s="719"/>
      <c r="AV583" s="720"/>
    </row>
    <row r="584" spans="44:48" ht="15" customHeight="1">
      <c r="AR584" s="69" t="str">
        <f t="shared" si="122"/>
        <v/>
      </c>
      <c r="AS584" s="719"/>
      <c r="AT584" s="719"/>
      <c r="AU584" s="719"/>
      <c r="AV584" s="720"/>
    </row>
    <row r="585" spans="44:48" ht="15" customHeight="1">
      <c r="AR585" s="69" t="str">
        <f t="shared" ref="AR585:AR648" si="123">CONCATENATE(AT585,AU585)</f>
        <v/>
      </c>
      <c r="AS585" s="719"/>
      <c r="AT585" s="719"/>
      <c r="AU585" s="719"/>
      <c r="AV585" s="720"/>
    </row>
    <row r="586" spans="44:48" ht="15" customHeight="1">
      <c r="AR586" s="69" t="str">
        <f t="shared" si="123"/>
        <v/>
      </c>
      <c r="AS586" s="719"/>
      <c r="AT586" s="719"/>
      <c r="AU586" s="719"/>
      <c r="AV586" s="720"/>
    </row>
    <row r="587" spans="44:48" ht="15" customHeight="1">
      <c r="AR587" s="69" t="str">
        <f t="shared" si="123"/>
        <v/>
      </c>
      <c r="AS587" s="719"/>
      <c r="AT587" s="719"/>
      <c r="AU587" s="719"/>
      <c r="AV587" s="720"/>
    </row>
    <row r="588" spans="44:48" ht="15" customHeight="1">
      <c r="AR588" s="69" t="str">
        <f t="shared" si="123"/>
        <v/>
      </c>
      <c r="AS588" s="719"/>
      <c r="AT588" s="719"/>
      <c r="AU588" s="719"/>
      <c r="AV588" s="720"/>
    </row>
    <row r="589" spans="44:48" ht="15" customHeight="1">
      <c r="AR589" s="69" t="str">
        <f t="shared" si="123"/>
        <v/>
      </c>
      <c r="AS589" s="719"/>
      <c r="AT589" s="719"/>
      <c r="AU589" s="719"/>
      <c r="AV589" s="720"/>
    </row>
    <row r="590" spans="44:48" ht="15" customHeight="1">
      <c r="AR590" s="69" t="str">
        <f t="shared" si="123"/>
        <v/>
      </c>
      <c r="AS590" s="719"/>
      <c r="AT590" s="719"/>
      <c r="AU590" s="719"/>
      <c r="AV590" s="720"/>
    </row>
    <row r="591" spans="44:48" ht="15" customHeight="1">
      <c r="AR591" s="69" t="str">
        <f t="shared" si="123"/>
        <v/>
      </c>
      <c r="AS591" s="719"/>
      <c r="AT591" s="719"/>
      <c r="AU591" s="719"/>
      <c r="AV591" s="720"/>
    </row>
    <row r="592" spans="44:48" ht="15" customHeight="1">
      <c r="AR592" s="69" t="str">
        <f t="shared" si="123"/>
        <v/>
      </c>
      <c r="AS592" s="719"/>
      <c r="AT592" s="719"/>
      <c r="AU592" s="719"/>
      <c r="AV592" s="720"/>
    </row>
    <row r="593" spans="44:48" ht="15" customHeight="1">
      <c r="AR593" s="69" t="str">
        <f t="shared" si="123"/>
        <v/>
      </c>
      <c r="AS593" s="719"/>
      <c r="AT593" s="719"/>
      <c r="AU593" s="719"/>
      <c r="AV593" s="720"/>
    </row>
    <row r="594" spans="44:48" ht="15" customHeight="1">
      <c r="AR594" s="69" t="str">
        <f t="shared" si="123"/>
        <v/>
      </c>
      <c r="AS594" s="719"/>
      <c r="AT594" s="719"/>
      <c r="AU594" s="719"/>
      <c r="AV594" s="720"/>
    </row>
    <row r="595" spans="44:48" ht="15" customHeight="1">
      <c r="AR595" s="69" t="str">
        <f t="shared" si="123"/>
        <v/>
      </c>
      <c r="AS595" s="719"/>
      <c r="AT595" s="719"/>
      <c r="AU595" s="719"/>
      <c r="AV595" s="720"/>
    </row>
    <row r="596" spans="44:48" ht="15" customHeight="1">
      <c r="AR596" s="69" t="str">
        <f t="shared" si="123"/>
        <v/>
      </c>
      <c r="AS596" s="719"/>
      <c r="AT596" s="719"/>
      <c r="AU596" s="719"/>
      <c r="AV596" s="720"/>
    </row>
    <row r="597" spans="44:48" ht="15" customHeight="1">
      <c r="AR597" s="69" t="str">
        <f t="shared" si="123"/>
        <v/>
      </c>
      <c r="AS597" s="719"/>
      <c r="AT597" s="719"/>
      <c r="AU597" s="719"/>
      <c r="AV597" s="720"/>
    </row>
    <row r="598" spans="44:48" ht="15" customHeight="1">
      <c r="AR598" s="69" t="str">
        <f t="shared" si="123"/>
        <v/>
      </c>
      <c r="AS598" s="719"/>
      <c r="AT598" s="719"/>
      <c r="AU598" s="719"/>
      <c r="AV598" s="720"/>
    </row>
    <row r="599" spans="44:48" ht="15" customHeight="1">
      <c r="AR599" s="69" t="str">
        <f t="shared" si="123"/>
        <v/>
      </c>
      <c r="AS599" s="719"/>
      <c r="AT599" s="719"/>
      <c r="AU599" s="719"/>
      <c r="AV599" s="720"/>
    </row>
    <row r="600" spans="44:48" ht="15" customHeight="1">
      <c r="AR600" s="69" t="str">
        <f t="shared" si="123"/>
        <v/>
      </c>
      <c r="AS600" s="719"/>
      <c r="AT600" s="719"/>
      <c r="AU600" s="719"/>
      <c r="AV600" s="720"/>
    </row>
    <row r="601" spans="44:48" ht="15" customHeight="1">
      <c r="AR601" s="69" t="str">
        <f t="shared" si="123"/>
        <v/>
      </c>
      <c r="AS601" s="719"/>
      <c r="AT601" s="719"/>
      <c r="AU601" s="719"/>
      <c r="AV601" s="720"/>
    </row>
    <row r="602" spans="44:48" ht="15" customHeight="1">
      <c r="AR602" s="69" t="str">
        <f t="shared" si="123"/>
        <v/>
      </c>
      <c r="AS602" s="719"/>
      <c r="AT602" s="719"/>
      <c r="AU602" s="719"/>
      <c r="AV602" s="720"/>
    </row>
    <row r="603" spans="44:48" ht="15" customHeight="1">
      <c r="AR603" s="69" t="str">
        <f t="shared" si="123"/>
        <v/>
      </c>
      <c r="AS603" s="719"/>
      <c r="AT603" s="719"/>
      <c r="AU603" s="719"/>
      <c r="AV603" s="720"/>
    </row>
    <row r="604" spans="44:48" ht="15" customHeight="1">
      <c r="AR604" s="69" t="str">
        <f t="shared" si="123"/>
        <v/>
      </c>
      <c r="AS604" s="719"/>
      <c r="AT604" s="719"/>
      <c r="AU604" s="719"/>
      <c r="AV604" s="720"/>
    </row>
    <row r="605" spans="44:48" ht="15" customHeight="1">
      <c r="AR605" s="69" t="str">
        <f t="shared" si="123"/>
        <v/>
      </c>
      <c r="AS605" s="719"/>
      <c r="AT605" s="719"/>
      <c r="AU605" s="719"/>
      <c r="AV605" s="720"/>
    </row>
    <row r="606" spans="44:48" ht="15" customHeight="1">
      <c r="AR606" s="69" t="str">
        <f t="shared" si="123"/>
        <v/>
      </c>
      <c r="AS606" s="719"/>
      <c r="AT606" s="719"/>
      <c r="AU606" s="719"/>
      <c r="AV606" s="720"/>
    </row>
    <row r="607" spans="44:48" ht="15" customHeight="1">
      <c r="AR607" s="69" t="str">
        <f t="shared" si="123"/>
        <v/>
      </c>
      <c r="AS607" s="719"/>
      <c r="AT607" s="719"/>
      <c r="AU607" s="719"/>
      <c r="AV607" s="720"/>
    </row>
    <row r="608" spans="44:48" ht="15" customHeight="1">
      <c r="AR608" s="69" t="str">
        <f t="shared" si="123"/>
        <v/>
      </c>
      <c r="AS608" s="719"/>
      <c r="AT608" s="719"/>
      <c r="AU608" s="719"/>
      <c r="AV608" s="720"/>
    </row>
    <row r="609" spans="44:48" ht="15" customHeight="1">
      <c r="AR609" s="69" t="str">
        <f t="shared" si="123"/>
        <v/>
      </c>
      <c r="AS609" s="719"/>
      <c r="AT609" s="719"/>
      <c r="AU609" s="719"/>
      <c r="AV609" s="720"/>
    </row>
    <row r="610" spans="44:48" ht="15" customHeight="1">
      <c r="AR610" s="69" t="str">
        <f t="shared" si="123"/>
        <v/>
      </c>
      <c r="AS610" s="719"/>
      <c r="AT610" s="719"/>
      <c r="AU610" s="719"/>
      <c r="AV610" s="720"/>
    </row>
    <row r="611" spans="44:48" ht="15" customHeight="1">
      <c r="AR611" s="69" t="str">
        <f t="shared" si="123"/>
        <v/>
      </c>
      <c r="AS611" s="719"/>
      <c r="AT611" s="719"/>
      <c r="AU611" s="719"/>
      <c r="AV611" s="720"/>
    </row>
    <row r="612" spans="44:48" ht="15" customHeight="1">
      <c r="AR612" s="69" t="str">
        <f t="shared" si="123"/>
        <v/>
      </c>
      <c r="AS612" s="719"/>
      <c r="AT612" s="719"/>
      <c r="AU612" s="719"/>
      <c r="AV612" s="720"/>
    </row>
    <row r="613" spans="44:48" ht="15" customHeight="1">
      <c r="AR613" s="69" t="str">
        <f t="shared" si="123"/>
        <v/>
      </c>
      <c r="AS613" s="719"/>
      <c r="AT613" s="719"/>
      <c r="AU613" s="719"/>
      <c r="AV613" s="720"/>
    </row>
    <row r="614" spans="44:48" ht="15" customHeight="1">
      <c r="AR614" s="69" t="str">
        <f t="shared" si="123"/>
        <v/>
      </c>
      <c r="AS614" s="719"/>
      <c r="AT614" s="719"/>
      <c r="AU614" s="719"/>
      <c r="AV614" s="720"/>
    </row>
    <row r="615" spans="44:48" ht="15" customHeight="1">
      <c r="AR615" s="69" t="str">
        <f t="shared" si="123"/>
        <v/>
      </c>
      <c r="AS615" s="719"/>
      <c r="AT615" s="719"/>
      <c r="AU615" s="719"/>
      <c r="AV615" s="720"/>
    </row>
    <row r="616" spans="44:48" ht="15" customHeight="1">
      <c r="AR616" s="69" t="str">
        <f t="shared" si="123"/>
        <v/>
      </c>
      <c r="AS616" s="719"/>
      <c r="AT616" s="719"/>
      <c r="AU616" s="719"/>
      <c r="AV616" s="720"/>
    </row>
    <row r="617" spans="44:48" ht="15" customHeight="1">
      <c r="AR617" s="69" t="str">
        <f t="shared" si="123"/>
        <v/>
      </c>
      <c r="AS617" s="719"/>
      <c r="AT617" s="719"/>
      <c r="AU617" s="719"/>
      <c r="AV617" s="720"/>
    </row>
    <row r="618" spans="44:48" ht="15" customHeight="1">
      <c r="AR618" s="69" t="str">
        <f t="shared" si="123"/>
        <v/>
      </c>
      <c r="AS618" s="719"/>
      <c r="AT618" s="719"/>
      <c r="AU618" s="719"/>
      <c r="AV618" s="720"/>
    </row>
    <row r="619" spans="44:48" ht="15" customHeight="1">
      <c r="AR619" s="69" t="str">
        <f t="shared" si="123"/>
        <v/>
      </c>
      <c r="AS619" s="719"/>
      <c r="AT619" s="719"/>
      <c r="AU619" s="719"/>
      <c r="AV619" s="720"/>
    </row>
    <row r="620" spans="44:48" ht="15" customHeight="1">
      <c r="AR620" s="69" t="str">
        <f t="shared" si="123"/>
        <v/>
      </c>
      <c r="AS620" s="719"/>
      <c r="AT620" s="719"/>
      <c r="AU620" s="719"/>
      <c r="AV620" s="720"/>
    </row>
    <row r="621" spans="44:48" ht="15" customHeight="1">
      <c r="AR621" s="69" t="str">
        <f t="shared" si="123"/>
        <v/>
      </c>
      <c r="AS621" s="719"/>
      <c r="AT621" s="719"/>
      <c r="AU621" s="719"/>
      <c r="AV621" s="720"/>
    </row>
    <row r="622" spans="44:48" ht="15" customHeight="1">
      <c r="AR622" s="69" t="str">
        <f t="shared" si="123"/>
        <v/>
      </c>
      <c r="AS622" s="719"/>
      <c r="AT622" s="719"/>
      <c r="AU622" s="719"/>
      <c r="AV622" s="720"/>
    </row>
    <row r="623" spans="44:48" ht="15" customHeight="1">
      <c r="AR623" s="69" t="str">
        <f t="shared" si="123"/>
        <v/>
      </c>
      <c r="AS623" s="719"/>
      <c r="AT623" s="719"/>
      <c r="AU623" s="719"/>
      <c r="AV623" s="720"/>
    </row>
    <row r="624" spans="44:48" ht="15" customHeight="1">
      <c r="AR624" s="69" t="str">
        <f t="shared" si="123"/>
        <v/>
      </c>
      <c r="AS624" s="719"/>
      <c r="AT624" s="719"/>
      <c r="AU624" s="719"/>
      <c r="AV624" s="720"/>
    </row>
    <row r="625" spans="44:48" ht="15" customHeight="1">
      <c r="AR625" s="69" t="str">
        <f t="shared" si="123"/>
        <v/>
      </c>
      <c r="AS625" s="719"/>
      <c r="AT625" s="719"/>
      <c r="AU625" s="719"/>
      <c r="AV625" s="720"/>
    </row>
    <row r="626" spans="44:48" ht="15" customHeight="1">
      <c r="AR626" s="69" t="str">
        <f t="shared" si="123"/>
        <v/>
      </c>
      <c r="AS626" s="719"/>
      <c r="AT626" s="719"/>
      <c r="AU626" s="719"/>
      <c r="AV626" s="720"/>
    </row>
    <row r="627" spans="44:48" ht="15" customHeight="1">
      <c r="AR627" s="69" t="str">
        <f t="shared" si="123"/>
        <v/>
      </c>
      <c r="AS627" s="719"/>
      <c r="AT627" s="719"/>
      <c r="AU627" s="719"/>
      <c r="AV627" s="720"/>
    </row>
    <row r="628" spans="44:48" ht="15" customHeight="1">
      <c r="AR628" s="69" t="str">
        <f t="shared" si="123"/>
        <v/>
      </c>
      <c r="AS628" s="719"/>
      <c r="AT628" s="719"/>
      <c r="AU628" s="719"/>
      <c r="AV628" s="720"/>
    </row>
    <row r="629" spans="44:48" ht="15" customHeight="1">
      <c r="AR629" s="69" t="str">
        <f t="shared" si="123"/>
        <v/>
      </c>
      <c r="AS629" s="719"/>
      <c r="AT629" s="719"/>
      <c r="AU629" s="719"/>
      <c r="AV629" s="720"/>
    </row>
    <row r="630" spans="44:48" ht="15" customHeight="1">
      <c r="AR630" s="69" t="str">
        <f t="shared" si="123"/>
        <v/>
      </c>
      <c r="AS630" s="719"/>
      <c r="AT630" s="719"/>
      <c r="AU630" s="719"/>
      <c r="AV630" s="720"/>
    </row>
    <row r="631" spans="44:48" ht="15" customHeight="1">
      <c r="AR631" s="69" t="str">
        <f t="shared" si="123"/>
        <v/>
      </c>
      <c r="AS631" s="719"/>
      <c r="AT631" s="719"/>
      <c r="AU631" s="719"/>
      <c r="AV631" s="720"/>
    </row>
    <row r="632" spans="44:48" ht="15" customHeight="1">
      <c r="AR632" s="69" t="str">
        <f t="shared" si="123"/>
        <v/>
      </c>
      <c r="AS632" s="719"/>
      <c r="AT632" s="719"/>
      <c r="AU632" s="719"/>
      <c r="AV632" s="720"/>
    </row>
    <row r="633" spans="44:48" ht="15" customHeight="1">
      <c r="AR633" s="69" t="str">
        <f t="shared" si="123"/>
        <v/>
      </c>
      <c r="AS633" s="719"/>
      <c r="AT633" s="719"/>
      <c r="AU633" s="719"/>
      <c r="AV633" s="720"/>
    </row>
    <row r="634" spans="44:48" ht="15" customHeight="1">
      <c r="AR634" s="69" t="str">
        <f t="shared" si="123"/>
        <v/>
      </c>
      <c r="AS634" s="719"/>
      <c r="AT634" s="719"/>
      <c r="AU634" s="719"/>
      <c r="AV634" s="720"/>
    </row>
    <row r="635" spans="44:48" ht="15" customHeight="1">
      <c r="AR635" s="69" t="str">
        <f t="shared" si="123"/>
        <v/>
      </c>
      <c r="AS635" s="719"/>
      <c r="AT635" s="719"/>
      <c r="AU635" s="719"/>
      <c r="AV635" s="720"/>
    </row>
    <row r="636" spans="44:48" ht="15" customHeight="1">
      <c r="AR636" s="69" t="str">
        <f t="shared" si="123"/>
        <v/>
      </c>
      <c r="AS636" s="719"/>
      <c r="AT636" s="719"/>
      <c r="AU636" s="719"/>
      <c r="AV636" s="720"/>
    </row>
    <row r="637" spans="44:48" ht="15" customHeight="1">
      <c r="AR637" s="69" t="str">
        <f t="shared" si="123"/>
        <v/>
      </c>
      <c r="AS637" s="719"/>
      <c r="AT637" s="719"/>
      <c r="AU637" s="719"/>
      <c r="AV637" s="720"/>
    </row>
    <row r="638" spans="44:48" ht="15" customHeight="1">
      <c r="AR638" s="69" t="str">
        <f t="shared" si="123"/>
        <v/>
      </c>
      <c r="AS638" s="719"/>
      <c r="AT638" s="719"/>
      <c r="AU638" s="719"/>
      <c r="AV638" s="720"/>
    </row>
    <row r="639" spans="44:48" ht="15" customHeight="1">
      <c r="AR639" s="69" t="str">
        <f t="shared" si="123"/>
        <v/>
      </c>
      <c r="AS639" s="719"/>
      <c r="AT639" s="719"/>
      <c r="AU639" s="719"/>
      <c r="AV639" s="720"/>
    </row>
    <row r="640" spans="44:48" ht="15" customHeight="1">
      <c r="AR640" s="69" t="str">
        <f t="shared" si="123"/>
        <v/>
      </c>
      <c r="AS640" s="719"/>
      <c r="AT640" s="719"/>
      <c r="AU640" s="719"/>
      <c r="AV640" s="720"/>
    </row>
    <row r="641" spans="44:48" ht="15" customHeight="1">
      <c r="AR641" s="69" t="str">
        <f t="shared" si="123"/>
        <v/>
      </c>
      <c r="AS641" s="719"/>
      <c r="AT641" s="719"/>
      <c r="AU641" s="719"/>
      <c r="AV641" s="720"/>
    </row>
    <row r="642" spans="44:48" ht="15" customHeight="1">
      <c r="AR642" s="69" t="str">
        <f t="shared" si="123"/>
        <v/>
      </c>
      <c r="AS642" s="719"/>
      <c r="AT642" s="719"/>
      <c r="AU642" s="719"/>
      <c r="AV642" s="720"/>
    </row>
    <row r="643" spans="44:48" ht="15" customHeight="1">
      <c r="AR643" s="69" t="str">
        <f t="shared" si="123"/>
        <v/>
      </c>
      <c r="AS643" s="719"/>
      <c r="AT643" s="719"/>
      <c r="AU643" s="719"/>
      <c r="AV643" s="720"/>
    </row>
    <row r="644" spans="44:48" ht="15" customHeight="1">
      <c r="AR644" s="69" t="str">
        <f t="shared" si="123"/>
        <v/>
      </c>
      <c r="AS644" s="719"/>
      <c r="AT644" s="719"/>
      <c r="AU644" s="719"/>
      <c r="AV644" s="720"/>
    </row>
    <row r="645" spans="44:48" ht="15" customHeight="1">
      <c r="AR645" s="69" t="str">
        <f t="shared" si="123"/>
        <v/>
      </c>
      <c r="AS645" s="719"/>
      <c r="AT645" s="719"/>
      <c r="AU645" s="719"/>
      <c r="AV645" s="720"/>
    </row>
    <row r="646" spans="44:48" ht="15" customHeight="1">
      <c r="AR646" s="69" t="str">
        <f t="shared" si="123"/>
        <v/>
      </c>
      <c r="AS646" s="719"/>
      <c r="AT646" s="719"/>
      <c r="AU646" s="719"/>
      <c r="AV646" s="720"/>
    </row>
    <row r="647" spans="44:48" ht="15" customHeight="1">
      <c r="AR647" s="69" t="str">
        <f t="shared" si="123"/>
        <v/>
      </c>
      <c r="AS647" s="719"/>
      <c r="AT647" s="719"/>
      <c r="AU647" s="719"/>
      <c r="AV647" s="720"/>
    </row>
    <row r="648" spans="44:48" ht="15" customHeight="1">
      <c r="AR648" s="69" t="str">
        <f t="shared" si="123"/>
        <v/>
      </c>
      <c r="AS648" s="719"/>
      <c r="AT648" s="719"/>
      <c r="AU648" s="719"/>
      <c r="AV648" s="720"/>
    </row>
    <row r="649" spans="44:48" ht="15" customHeight="1">
      <c r="AR649" s="69" t="str">
        <f t="shared" ref="AR649:AR712" si="124">CONCATENATE(AT649,AU649)</f>
        <v/>
      </c>
      <c r="AS649" s="719"/>
      <c r="AT649" s="719"/>
      <c r="AU649" s="719"/>
      <c r="AV649" s="720"/>
    </row>
    <row r="650" spans="44:48" ht="15" customHeight="1">
      <c r="AR650" s="69" t="str">
        <f t="shared" si="124"/>
        <v/>
      </c>
      <c r="AS650" s="719"/>
      <c r="AT650" s="719"/>
      <c r="AU650" s="719"/>
      <c r="AV650" s="720"/>
    </row>
    <row r="651" spans="44:48" ht="15" customHeight="1">
      <c r="AR651" s="69" t="str">
        <f t="shared" si="124"/>
        <v/>
      </c>
      <c r="AS651" s="719"/>
      <c r="AT651" s="719"/>
      <c r="AU651" s="719"/>
      <c r="AV651" s="720"/>
    </row>
    <row r="652" spans="44:48" ht="15" customHeight="1">
      <c r="AR652" s="69" t="str">
        <f t="shared" si="124"/>
        <v/>
      </c>
      <c r="AS652" s="719"/>
      <c r="AT652" s="719"/>
      <c r="AU652" s="719"/>
      <c r="AV652" s="720"/>
    </row>
    <row r="653" spans="44:48" ht="15" customHeight="1">
      <c r="AR653" s="69" t="str">
        <f t="shared" si="124"/>
        <v/>
      </c>
      <c r="AS653" s="719"/>
      <c r="AT653" s="719"/>
      <c r="AU653" s="719"/>
      <c r="AV653" s="720"/>
    </row>
    <row r="654" spans="44:48" ht="15" customHeight="1">
      <c r="AR654" s="69" t="str">
        <f t="shared" si="124"/>
        <v/>
      </c>
      <c r="AS654" s="719"/>
      <c r="AT654" s="719"/>
      <c r="AU654" s="719"/>
      <c r="AV654" s="720"/>
    </row>
    <row r="655" spans="44:48" ht="15" customHeight="1">
      <c r="AR655" s="69" t="str">
        <f t="shared" si="124"/>
        <v/>
      </c>
      <c r="AS655" s="719"/>
      <c r="AT655" s="719"/>
      <c r="AU655" s="719"/>
      <c r="AV655" s="720"/>
    </row>
    <row r="656" spans="44:48" ht="15" customHeight="1">
      <c r="AR656" s="69" t="str">
        <f t="shared" si="124"/>
        <v/>
      </c>
      <c r="AS656" s="719"/>
      <c r="AT656" s="719"/>
      <c r="AU656" s="719"/>
      <c r="AV656" s="720"/>
    </row>
    <row r="657" spans="44:48" ht="15" customHeight="1">
      <c r="AR657" s="69" t="str">
        <f t="shared" si="124"/>
        <v/>
      </c>
      <c r="AS657" s="719"/>
      <c r="AT657" s="719"/>
      <c r="AU657" s="719"/>
      <c r="AV657" s="720"/>
    </row>
    <row r="658" spans="44:48" ht="15" customHeight="1">
      <c r="AR658" s="69" t="str">
        <f t="shared" si="124"/>
        <v/>
      </c>
      <c r="AS658" s="719"/>
      <c r="AT658" s="719"/>
      <c r="AU658" s="719"/>
      <c r="AV658" s="720"/>
    </row>
    <row r="659" spans="44:48" ht="15" customHeight="1">
      <c r="AR659" s="69" t="str">
        <f t="shared" si="124"/>
        <v/>
      </c>
      <c r="AS659" s="719"/>
      <c r="AT659" s="719"/>
      <c r="AU659" s="719"/>
      <c r="AV659" s="720"/>
    </row>
    <row r="660" spans="44:48" ht="15" customHeight="1">
      <c r="AR660" s="69" t="str">
        <f t="shared" si="124"/>
        <v/>
      </c>
      <c r="AS660" s="719"/>
      <c r="AT660" s="719"/>
      <c r="AU660" s="719"/>
      <c r="AV660" s="720"/>
    </row>
    <row r="661" spans="44:48" ht="15" customHeight="1">
      <c r="AR661" s="69" t="str">
        <f t="shared" si="124"/>
        <v/>
      </c>
      <c r="AS661" s="719"/>
      <c r="AT661" s="719"/>
      <c r="AU661" s="719"/>
      <c r="AV661" s="720"/>
    </row>
    <row r="662" spans="44:48" ht="15" customHeight="1">
      <c r="AR662" s="69" t="str">
        <f t="shared" si="124"/>
        <v/>
      </c>
      <c r="AS662" s="719"/>
      <c r="AT662" s="719"/>
      <c r="AU662" s="719"/>
      <c r="AV662" s="720"/>
    </row>
    <row r="663" spans="44:48" ht="15" customHeight="1">
      <c r="AR663" s="69" t="str">
        <f t="shared" si="124"/>
        <v/>
      </c>
      <c r="AS663" s="719"/>
      <c r="AT663" s="719"/>
      <c r="AU663" s="719"/>
      <c r="AV663" s="720"/>
    </row>
    <row r="664" spans="44:48" ht="15" customHeight="1">
      <c r="AR664" s="69" t="str">
        <f t="shared" si="124"/>
        <v/>
      </c>
      <c r="AS664" s="719"/>
      <c r="AT664" s="719"/>
      <c r="AU664" s="719"/>
      <c r="AV664" s="720"/>
    </row>
    <row r="665" spans="44:48" ht="15" customHeight="1">
      <c r="AR665" s="69" t="str">
        <f t="shared" si="124"/>
        <v/>
      </c>
      <c r="AS665" s="719"/>
      <c r="AT665" s="719"/>
      <c r="AU665" s="719"/>
      <c r="AV665" s="720"/>
    </row>
    <row r="666" spans="44:48" ht="15" customHeight="1">
      <c r="AR666" s="69" t="str">
        <f t="shared" si="124"/>
        <v/>
      </c>
      <c r="AS666" s="719"/>
      <c r="AT666" s="719"/>
      <c r="AU666" s="719"/>
      <c r="AV666" s="720"/>
    </row>
    <row r="667" spans="44:48" ht="15" customHeight="1">
      <c r="AR667" s="69" t="str">
        <f t="shared" si="124"/>
        <v/>
      </c>
      <c r="AS667" s="719"/>
      <c r="AT667" s="719"/>
      <c r="AU667" s="719"/>
      <c r="AV667" s="720"/>
    </row>
    <row r="668" spans="44:48" ht="15" customHeight="1">
      <c r="AR668" s="69" t="str">
        <f t="shared" si="124"/>
        <v/>
      </c>
      <c r="AS668" s="719"/>
      <c r="AT668" s="719"/>
      <c r="AU668" s="719"/>
      <c r="AV668" s="720"/>
    </row>
    <row r="669" spans="44:48" ht="15" customHeight="1">
      <c r="AR669" s="69" t="str">
        <f t="shared" si="124"/>
        <v/>
      </c>
      <c r="AS669" s="719"/>
      <c r="AT669" s="719"/>
      <c r="AU669" s="719"/>
      <c r="AV669" s="720"/>
    </row>
    <row r="670" spans="44:48" ht="15" customHeight="1">
      <c r="AR670" s="69" t="str">
        <f t="shared" si="124"/>
        <v/>
      </c>
      <c r="AS670" s="719"/>
      <c r="AT670" s="719"/>
      <c r="AU670" s="719"/>
      <c r="AV670" s="720"/>
    </row>
    <row r="671" spans="44:48" ht="15" customHeight="1">
      <c r="AR671" s="69" t="str">
        <f t="shared" si="124"/>
        <v/>
      </c>
      <c r="AS671" s="719"/>
      <c r="AT671" s="719"/>
      <c r="AU671" s="719"/>
      <c r="AV671" s="720"/>
    </row>
    <row r="672" spans="44:48" ht="15" customHeight="1">
      <c r="AR672" s="69" t="str">
        <f t="shared" si="124"/>
        <v/>
      </c>
      <c r="AS672" s="719"/>
      <c r="AT672" s="719"/>
      <c r="AU672" s="719"/>
      <c r="AV672" s="720"/>
    </row>
    <row r="673" spans="44:48" ht="15" customHeight="1">
      <c r="AR673" s="69" t="str">
        <f t="shared" si="124"/>
        <v/>
      </c>
      <c r="AS673" s="719"/>
      <c r="AT673" s="719"/>
      <c r="AU673" s="719"/>
      <c r="AV673" s="720"/>
    </row>
    <row r="674" spans="44:48" ht="15" customHeight="1">
      <c r="AR674" s="69" t="str">
        <f t="shared" si="124"/>
        <v/>
      </c>
      <c r="AS674" s="719"/>
      <c r="AT674" s="719"/>
      <c r="AU674" s="719"/>
      <c r="AV674" s="720"/>
    </row>
    <row r="675" spans="44:48" ht="15" customHeight="1">
      <c r="AR675" s="69" t="str">
        <f t="shared" si="124"/>
        <v/>
      </c>
      <c r="AS675" s="719"/>
      <c r="AT675" s="719"/>
      <c r="AU675" s="719"/>
      <c r="AV675" s="720"/>
    </row>
    <row r="676" spans="44:48" ht="15" customHeight="1">
      <c r="AR676" s="69" t="str">
        <f t="shared" si="124"/>
        <v/>
      </c>
      <c r="AS676" s="719"/>
      <c r="AT676" s="719"/>
      <c r="AU676" s="719"/>
      <c r="AV676" s="720"/>
    </row>
    <row r="677" spans="44:48" ht="15" customHeight="1">
      <c r="AR677" s="69" t="str">
        <f t="shared" si="124"/>
        <v/>
      </c>
      <c r="AS677" s="719"/>
      <c r="AT677" s="719"/>
      <c r="AU677" s="719"/>
      <c r="AV677" s="720"/>
    </row>
    <row r="678" spans="44:48" ht="15" customHeight="1">
      <c r="AR678" s="69" t="str">
        <f t="shared" si="124"/>
        <v/>
      </c>
      <c r="AS678" s="719"/>
      <c r="AT678" s="719"/>
      <c r="AU678" s="719"/>
      <c r="AV678" s="720"/>
    </row>
    <row r="679" spans="44:48" ht="15" customHeight="1">
      <c r="AR679" s="69" t="str">
        <f t="shared" si="124"/>
        <v/>
      </c>
      <c r="AS679" s="719"/>
      <c r="AT679" s="719"/>
      <c r="AU679" s="719"/>
      <c r="AV679" s="720"/>
    </row>
    <row r="680" spans="44:48" ht="15" customHeight="1">
      <c r="AR680" s="69" t="str">
        <f t="shared" si="124"/>
        <v/>
      </c>
      <c r="AS680" s="719"/>
      <c r="AT680" s="719"/>
      <c r="AU680" s="719"/>
      <c r="AV680" s="720"/>
    </row>
    <row r="681" spans="44:48" ht="15" customHeight="1">
      <c r="AR681" s="69" t="str">
        <f t="shared" si="124"/>
        <v/>
      </c>
      <c r="AS681" s="719"/>
      <c r="AT681" s="719"/>
      <c r="AU681" s="719"/>
      <c r="AV681" s="720"/>
    </row>
    <row r="682" spans="44:48" ht="15" customHeight="1">
      <c r="AR682" s="69" t="str">
        <f t="shared" si="124"/>
        <v/>
      </c>
      <c r="AS682" s="719"/>
      <c r="AT682" s="719"/>
      <c r="AU682" s="719"/>
      <c r="AV682" s="720"/>
    </row>
    <row r="683" spans="44:48" ht="15" customHeight="1">
      <c r="AR683" s="69" t="str">
        <f t="shared" si="124"/>
        <v/>
      </c>
      <c r="AS683" s="719"/>
      <c r="AT683" s="719"/>
      <c r="AU683" s="719"/>
      <c r="AV683" s="720"/>
    </row>
    <row r="684" spans="44:48" ht="15" customHeight="1">
      <c r="AR684" s="69" t="str">
        <f t="shared" si="124"/>
        <v/>
      </c>
      <c r="AS684" s="719"/>
      <c r="AT684" s="719"/>
      <c r="AU684" s="719"/>
      <c r="AV684" s="720"/>
    </row>
    <row r="685" spans="44:48" ht="15" customHeight="1">
      <c r="AR685" s="69" t="str">
        <f t="shared" si="124"/>
        <v/>
      </c>
      <c r="AS685" s="719"/>
      <c r="AT685" s="719"/>
      <c r="AU685" s="719"/>
      <c r="AV685" s="720"/>
    </row>
    <row r="686" spans="44:48" ht="15" customHeight="1">
      <c r="AR686" s="69" t="str">
        <f t="shared" si="124"/>
        <v/>
      </c>
      <c r="AS686" s="719"/>
      <c r="AT686" s="719"/>
      <c r="AU686" s="719"/>
      <c r="AV686" s="720"/>
    </row>
    <row r="687" spans="44:48" ht="15" customHeight="1">
      <c r="AR687" s="69" t="str">
        <f t="shared" si="124"/>
        <v/>
      </c>
      <c r="AS687" s="719"/>
      <c r="AT687" s="719"/>
      <c r="AU687" s="719"/>
      <c r="AV687" s="720"/>
    </row>
    <row r="688" spans="44:48" ht="15" customHeight="1">
      <c r="AR688" s="69" t="str">
        <f t="shared" si="124"/>
        <v/>
      </c>
      <c r="AS688" s="719"/>
      <c r="AT688" s="719"/>
      <c r="AU688" s="719"/>
      <c r="AV688" s="720"/>
    </row>
    <row r="689" spans="44:48" ht="15" customHeight="1">
      <c r="AR689" s="69" t="str">
        <f t="shared" si="124"/>
        <v/>
      </c>
      <c r="AS689" s="719"/>
      <c r="AT689" s="719"/>
      <c r="AU689" s="719"/>
      <c r="AV689" s="720"/>
    </row>
    <row r="690" spans="44:48" ht="15" customHeight="1">
      <c r="AR690" s="69" t="str">
        <f t="shared" si="124"/>
        <v/>
      </c>
      <c r="AS690" s="719"/>
      <c r="AT690" s="719"/>
      <c r="AU690" s="719"/>
      <c r="AV690" s="720"/>
    </row>
    <row r="691" spans="44:48" ht="15" customHeight="1">
      <c r="AR691" s="69" t="str">
        <f t="shared" si="124"/>
        <v/>
      </c>
      <c r="AS691" s="719"/>
      <c r="AT691" s="719"/>
      <c r="AU691" s="719"/>
      <c r="AV691" s="720"/>
    </row>
    <row r="692" spans="44:48" ht="15" customHeight="1">
      <c r="AR692" s="69" t="str">
        <f t="shared" si="124"/>
        <v/>
      </c>
      <c r="AS692" s="719"/>
      <c r="AT692" s="719"/>
      <c r="AU692" s="719"/>
      <c r="AV692" s="720"/>
    </row>
    <row r="693" spans="44:48" ht="15" customHeight="1">
      <c r="AR693" s="69" t="str">
        <f t="shared" si="124"/>
        <v/>
      </c>
      <c r="AS693" s="719"/>
      <c r="AT693" s="719"/>
      <c r="AU693" s="719"/>
      <c r="AV693" s="720"/>
    </row>
    <row r="694" spans="44:48" ht="15" customHeight="1">
      <c r="AR694" s="69" t="str">
        <f t="shared" si="124"/>
        <v/>
      </c>
      <c r="AS694" s="719"/>
      <c r="AT694" s="719"/>
      <c r="AU694" s="719"/>
      <c r="AV694" s="720"/>
    </row>
    <row r="695" spans="44:48" ht="15" customHeight="1">
      <c r="AR695" s="69" t="str">
        <f t="shared" si="124"/>
        <v/>
      </c>
      <c r="AS695" s="719"/>
      <c r="AT695" s="719"/>
      <c r="AU695" s="719"/>
      <c r="AV695" s="720"/>
    </row>
    <row r="696" spans="44:48" ht="15" customHeight="1">
      <c r="AR696" s="69" t="str">
        <f t="shared" si="124"/>
        <v/>
      </c>
      <c r="AS696" s="719"/>
      <c r="AT696" s="719"/>
      <c r="AU696" s="719"/>
      <c r="AV696" s="720"/>
    </row>
    <row r="697" spans="44:48" ht="15" customHeight="1">
      <c r="AR697" s="69" t="str">
        <f t="shared" si="124"/>
        <v/>
      </c>
      <c r="AS697" s="719"/>
      <c r="AT697" s="719"/>
      <c r="AU697" s="719"/>
      <c r="AV697" s="720"/>
    </row>
    <row r="698" spans="44:48" ht="15" customHeight="1">
      <c r="AR698" s="69" t="str">
        <f t="shared" si="124"/>
        <v/>
      </c>
      <c r="AS698" s="719"/>
      <c r="AT698" s="719"/>
      <c r="AU698" s="719"/>
      <c r="AV698" s="720"/>
    </row>
    <row r="699" spans="44:48" ht="15" customHeight="1">
      <c r="AR699" s="69" t="str">
        <f t="shared" si="124"/>
        <v/>
      </c>
      <c r="AS699" s="719"/>
      <c r="AT699" s="719"/>
      <c r="AU699" s="719"/>
      <c r="AV699" s="720"/>
    </row>
    <row r="700" spans="44:48" ht="15" customHeight="1">
      <c r="AR700" s="69" t="str">
        <f t="shared" si="124"/>
        <v/>
      </c>
      <c r="AS700" s="719"/>
      <c r="AT700" s="719"/>
      <c r="AU700" s="719"/>
      <c r="AV700" s="720"/>
    </row>
    <row r="701" spans="44:48" ht="15" customHeight="1">
      <c r="AR701" s="69" t="str">
        <f t="shared" si="124"/>
        <v/>
      </c>
      <c r="AS701" s="719"/>
      <c r="AT701" s="719"/>
      <c r="AU701" s="719"/>
      <c r="AV701" s="720"/>
    </row>
    <row r="702" spans="44:48" ht="15" customHeight="1">
      <c r="AR702" s="69" t="str">
        <f t="shared" si="124"/>
        <v/>
      </c>
      <c r="AS702" s="719"/>
      <c r="AT702" s="719"/>
      <c r="AU702" s="719"/>
      <c r="AV702" s="720"/>
    </row>
    <row r="703" spans="44:48" ht="15" customHeight="1">
      <c r="AR703" s="69" t="str">
        <f t="shared" si="124"/>
        <v/>
      </c>
      <c r="AS703" s="719"/>
      <c r="AT703" s="719"/>
      <c r="AU703" s="719"/>
      <c r="AV703" s="720"/>
    </row>
    <row r="704" spans="44:48" ht="15" customHeight="1">
      <c r="AR704" s="69" t="str">
        <f t="shared" si="124"/>
        <v/>
      </c>
      <c r="AS704" s="719"/>
      <c r="AT704" s="719"/>
      <c r="AU704" s="719"/>
      <c r="AV704" s="720"/>
    </row>
    <row r="705" spans="44:48" ht="15" customHeight="1">
      <c r="AR705" s="69" t="str">
        <f t="shared" si="124"/>
        <v/>
      </c>
      <c r="AS705" s="719"/>
      <c r="AT705" s="719"/>
      <c r="AU705" s="719"/>
      <c r="AV705" s="720"/>
    </row>
    <row r="706" spans="44:48" ht="15" customHeight="1">
      <c r="AR706" s="69" t="str">
        <f t="shared" si="124"/>
        <v/>
      </c>
      <c r="AS706" s="719"/>
      <c r="AT706" s="719"/>
      <c r="AU706" s="719"/>
      <c r="AV706" s="720"/>
    </row>
    <row r="707" spans="44:48" ht="15" customHeight="1">
      <c r="AR707" s="69" t="str">
        <f t="shared" si="124"/>
        <v/>
      </c>
      <c r="AS707" s="719"/>
      <c r="AT707" s="719"/>
      <c r="AU707" s="719"/>
      <c r="AV707" s="720"/>
    </row>
    <row r="708" spans="44:48" ht="15" customHeight="1">
      <c r="AR708" s="69" t="str">
        <f t="shared" si="124"/>
        <v/>
      </c>
      <c r="AS708" s="719"/>
      <c r="AT708" s="719"/>
      <c r="AU708" s="719"/>
      <c r="AV708" s="720"/>
    </row>
    <row r="709" spans="44:48" ht="15" customHeight="1">
      <c r="AR709" s="69" t="str">
        <f t="shared" si="124"/>
        <v/>
      </c>
      <c r="AS709" s="719"/>
      <c r="AT709" s="719"/>
      <c r="AU709" s="719"/>
      <c r="AV709" s="720"/>
    </row>
    <row r="710" spans="44:48" ht="15" customHeight="1">
      <c r="AR710" s="69" t="str">
        <f t="shared" si="124"/>
        <v/>
      </c>
      <c r="AS710" s="719"/>
      <c r="AT710" s="719"/>
      <c r="AU710" s="719"/>
      <c r="AV710" s="720"/>
    </row>
    <row r="711" spans="44:48" ht="15" customHeight="1">
      <c r="AR711" s="69" t="str">
        <f t="shared" si="124"/>
        <v/>
      </c>
      <c r="AS711" s="719"/>
      <c r="AT711" s="719"/>
      <c r="AU711" s="719"/>
      <c r="AV711" s="720"/>
    </row>
    <row r="712" spans="44:48" ht="15" customHeight="1">
      <c r="AR712" s="69" t="str">
        <f t="shared" si="124"/>
        <v/>
      </c>
      <c r="AS712" s="719"/>
      <c r="AT712" s="719"/>
      <c r="AU712" s="719"/>
      <c r="AV712" s="720"/>
    </row>
    <row r="713" spans="44:48" ht="15" customHeight="1">
      <c r="AR713" s="69" t="str">
        <f t="shared" ref="AR713:AR776" si="125">CONCATENATE(AT713,AU713)</f>
        <v/>
      </c>
      <c r="AS713" s="719"/>
      <c r="AT713" s="719"/>
      <c r="AU713" s="719"/>
      <c r="AV713" s="720"/>
    </row>
    <row r="714" spans="44:48" ht="15" customHeight="1">
      <c r="AR714" s="69" t="str">
        <f t="shared" si="125"/>
        <v/>
      </c>
      <c r="AS714" s="719"/>
      <c r="AT714" s="719"/>
      <c r="AU714" s="719"/>
      <c r="AV714" s="720"/>
    </row>
    <row r="715" spans="44:48" ht="15" customHeight="1">
      <c r="AR715" s="69" t="str">
        <f t="shared" si="125"/>
        <v/>
      </c>
      <c r="AS715" s="719"/>
      <c r="AT715" s="719"/>
      <c r="AU715" s="719"/>
      <c r="AV715" s="720"/>
    </row>
    <row r="716" spans="44:48" ht="15" customHeight="1">
      <c r="AR716" s="69" t="str">
        <f t="shared" si="125"/>
        <v/>
      </c>
      <c r="AS716" s="719"/>
      <c r="AT716" s="719"/>
      <c r="AU716" s="719"/>
      <c r="AV716" s="720"/>
    </row>
    <row r="717" spans="44:48" ht="15" customHeight="1">
      <c r="AR717" s="69" t="str">
        <f t="shared" si="125"/>
        <v/>
      </c>
      <c r="AS717" s="719"/>
      <c r="AT717" s="719"/>
      <c r="AU717" s="719"/>
      <c r="AV717" s="720"/>
    </row>
    <row r="718" spans="44:48" ht="15" customHeight="1">
      <c r="AR718" s="69" t="str">
        <f t="shared" si="125"/>
        <v/>
      </c>
      <c r="AS718" s="719"/>
      <c r="AT718" s="719"/>
      <c r="AU718" s="719"/>
      <c r="AV718" s="720"/>
    </row>
    <row r="719" spans="44:48" ht="15" customHeight="1">
      <c r="AR719" s="69" t="str">
        <f t="shared" si="125"/>
        <v/>
      </c>
      <c r="AS719" s="719"/>
      <c r="AT719" s="719"/>
      <c r="AU719" s="719"/>
      <c r="AV719" s="720"/>
    </row>
    <row r="720" spans="44:48" ht="15" customHeight="1">
      <c r="AR720" s="69" t="str">
        <f t="shared" si="125"/>
        <v/>
      </c>
      <c r="AS720" s="719"/>
      <c r="AT720" s="719"/>
      <c r="AU720" s="719"/>
      <c r="AV720" s="720"/>
    </row>
    <row r="721" spans="44:48" ht="15" customHeight="1">
      <c r="AR721" s="69" t="str">
        <f t="shared" si="125"/>
        <v/>
      </c>
      <c r="AS721" s="719"/>
      <c r="AT721" s="719"/>
      <c r="AU721" s="719"/>
      <c r="AV721" s="720"/>
    </row>
    <row r="722" spans="44:48" ht="15" customHeight="1">
      <c r="AR722" s="69" t="str">
        <f t="shared" si="125"/>
        <v/>
      </c>
      <c r="AS722" s="719"/>
      <c r="AT722" s="719"/>
      <c r="AU722" s="719"/>
      <c r="AV722" s="720"/>
    </row>
    <row r="723" spans="44:48" ht="15" customHeight="1">
      <c r="AR723" s="69" t="str">
        <f t="shared" si="125"/>
        <v/>
      </c>
      <c r="AS723" s="719"/>
      <c r="AT723" s="719"/>
      <c r="AU723" s="719"/>
      <c r="AV723" s="720"/>
    </row>
    <row r="724" spans="44:48" ht="15" customHeight="1">
      <c r="AR724" s="69" t="str">
        <f t="shared" si="125"/>
        <v/>
      </c>
      <c r="AS724" s="719"/>
      <c r="AT724" s="719"/>
      <c r="AU724" s="719"/>
      <c r="AV724" s="720"/>
    </row>
    <row r="725" spans="44:48" ht="15" customHeight="1">
      <c r="AR725" s="69" t="str">
        <f t="shared" si="125"/>
        <v/>
      </c>
      <c r="AS725" s="719"/>
      <c r="AT725" s="719"/>
      <c r="AU725" s="719"/>
      <c r="AV725" s="720"/>
    </row>
    <row r="726" spans="44:48" ht="15" customHeight="1">
      <c r="AR726" s="69" t="str">
        <f t="shared" si="125"/>
        <v/>
      </c>
      <c r="AS726" s="719"/>
      <c r="AT726" s="719"/>
      <c r="AU726" s="719"/>
      <c r="AV726" s="720"/>
    </row>
    <row r="727" spans="44:48" ht="15" customHeight="1">
      <c r="AR727" s="69" t="str">
        <f t="shared" si="125"/>
        <v/>
      </c>
      <c r="AS727" s="719"/>
      <c r="AT727" s="719"/>
      <c r="AU727" s="719"/>
      <c r="AV727" s="720"/>
    </row>
    <row r="728" spans="44:48" ht="15" customHeight="1">
      <c r="AR728" s="69" t="str">
        <f t="shared" si="125"/>
        <v/>
      </c>
      <c r="AS728" s="719"/>
      <c r="AT728" s="719"/>
      <c r="AU728" s="719"/>
      <c r="AV728" s="720"/>
    </row>
    <row r="729" spans="44:48" ht="15" customHeight="1">
      <c r="AR729" s="69" t="str">
        <f t="shared" si="125"/>
        <v/>
      </c>
      <c r="AS729" s="719"/>
      <c r="AT729" s="719"/>
      <c r="AU729" s="719"/>
      <c r="AV729" s="720"/>
    </row>
    <row r="730" spans="44:48" ht="15" customHeight="1">
      <c r="AR730" s="69" t="str">
        <f t="shared" si="125"/>
        <v/>
      </c>
      <c r="AS730" s="719"/>
      <c r="AT730" s="719"/>
      <c r="AU730" s="719"/>
      <c r="AV730" s="720"/>
    </row>
    <row r="731" spans="44:48" ht="15" customHeight="1">
      <c r="AR731" s="69" t="str">
        <f t="shared" si="125"/>
        <v/>
      </c>
      <c r="AS731" s="719"/>
      <c r="AT731" s="719"/>
      <c r="AU731" s="719"/>
      <c r="AV731" s="720"/>
    </row>
    <row r="732" spans="44:48" ht="15" customHeight="1">
      <c r="AR732" s="69" t="str">
        <f t="shared" si="125"/>
        <v/>
      </c>
      <c r="AS732" s="719"/>
      <c r="AT732" s="719"/>
      <c r="AU732" s="719"/>
      <c r="AV732" s="720"/>
    </row>
    <row r="733" spans="44:48" ht="15" customHeight="1">
      <c r="AR733" s="69" t="str">
        <f t="shared" si="125"/>
        <v/>
      </c>
      <c r="AS733" s="719"/>
      <c r="AT733" s="719"/>
      <c r="AU733" s="719"/>
      <c r="AV733" s="720"/>
    </row>
    <row r="734" spans="44:48" ht="15" customHeight="1">
      <c r="AR734" s="69" t="str">
        <f t="shared" si="125"/>
        <v/>
      </c>
      <c r="AS734" s="719"/>
      <c r="AT734" s="719"/>
      <c r="AU734" s="719"/>
      <c r="AV734" s="720"/>
    </row>
    <row r="735" spans="44:48" ht="15" customHeight="1">
      <c r="AR735" s="69" t="str">
        <f t="shared" si="125"/>
        <v/>
      </c>
      <c r="AS735" s="719"/>
      <c r="AT735" s="719"/>
      <c r="AU735" s="719"/>
      <c r="AV735" s="720"/>
    </row>
    <row r="736" spans="44:48" ht="15" customHeight="1">
      <c r="AR736" s="69" t="str">
        <f t="shared" si="125"/>
        <v/>
      </c>
      <c r="AS736" s="719"/>
      <c r="AT736" s="719"/>
      <c r="AU736" s="719"/>
      <c r="AV736" s="720"/>
    </row>
    <row r="737" spans="44:48" ht="15" customHeight="1">
      <c r="AR737" s="69" t="str">
        <f t="shared" si="125"/>
        <v/>
      </c>
      <c r="AS737" s="719"/>
      <c r="AT737" s="719"/>
      <c r="AU737" s="719"/>
      <c r="AV737" s="720"/>
    </row>
    <row r="738" spans="44:48" ht="15" customHeight="1">
      <c r="AR738" s="69" t="str">
        <f t="shared" si="125"/>
        <v/>
      </c>
      <c r="AS738" s="719"/>
      <c r="AT738" s="719"/>
      <c r="AU738" s="719"/>
      <c r="AV738" s="720"/>
    </row>
    <row r="739" spans="44:48" ht="15" customHeight="1">
      <c r="AR739" s="69" t="str">
        <f t="shared" si="125"/>
        <v/>
      </c>
      <c r="AS739" s="719"/>
      <c r="AT739" s="719"/>
      <c r="AU739" s="719"/>
      <c r="AV739" s="720"/>
    </row>
    <row r="740" spans="44:48" ht="15" customHeight="1">
      <c r="AR740" s="69" t="str">
        <f t="shared" si="125"/>
        <v/>
      </c>
      <c r="AS740" s="719"/>
      <c r="AT740" s="719"/>
      <c r="AU740" s="719"/>
      <c r="AV740" s="720"/>
    </row>
    <row r="741" spans="44:48" ht="15" customHeight="1">
      <c r="AR741" s="69" t="str">
        <f t="shared" si="125"/>
        <v/>
      </c>
      <c r="AS741" s="719"/>
      <c r="AT741" s="719"/>
      <c r="AU741" s="719"/>
      <c r="AV741" s="720"/>
    </row>
    <row r="742" spans="44:48" ht="15" customHeight="1">
      <c r="AR742" s="69" t="str">
        <f t="shared" si="125"/>
        <v/>
      </c>
      <c r="AS742" s="719"/>
      <c r="AT742" s="719"/>
      <c r="AU742" s="719"/>
      <c r="AV742" s="720"/>
    </row>
    <row r="743" spans="44:48" ht="15" customHeight="1">
      <c r="AR743" s="69" t="str">
        <f t="shared" si="125"/>
        <v/>
      </c>
      <c r="AS743" s="719"/>
      <c r="AT743" s="719"/>
      <c r="AU743" s="719"/>
      <c r="AV743" s="720"/>
    </row>
    <row r="744" spans="44:48" ht="15" customHeight="1">
      <c r="AR744" s="69" t="str">
        <f t="shared" si="125"/>
        <v/>
      </c>
      <c r="AS744" s="719"/>
      <c r="AT744" s="719"/>
      <c r="AU744" s="719"/>
      <c r="AV744" s="720"/>
    </row>
    <row r="745" spans="44:48" ht="15" customHeight="1">
      <c r="AR745" s="69" t="str">
        <f t="shared" si="125"/>
        <v/>
      </c>
      <c r="AS745" s="719"/>
      <c r="AT745" s="719"/>
      <c r="AU745" s="719"/>
      <c r="AV745" s="720"/>
    </row>
    <row r="746" spans="44:48" ht="15" customHeight="1">
      <c r="AR746" s="69" t="str">
        <f t="shared" si="125"/>
        <v/>
      </c>
      <c r="AS746" s="719"/>
      <c r="AT746" s="719"/>
      <c r="AU746" s="719"/>
      <c r="AV746" s="720"/>
    </row>
    <row r="747" spans="44:48" ht="15" customHeight="1">
      <c r="AR747" s="69" t="str">
        <f t="shared" si="125"/>
        <v/>
      </c>
      <c r="AS747" s="719"/>
      <c r="AT747" s="719"/>
      <c r="AU747" s="719"/>
      <c r="AV747" s="720"/>
    </row>
    <row r="748" spans="44:48" ht="15" customHeight="1">
      <c r="AR748" s="69" t="str">
        <f t="shared" si="125"/>
        <v/>
      </c>
      <c r="AS748" s="719"/>
      <c r="AT748" s="719"/>
      <c r="AU748" s="719"/>
      <c r="AV748" s="720"/>
    </row>
    <row r="749" spans="44:48" ht="15" customHeight="1">
      <c r="AR749" s="69" t="str">
        <f t="shared" si="125"/>
        <v/>
      </c>
      <c r="AS749" s="719"/>
      <c r="AT749" s="719"/>
      <c r="AU749" s="719"/>
      <c r="AV749" s="720"/>
    </row>
    <row r="750" spans="44:48" ht="15" customHeight="1">
      <c r="AR750" s="69" t="str">
        <f t="shared" si="125"/>
        <v/>
      </c>
      <c r="AS750" s="721"/>
      <c r="AT750" s="721"/>
      <c r="AU750" s="721"/>
      <c r="AV750" s="722"/>
    </row>
    <row r="751" spans="44:48" ht="15" customHeight="1">
      <c r="AR751" s="69" t="str">
        <f t="shared" si="125"/>
        <v/>
      </c>
      <c r="AS751" s="721"/>
      <c r="AT751" s="721"/>
      <c r="AU751" s="721"/>
      <c r="AV751" s="722"/>
    </row>
    <row r="752" spans="44:48" ht="15" customHeight="1">
      <c r="AR752" s="69" t="str">
        <f t="shared" si="125"/>
        <v/>
      </c>
      <c r="AS752" s="721"/>
      <c r="AT752" s="721"/>
      <c r="AU752" s="721"/>
      <c r="AV752" s="722"/>
    </row>
    <row r="753" spans="44:48" ht="15" customHeight="1">
      <c r="AR753" s="69" t="str">
        <f t="shared" si="125"/>
        <v/>
      </c>
      <c r="AS753" s="721"/>
      <c r="AT753" s="721"/>
      <c r="AU753" s="721"/>
      <c r="AV753" s="722"/>
    </row>
    <row r="754" spans="44:48" ht="15" customHeight="1">
      <c r="AR754" s="69" t="str">
        <f t="shared" si="125"/>
        <v/>
      </c>
      <c r="AS754" s="721"/>
      <c r="AT754" s="721"/>
      <c r="AU754" s="721"/>
      <c r="AV754" s="722"/>
    </row>
    <row r="755" spans="44:48" ht="15" customHeight="1">
      <c r="AR755" s="69" t="str">
        <f t="shared" si="125"/>
        <v/>
      </c>
      <c r="AS755" s="721"/>
      <c r="AT755" s="721"/>
      <c r="AU755" s="721"/>
      <c r="AV755" s="722"/>
    </row>
    <row r="756" spans="44:48" ht="15" customHeight="1">
      <c r="AR756" s="69" t="str">
        <f t="shared" si="125"/>
        <v/>
      </c>
      <c r="AS756" s="721"/>
      <c r="AT756" s="721"/>
      <c r="AU756" s="721"/>
      <c r="AV756" s="722"/>
    </row>
    <row r="757" spans="44:48" ht="15" customHeight="1">
      <c r="AR757" s="69" t="str">
        <f t="shared" si="125"/>
        <v/>
      </c>
      <c r="AS757" s="721"/>
      <c r="AT757" s="721"/>
      <c r="AU757" s="721"/>
      <c r="AV757" s="722"/>
    </row>
    <row r="758" spans="44:48" ht="15" customHeight="1">
      <c r="AR758" s="69" t="str">
        <f t="shared" si="125"/>
        <v/>
      </c>
      <c r="AS758" s="721"/>
      <c r="AT758" s="721"/>
      <c r="AU758" s="721"/>
      <c r="AV758" s="722"/>
    </row>
    <row r="759" spans="44:48" ht="15" customHeight="1">
      <c r="AR759" s="69" t="str">
        <f t="shared" si="125"/>
        <v/>
      </c>
      <c r="AS759" s="721"/>
      <c r="AT759" s="721"/>
      <c r="AU759" s="721"/>
      <c r="AV759" s="722"/>
    </row>
    <row r="760" spans="44:48" ht="15" customHeight="1">
      <c r="AR760" s="69" t="str">
        <f t="shared" si="125"/>
        <v/>
      </c>
      <c r="AS760" s="721"/>
      <c r="AT760" s="721"/>
      <c r="AU760" s="721"/>
      <c r="AV760" s="722"/>
    </row>
    <row r="761" spans="44:48" ht="15" customHeight="1">
      <c r="AR761" s="69" t="str">
        <f t="shared" si="125"/>
        <v/>
      </c>
      <c r="AS761" s="721"/>
      <c r="AT761" s="721"/>
      <c r="AU761" s="721"/>
      <c r="AV761" s="722"/>
    </row>
    <row r="762" spans="44:48" ht="15" customHeight="1">
      <c r="AR762" s="69" t="str">
        <f t="shared" si="125"/>
        <v/>
      </c>
      <c r="AS762" s="721"/>
      <c r="AT762" s="721"/>
      <c r="AU762" s="721"/>
      <c r="AV762" s="722"/>
    </row>
    <row r="763" spans="44:48" ht="15" customHeight="1">
      <c r="AR763" s="69" t="str">
        <f t="shared" si="125"/>
        <v/>
      </c>
      <c r="AS763" s="721"/>
      <c r="AT763" s="721"/>
      <c r="AU763" s="721"/>
      <c r="AV763" s="722"/>
    </row>
    <row r="764" spans="44:48" ht="15" customHeight="1">
      <c r="AR764" s="69" t="str">
        <f t="shared" si="125"/>
        <v/>
      </c>
      <c r="AS764" s="721"/>
      <c r="AT764" s="721"/>
      <c r="AU764" s="721"/>
      <c r="AV764" s="722"/>
    </row>
    <row r="765" spans="44:48" ht="15" customHeight="1">
      <c r="AR765" s="69" t="str">
        <f t="shared" si="125"/>
        <v/>
      </c>
      <c r="AS765" s="721"/>
      <c r="AT765" s="721"/>
      <c r="AU765" s="721"/>
      <c r="AV765" s="722"/>
    </row>
    <row r="766" spans="44:48" ht="15" customHeight="1">
      <c r="AR766" s="69" t="str">
        <f t="shared" si="125"/>
        <v/>
      </c>
      <c r="AS766" s="721"/>
      <c r="AT766" s="721"/>
      <c r="AU766" s="721"/>
      <c r="AV766" s="722"/>
    </row>
    <row r="767" spans="44:48" ht="15" customHeight="1">
      <c r="AR767" s="69" t="str">
        <f t="shared" si="125"/>
        <v/>
      </c>
      <c r="AS767" s="721"/>
      <c r="AT767" s="721"/>
      <c r="AU767" s="721"/>
      <c r="AV767" s="722"/>
    </row>
    <row r="768" spans="44:48" ht="15" customHeight="1">
      <c r="AR768" s="69" t="str">
        <f t="shared" si="125"/>
        <v/>
      </c>
      <c r="AS768" s="721"/>
      <c r="AT768" s="721"/>
      <c r="AU768" s="721"/>
      <c r="AV768" s="722"/>
    </row>
    <row r="769" spans="44:48" ht="15" customHeight="1">
      <c r="AR769" s="69" t="str">
        <f t="shared" si="125"/>
        <v/>
      </c>
      <c r="AS769" s="721"/>
      <c r="AT769" s="721"/>
      <c r="AU769" s="721"/>
      <c r="AV769" s="722"/>
    </row>
    <row r="770" spans="44:48" ht="15" customHeight="1">
      <c r="AR770" s="69" t="str">
        <f t="shared" si="125"/>
        <v/>
      </c>
      <c r="AS770" s="721"/>
      <c r="AT770" s="721"/>
      <c r="AU770" s="721"/>
      <c r="AV770" s="722"/>
    </row>
    <row r="771" spans="44:48" ht="15" customHeight="1">
      <c r="AR771" s="69" t="str">
        <f t="shared" si="125"/>
        <v/>
      </c>
      <c r="AS771" s="721"/>
      <c r="AT771" s="721"/>
      <c r="AU771" s="721"/>
      <c r="AV771" s="722"/>
    </row>
    <row r="772" spans="44:48" ht="15" customHeight="1">
      <c r="AR772" s="69" t="str">
        <f t="shared" si="125"/>
        <v/>
      </c>
      <c r="AS772" s="721"/>
      <c r="AT772" s="721"/>
      <c r="AU772" s="721"/>
      <c r="AV772" s="722"/>
    </row>
    <row r="773" spans="44:48" ht="15" customHeight="1">
      <c r="AR773" s="69" t="str">
        <f t="shared" si="125"/>
        <v/>
      </c>
      <c r="AS773" s="721"/>
      <c r="AT773" s="721"/>
      <c r="AU773" s="721"/>
      <c r="AV773" s="722"/>
    </row>
    <row r="774" spans="44:48" ht="15" customHeight="1">
      <c r="AR774" s="69" t="str">
        <f t="shared" si="125"/>
        <v/>
      </c>
      <c r="AS774" s="721"/>
      <c r="AT774" s="721"/>
      <c r="AU774" s="721"/>
      <c r="AV774" s="722"/>
    </row>
    <row r="775" spans="44:48" ht="15" customHeight="1">
      <c r="AR775" s="69" t="str">
        <f t="shared" si="125"/>
        <v/>
      </c>
      <c r="AS775" s="721"/>
      <c r="AT775" s="721"/>
      <c r="AU775" s="721"/>
      <c r="AV775" s="722"/>
    </row>
    <row r="776" spans="44:48" ht="15" customHeight="1">
      <c r="AR776" s="69" t="str">
        <f t="shared" si="125"/>
        <v/>
      </c>
      <c r="AS776" s="721"/>
      <c r="AT776" s="721"/>
      <c r="AU776" s="721"/>
      <c r="AV776" s="722"/>
    </row>
    <row r="777" spans="44:48" ht="15" customHeight="1">
      <c r="AR777" s="69" t="str">
        <f t="shared" ref="AR777:AR840" si="126">CONCATENATE(AT777,AU777)</f>
        <v/>
      </c>
      <c r="AS777" s="721"/>
      <c r="AT777" s="721"/>
      <c r="AU777" s="721"/>
      <c r="AV777" s="722"/>
    </row>
    <row r="778" spans="44:48" ht="15" customHeight="1">
      <c r="AR778" s="69" t="str">
        <f t="shared" si="126"/>
        <v/>
      </c>
      <c r="AS778" s="721"/>
      <c r="AT778" s="721"/>
      <c r="AU778" s="721"/>
      <c r="AV778" s="722"/>
    </row>
    <row r="779" spans="44:48" ht="15" customHeight="1">
      <c r="AR779" s="69" t="str">
        <f t="shared" si="126"/>
        <v/>
      </c>
      <c r="AS779" s="721"/>
      <c r="AT779" s="721"/>
      <c r="AU779" s="721"/>
      <c r="AV779" s="722"/>
    </row>
    <row r="780" spans="44:48" ht="15" customHeight="1">
      <c r="AR780" s="69" t="str">
        <f t="shared" si="126"/>
        <v/>
      </c>
      <c r="AS780" s="721"/>
      <c r="AT780" s="721"/>
      <c r="AU780" s="721"/>
      <c r="AV780" s="722"/>
    </row>
    <row r="781" spans="44:48" ht="15" customHeight="1">
      <c r="AR781" s="69" t="str">
        <f t="shared" si="126"/>
        <v/>
      </c>
      <c r="AS781" s="721"/>
      <c r="AT781" s="721"/>
      <c r="AU781" s="721"/>
      <c r="AV781" s="722"/>
    </row>
    <row r="782" spans="44:48" ht="15" customHeight="1">
      <c r="AR782" s="69" t="str">
        <f t="shared" si="126"/>
        <v/>
      </c>
      <c r="AS782" s="721"/>
      <c r="AT782" s="721"/>
      <c r="AU782" s="721"/>
      <c r="AV782" s="722"/>
    </row>
    <row r="783" spans="44:48" ht="15" customHeight="1">
      <c r="AR783" s="69" t="str">
        <f t="shared" si="126"/>
        <v/>
      </c>
      <c r="AS783" s="721"/>
      <c r="AT783" s="721"/>
      <c r="AU783" s="721"/>
      <c r="AV783" s="722"/>
    </row>
    <row r="784" spans="44:48" ht="15" customHeight="1">
      <c r="AR784" s="69" t="str">
        <f t="shared" si="126"/>
        <v/>
      </c>
      <c r="AS784" s="721"/>
      <c r="AT784" s="721"/>
      <c r="AU784" s="721"/>
      <c r="AV784" s="722"/>
    </row>
    <row r="785" spans="44:48" ht="15" customHeight="1">
      <c r="AR785" s="69" t="str">
        <f t="shared" si="126"/>
        <v/>
      </c>
      <c r="AS785" s="721"/>
      <c r="AT785" s="721"/>
      <c r="AU785" s="721"/>
      <c r="AV785" s="722"/>
    </row>
    <row r="786" spans="44:48" ht="15" customHeight="1">
      <c r="AR786" s="69" t="str">
        <f t="shared" si="126"/>
        <v/>
      </c>
      <c r="AS786" s="721"/>
      <c r="AT786" s="721"/>
      <c r="AU786" s="721"/>
      <c r="AV786" s="722"/>
    </row>
    <row r="787" spans="44:48" ht="15" customHeight="1">
      <c r="AR787" s="69" t="str">
        <f t="shared" si="126"/>
        <v/>
      </c>
      <c r="AS787" s="721"/>
      <c r="AT787" s="721"/>
      <c r="AU787" s="721"/>
      <c r="AV787" s="722"/>
    </row>
    <row r="788" spans="44:48" ht="15" customHeight="1">
      <c r="AR788" s="69" t="str">
        <f t="shared" si="126"/>
        <v/>
      </c>
      <c r="AS788" s="721"/>
      <c r="AT788" s="721"/>
      <c r="AU788" s="721"/>
      <c r="AV788" s="722"/>
    </row>
    <row r="789" spans="44:48" ht="15" customHeight="1">
      <c r="AR789" s="69" t="str">
        <f t="shared" si="126"/>
        <v/>
      </c>
      <c r="AS789" s="721"/>
      <c r="AT789" s="721"/>
      <c r="AU789" s="721"/>
      <c r="AV789" s="722"/>
    </row>
    <row r="790" spans="44:48" ht="15" customHeight="1">
      <c r="AR790" s="69" t="str">
        <f t="shared" si="126"/>
        <v/>
      </c>
      <c r="AS790" s="721"/>
      <c r="AT790" s="721"/>
      <c r="AU790" s="721"/>
      <c r="AV790" s="722"/>
    </row>
    <row r="791" spans="44:48" ht="15" customHeight="1">
      <c r="AR791" s="69" t="str">
        <f t="shared" si="126"/>
        <v/>
      </c>
      <c r="AS791" s="721"/>
      <c r="AT791" s="721"/>
      <c r="AU791" s="721"/>
      <c r="AV791" s="722"/>
    </row>
    <row r="792" spans="44:48" ht="15" customHeight="1">
      <c r="AR792" s="69" t="str">
        <f t="shared" si="126"/>
        <v/>
      </c>
      <c r="AS792" s="721"/>
      <c r="AT792" s="721"/>
      <c r="AU792" s="721"/>
      <c r="AV792" s="722"/>
    </row>
    <row r="793" spans="44:48" ht="15" customHeight="1">
      <c r="AR793" s="69" t="str">
        <f t="shared" si="126"/>
        <v/>
      </c>
      <c r="AS793" s="721"/>
      <c r="AT793" s="721"/>
      <c r="AU793" s="721"/>
      <c r="AV793" s="722"/>
    </row>
    <row r="794" spans="44:48" ht="15" customHeight="1">
      <c r="AR794" s="69" t="str">
        <f t="shared" si="126"/>
        <v/>
      </c>
      <c r="AS794" s="721"/>
      <c r="AT794" s="721"/>
      <c r="AU794" s="721"/>
      <c r="AV794" s="722"/>
    </row>
    <row r="795" spans="44:48" ht="15" customHeight="1">
      <c r="AR795" s="69" t="str">
        <f t="shared" si="126"/>
        <v/>
      </c>
      <c r="AS795" s="721"/>
      <c r="AT795" s="721"/>
      <c r="AU795" s="721"/>
      <c r="AV795" s="722"/>
    </row>
    <row r="796" spans="44:48" ht="15" customHeight="1">
      <c r="AR796" s="69" t="str">
        <f t="shared" si="126"/>
        <v/>
      </c>
      <c r="AS796" s="721"/>
      <c r="AT796" s="721"/>
      <c r="AU796" s="721"/>
      <c r="AV796" s="722"/>
    </row>
    <row r="797" spans="44:48" ht="15" customHeight="1">
      <c r="AR797" s="69" t="str">
        <f t="shared" si="126"/>
        <v/>
      </c>
      <c r="AS797" s="721"/>
      <c r="AT797" s="721"/>
      <c r="AU797" s="721"/>
      <c r="AV797" s="722"/>
    </row>
    <row r="798" spans="44:48" ht="15" customHeight="1">
      <c r="AR798" s="69" t="str">
        <f t="shared" si="126"/>
        <v/>
      </c>
      <c r="AS798" s="721"/>
      <c r="AT798" s="721"/>
      <c r="AU798" s="721"/>
      <c r="AV798" s="722"/>
    </row>
    <row r="799" spans="44:48" ht="15" customHeight="1">
      <c r="AR799" s="69" t="str">
        <f t="shared" si="126"/>
        <v/>
      </c>
      <c r="AS799" s="721"/>
      <c r="AT799" s="721"/>
      <c r="AU799" s="721"/>
      <c r="AV799" s="722"/>
    </row>
    <row r="800" spans="44:48" ht="15" customHeight="1">
      <c r="AR800" s="69" t="str">
        <f t="shared" si="126"/>
        <v/>
      </c>
      <c r="AS800" s="721"/>
      <c r="AT800" s="721"/>
      <c r="AU800" s="721"/>
      <c r="AV800" s="722"/>
    </row>
    <row r="801" spans="44:48" ht="15" customHeight="1">
      <c r="AR801" s="69" t="str">
        <f t="shared" si="126"/>
        <v/>
      </c>
      <c r="AS801" s="721"/>
      <c r="AT801" s="721"/>
      <c r="AU801" s="721"/>
      <c r="AV801" s="722"/>
    </row>
    <row r="802" spans="44:48" ht="15" customHeight="1">
      <c r="AR802" s="69" t="str">
        <f t="shared" si="126"/>
        <v/>
      </c>
      <c r="AS802" s="721"/>
      <c r="AT802" s="721"/>
      <c r="AU802" s="721"/>
      <c r="AV802" s="722"/>
    </row>
    <row r="803" spans="44:48" ht="15" customHeight="1">
      <c r="AR803" s="69" t="str">
        <f t="shared" si="126"/>
        <v/>
      </c>
      <c r="AS803" s="721"/>
      <c r="AT803" s="721"/>
      <c r="AU803" s="721"/>
      <c r="AV803" s="722"/>
    </row>
    <row r="804" spans="44:48" ht="15" customHeight="1">
      <c r="AR804" s="69" t="str">
        <f t="shared" si="126"/>
        <v/>
      </c>
      <c r="AS804" s="721"/>
      <c r="AT804" s="721"/>
      <c r="AU804" s="721"/>
      <c r="AV804" s="722"/>
    </row>
    <row r="805" spans="44:48" ht="15" customHeight="1">
      <c r="AR805" s="69" t="str">
        <f t="shared" si="126"/>
        <v/>
      </c>
      <c r="AS805" s="721"/>
      <c r="AT805" s="721"/>
      <c r="AU805" s="721"/>
      <c r="AV805" s="722"/>
    </row>
    <row r="806" spans="44:48" ht="15" customHeight="1">
      <c r="AR806" s="69" t="str">
        <f t="shared" si="126"/>
        <v/>
      </c>
      <c r="AS806" s="721"/>
      <c r="AT806" s="721"/>
      <c r="AU806" s="721"/>
      <c r="AV806" s="722"/>
    </row>
    <row r="807" spans="44:48" ht="15" customHeight="1">
      <c r="AR807" s="69" t="str">
        <f t="shared" si="126"/>
        <v/>
      </c>
      <c r="AS807" s="721"/>
      <c r="AT807" s="721"/>
      <c r="AU807" s="721"/>
      <c r="AV807" s="722"/>
    </row>
    <row r="808" spans="44:48" ht="15" customHeight="1">
      <c r="AR808" s="69" t="str">
        <f t="shared" si="126"/>
        <v/>
      </c>
      <c r="AS808" s="721"/>
      <c r="AT808" s="721"/>
      <c r="AU808" s="721"/>
      <c r="AV808" s="722"/>
    </row>
    <row r="809" spans="44:48" ht="15" customHeight="1">
      <c r="AR809" s="69" t="str">
        <f t="shared" si="126"/>
        <v/>
      </c>
      <c r="AS809" s="721"/>
      <c r="AT809" s="721"/>
      <c r="AU809" s="721"/>
      <c r="AV809" s="722"/>
    </row>
    <row r="810" spans="44:48" ht="15" customHeight="1">
      <c r="AR810" s="69" t="str">
        <f t="shared" si="126"/>
        <v/>
      </c>
      <c r="AS810" s="721"/>
      <c r="AT810" s="721"/>
      <c r="AU810" s="721"/>
      <c r="AV810" s="722"/>
    </row>
    <row r="811" spans="44:48" ht="15" customHeight="1">
      <c r="AR811" s="69" t="str">
        <f t="shared" si="126"/>
        <v/>
      </c>
      <c r="AS811" s="721"/>
      <c r="AT811" s="721"/>
      <c r="AU811" s="721"/>
      <c r="AV811" s="722"/>
    </row>
    <row r="812" spans="44:48" ht="15" customHeight="1">
      <c r="AR812" s="69" t="str">
        <f t="shared" si="126"/>
        <v/>
      </c>
      <c r="AS812" s="721"/>
      <c r="AT812" s="721"/>
      <c r="AU812" s="721"/>
      <c r="AV812" s="722"/>
    </row>
    <row r="813" spans="44:48" ht="15" customHeight="1">
      <c r="AR813" s="69" t="str">
        <f t="shared" si="126"/>
        <v/>
      </c>
      <c r="AS813" s="721"/>
      <c r="AT813" s="721"/>
      <c r="AU813" s="721"/>
      <c r="AV813" s="722"/>
    </row>
    <row r="814" spans="44:48" ht="15" customHeight="1">
      <c r="AR814" s="69" t="str">
        <f t="shared" si="126"/>
        <v/>
      </c>
      <c r="AS814" s="721"/>
      <c r="AT814" s="721"/>
      <c r="AU814" s="721"/>
      <c r="AV814" s="722"/>
    </row>
    <row r="815" spans="44:48" ht="15" customHeight="1">
      <c r="AR815" s="69" t="str">
        <f t="shared" si="126"/>
        <v/>
      </c>
      <c r="AS815" s="721"/>
      <c r="AT815" s="721"/>
      <c r="AU815" s="721"/>
      <c r="AV815" s="722"/>
    </row>
    <row r="816" spans="44:48" ht="15" customHeight="1">
      <c r="AR816" s="69" t="str">
        <f t="shared" si="126"/>
        <v/>
      </c>
      <c r="AS816" s="721"/>
      <c r="AT816" s="721"/>
      <c r="AU816" s="721"/>
      <c r="AV816" s="722"/>
    </row>
    <row r="817" spans="44:48" ht="15" customHeight="1">
      <c r="AR817" s="69" t="str">
        <f t="shared" si="126"/>
        <v/>
      </c>
      <c r="AS817" s="721"/>
      <c r="AT817" s="721"/>
      <c r="AU817" s="721"/>
      <c r="AV817" s="722"/>
    </row>
    <row r="818" spans="44:48" ht="15" customHeight="1">
      <c r="AR818" s="69" t="str">
        <f t="shared" si="126"/>
        <v/>
      </c>
      <c r="AS818" s="721"/>
      <c r="AT818" s="721"/>
      <c r="AU818" s="721"/>
      <c r="AV818" s="722"/>
    </row>
    <row r="819" spans="44:48" ht="15" customHeight="1">
      <c r="AR819" s="69" t="str">
        <f t="shared" si="126"/>
        <v/>
      </c>
      <c r="AS819" s="721"/>
      <c r="AT819" s="721"/>
      <c r="AU819" s="721"/>
      <c r="AV819" s="722"/>
    </row>
    <row r="820" spans="44:48" ht="15" customHeight="1">
      <c r="AR820" s="69" t="str">
        <f t="shared" si="126"/>
        <v/>
      </c>
      <c r="AS820" s="721"/>
      <c r="AT820" s="721"/>
      <c r="AU820" s="721"/>
      <c r="AV820" s="722"/>
    </row>
    <row r="821" spans="44:48" ht="15" customHeight="1">
      <c r="AR821" s="69" t="str">
        <f t="shared" si="126"/>
        <v/>
      </c>
      <c r="AS821" s="721"/>
      <c r="AT821" s="721"/>
      <c r="AU821" s="721"/>
      <c r="AV821" s="722"/>
    </row>
    <row r="822" spans="44:48" ht="15" customHeight="1">
      <c r="AR822" s="69" t="str">
        <f t="shared" si="126"/>
        <v/>
      </c>
      <c r="AS822" s="721"/>
      <c r="AT822" s="721"/>
      <c r="AU822" s="721"/>
      <c r="AV822" s="722"/>
    </row>
    <row r="823" spans="44:48" ht="15" customHeight="1">
      <c r="AR823" s="69" t="str">
        <f t="shared" si="126"/>
        <v/>
      </c>
      <c r="AS823" s="721"/>
      <c r="AT823" s="721"/>
      <c r="AU823" s="721"/>
      <c r="AV823" s="722"/>
    </row>
    <row r="824" spans="44:48" ht="15" customHeight="1">
      <c r="AR824" s="69" t="str">
        <f t="shared" si="126"/>
        <v/>
      </c>
      <c r="AS824" s="721"/>
      <c r="AT824" s="721"/>
      <c r="AU824" s="721"/>
      <c r="AV824" s="722"/>
    </row>
    <row r="825" spans="44:48" ht="15" customHeight="1">
      <c r="AR825" s="69" t="str">
        <f t="shared" si="126"/>
        <v/>
      </c>
      <c r="AS825" s="721"/>
      <c r="AT825" s="721"/>
      <c r="AU825" s="721"/>
      <c r="AV825" s="722"/>
    </row>
    <row r="826" spans="44:48" ht="15" customHeight="1">
      <c r="AR826" s="69" t="str">
        <f t="shared" si="126"/>
        <v/>
      </c>
      <c r="AS826" s="721"/>
      <c r="AT826" s="721"/>
      <c r="AU826" s="721"/>
      <c r="AV826" s="722"/>
    </row>
    <row r="827" spans="44:48" ht="15" customHeight="1">
      <c r="AR827" s="69" t="str">
        <f t="shared" si="126"/>
        <v/>
      </c>
      <c r="AS827" s="721"/>
      <c r="AT827" s="721"/>
      <c r="AU827" s="721"/>
      <c r="AV827" s="722"/>
    </row>
    <row r="828" spans="44:48" ht="15" customHeight="1">
      <c r="AR828" s="69" t="str">
        <f t="shared" si="126"/>
        <v/>
      </c>
      <c r="AS828" s="721"/>
      <c r="AT828" s="721"/>
      <c r="AU828" s="721"/>
      <c r="AV828" s="722"/>
    </row>
    <row r="829" spans="44:48" ht="15" customHeight="1">
      <c r="AR829" s="69" t="str">
        <f t="shared" si="126"/>
        <v/>
      </c>
      <c r="AS829" s="721"/>
      <c r="AT829" s="721"/>
      <c r="AU829" s="721"/>
      <c r="AV829" s="722"/>
    </row>
    <row r="830" spans="44:48" ht="15" customHeight="1">
      <c r="AR830" s="69" t="str">
        <f t="shared" si="126"/>
        <v/>
      </c>
      <c r="AS830" s="721"/>
      <c r="AT830" s="721"/>
      <c r="AU830" s="721"/>
      <c r="AV830" s="722"/>
    </row>
    <row r="831" spans="44:48" ht="15" customHeight="1">
      <c r="AR831" s="69" t="str">
        <f t="shared" si="126"/>
        <v/>
      </c>
      <c r="AS831" s="721"/>
      <c r="AT831" s="721"/>
      <c r="AU831" s="721"/>
      <c r="AV831" s="722"/>
    </row>
    <row r="832" spans="44:48" ht="15" customHeight="1">
      <c r="AR832" s="69" t="str">
        <f t="shared" si="126"/>
        <v/>
      </c>
      <c r="AS832" s="721"/>
      <c r="AT832" s="721"/>
      <c r="AU832" s="721"/>
      <c r="AV832" s="722"/>
    </row>
    <row r="833" spans="44:48" ht="15" customHeight="1">
      <c r="AR833" s="69" t="str">
        <f t="shared" si="126"/>
        <v/>
      </c>
      <c r="AS833" s="721"/>
      <c r="AT833" s="721"/>
      <c r="AU833" s="721"/>
      <c r="AV833" s="722"/>
    </row>
    <row r="834" spans="44:48" ht="15" customHeight="1">
      <c r="AR834" s="69" t="str">
        <f t="shared" si="126"/>
        <v/>
      </c>
      <c r="AS834" s="721"/>
      <c r="AT834" s="721"/>
      <c r="AU834" s="721"/>
      <c r="AV834" s="722"/>
    </row>
    <row r="835" spans="44:48" ht="15" customHeight="1">
      <c r="AR835" s="69" t="str">
        <f t="shared" si="126"/>
        <v/>
      </c>
      <c r="AS835" s="721"/>
      <c r="AT835" s="721"/>
      <c r="AU835" s="721"/>
      <c r="AV835" s="722"/>
    </row>
    <row r="836" spans="44:48" ht="15" customHeight="1">
      <c r="AR836" s="69" t="str">
        <f t="shared" si="126"/>
        <v/>
      </c>
      <c r="AS836" s="721"/>
      <c r="AT836" s="721"/>
      <c r="AU836" s="721"/>
      <c r="AV836" s="722"/>
    </row>
    <row r="837" spans="44:48" ht="15" customHeight="1">
      <c r="AR837" s="69" t="str">
        <f t="shared" si="126"/>
        <v/>
      </c>
      <c r="AS837" s="721"/>
      <c r="AT837" s="721"/>
      <c r="AU837" s="721"/>
      <c r="AV837" s="722"/>
    </row>
    <row r="838" spans="44:48" ht="15" customHeight="1">
      <c r="AR838" s="69" t="str">
        <f t="shared" si="126"/>
        <v/>
      </c>
      <c r="AS838" s="721"/>
      <c r="AT838" s="721"/>
      <c r="AU838" s="721"/>
      <c r="AV838" s="722"/>
    </row>
    <row r="839" spans="44:48" ht="15" customHeight="1">
      <c r="AR839" s="69" t="str">
        <f t="shared" si="126"/>
        <v/>
      </c>
      <c r="AS839" s="721"/>
      <c r="AT839" s="721"/>
      <c r="AU839" s="721"/>
      <c r="AV839" s="722"/>
    </row>
    <row r="840" spans="44:48" ht="15" customHeight="1">
      <c r="AR840" s="69" t="str">
        <f t="shared" si="126"/>
        <v/>
      </c>
      <c r="AS840" s="721"/>
      <c r="AT840" s="721"/>
      <c r="AU840" s="721"/>
      <c r="AV840" s="722"/>
    </row>
    <row r="841" spans="44:48" ht="15" customHeight="1">
      <c r="AR841" s="69" t="str">
        <f t="shared" ref="AR841:AR905" si="127">CONCATENATE(AT841,AU841)</f>
        <v/>
      </c>
      <c r="AS841" s="721"/>
      <c r="AT841" s="721"/>
      <c r="AU841" s="721"/>
      <c r="AV841" s="722"/>
    </row>
    <row r="842" spans="44:48" ht="15" customHeight="1">
      <c r="AR842" s="69" t="str">
        <f t="shared" si="127"/>
        <v/>
      </c>
      <c r="AS842" s="721"/>
      <c r="AT842" s="721"/>
      <c r="AU842" s="721"/>
      <c r="AV842" s="722"/>
    </row>
    <row r="843" spans="44:48" ht="15" customHeight="1">
      <c r="AR843" s="69" t="str">
        <f t="shared" si="127"/>
        <v/>
      </c>
      <c r="AS843" s="721"/>
      <c r="AT843" s="721"/>
      <c r="AU843" s="721"/>
      <c r="AV843" s="722"/>
    </row>
    <row r="844" spans="44:48" ht="15" customHeight="1">
      <c r="AR844" s="69" t="str">
        <f t="shared" si="127"/>
        <v/>
      </c>
      <c r="AS844" s="721"/>
      <c r="AT844" s="721"/>
      <c r="AU844" s="721"/>
      <c r="AV844" s="722"/>
    </row>
    <row r="845" spans="44:48" ht="15" customHeight="1">
      <c r="AR845" s="69" t="str">
        <f t="shared" si="127"/>
        <v/>
      </c>
      <c r="AS845" s="721"/>
      <c r="AT845" s="721"/>
      <c r="AU845" s="721"/>
      <c r="AV845" s="722"/>
    </row>
    <row r="846" spans="44:48" ht="15" customHeight="1">
      <c r="AR846" s="69" t="str">
        <f t="shared" si="127"/>
        <v/>
      </c>
      <c r="AS846" s="721"/>
      <c r="AT846" s="721"/>
      <c r="AU846" s="721"/>
      <c r="AV846" s="722"/>
    </row>
    <row r="847" spans="44:48" ht="15" customHeight="1">
      <c r="AR847" s="69" t="str">
        <f t="shared" si="127"/>
        <v/>
      </c>
      <c r="AS847" s="721"/>
      <c r="AT847" s="721"/>
      <c r="AU847" s="721"/>
      <c r="AV847" s="722"/>
    </row>
    <row r="848" spans="44:48" ht="15" customHeight="1">
      <c r="AR848" s="69" t="str">
        <f t="shared" si="127"/>
        <v/>
      </c>
      <c r="AS848" s="721"/>
      <c r="AT848" s="721"/>
      <c r="AU848" s="721"/>
      <c r="AV848" s="722"/>
    </row>
    <row r="849" spans="44:48" ht="15" customHeight="1">
      <c r="AR849" s="69" t="str">
        <f t="shared" si="127"/>
        <v/>
      </c>
      <c r="AS849" s="721"/>
      <c r="AT849" s="721"/>
      <c r="AU849" s="721"/>
      <c r="AV849" s="722"/>
    </row>
    <row r="850" spans="44:48" ht="15" customHeight="1">
      <c r="AR850" s="69" t="str">
        <f t="shared" si="127"/>
        <v/>
      </c>
      <c r="AS850" s="721"/>
      <c r="AT850" s="721"/>
      <c r="AU850" s="721"/>
      <c r="AV850" s="722"/>
    </row>
    <row r="851" spans="44:48" ht="15" customHeight="1">
      <c r="AR851" s="69" t="str">
        <f t="shared" si="127"/>
        <v/>
      </c>
      <c r="AS851" s="721"/>
      <c r="AT851" s="721"/>
      <c r="AU851" s="721"/>
      <c r="AV851" s="722"/>
    </row>
    <row r="852" spans="44:48" ht="15" customHeight="1">
      <c r="AR852" s="69" t="str">
        <f t="shared" si="127"/>
        <v/>
      </c>
      <c r="AS852" s="721"/>
      <c r="AT852" s="721"/>
      <c r="AU852" s="721"/>
      <c r="AV852" s="722"/>
    </row>
    <row r="853" spans="44:48" ht="15" customHeight="1">
      <c r="AR853" s="69" t="str">
        <f t="shared" si="127"/>
        <v/>
      </c>
      <c r="AS853" s="721"/>
      <c r="AT853" s="721"/>
      <c r="AU853" s="721"/>
      <c r="AV853" s="722"/>
    </row>
    <row r="854" spans="44:48" ht="15" customHeight="1">
      <c r="AR854" s="69" t="str">
        <f t="shared" si="127"/>
        <v/>
      </c>
      <c r="AS854" s="721"/>
      <c r="AT854" s="721"/>
      <c r="AU854" s="721"/>
      <c r="AV854" s="722"/>
    </row>
    <row r="855" spans="44:48" ht="15" customHeight="1">
      <c r="AR855" s="69" t="str">
        <f t="shared" si="127"/>
        <v/>
      </c>
      <c r="AS855" s="721"/>
      <c r="AT855" s="721"/>
      <c r="AU855" s="721"/>
      <c r="AV855" s="722"/>
    </row>
    <row r="856" spans="44:48" ht="15" customHeight="1">
      <c r="AR856" s="69" t="str">
        <f t="shared" si="127"/>
        <v/>
      </c>
      <c r="AS856" s="721"/>
      <c r="AT856" s="721"/>
      <c r="AU856" s="721"/>
      <c r="AV856" s="722"/>
    </row>
    <row r="857" spans="44:48" ht="15" customHeight="1">
      <c r="AR857" s="69" t="str">
        <f t="shared" si="127"/>
        <v/>
      </c>
      <c r="AS857" s="721"/>
      <c r="AT857" s="721"/>
      <c r="AU857" s="721"/>
      <c r="AV857" s="722"/>
    </row>
    <row r="858" spans="44:48" ht="15" customHeight="1">
      <c r="AR858" s="69" t="str">
        <f t="shared" si="127"/>
        <v/>
      </c>
      <c r="AS858" s="721"/>
      <c r="AT858" s="721"/>
      <c r="AU858" s="721"/>
      <c r="AV858" s="722"/>
    </row>
    <row r="859" spans="44:48" ht="15" customHeight="1">
      <c r="AR859" s="69" t="str">
        <f t="shared" si="127"/>
        <v/>
      </c>
      <c r="AS859" s="721"/>
      <c r="AT859" s="721"/>
      <c r="AU859" s="721"/>
      <c r="AV859" s="722"/>
    </row>
    <row r="860" spans="44:48" ht="15" customHeight="1">
      <c r="AR860" s="69" t="str">
        <f t="shared" si="127"/>
        <v/>
      </c>
      <c r="AS860" s="721"/>
      <c r="AT860" s="721"/>
      <c r="AU860" s="721"/>
      <c r="AV860" s="722"/>
    </row>
    <row r="861" spans="44:48" ht="15" customHeight="1">
      <c r="AR861" s="69" t="str">
        <f t="shared" si="127"/>
        <v/>
      </c>
      <c r="AS861" s="721"/>
      <c r="AT861" s="721"/>
      <c r="AU861" s="721"/>
      <c r="AV861" s="722"/>
    </row>
    <row r="862" spans="44:48" ht="15" customHeight="1">
      <c r="AR862" s="69" t="str">
        <f t="shared" si="127"/>
        <v/>
      </c>
      <c r="AS862" s="721"/>
      <c r="AT862" s="721"/>
      <c r="AU862" s="721"/>
      <c r="AV862" s="722"/>
    </row>
    <row r="863" spans="44:48" ht="15" customHeight="1">
      <c r="AR863" s="69" t="str">
        <f t="shared" si="127"/>
        <v/>
      </c>
      <c r="AS863" s="721"/>
      <c r="AT863" s="721"/>
      <c r="AU863" s="721"/>
      <c r="AV863" s="722"/>
    </row>
    <row r="864" spans="44:48" ht="15" customHeight="1">
      <c r="AR864" s="69" t="str">
        <f t="shared" si="127"/>
        <v/>
      </c>
      <c r="AS864" s="721"/>
      <c r="AT864" s="721"/>
      <c r="AU864" s="721"/>
      <c r="AV864" s="722"/>
    </row>
    <row r="865" spans="44:48" ht="15" customHeight="1">
      <c r="AR865" s="69" t="str">
        <f t="shared" si="127"/>
        <v/>
      </c>
      <c r="AS865" s="721"/>
      <c r="AT865" s="721"/>
      <c r="AU865" s="721"/>
      <c r="AV865" s="722"/>
    </row>
    <row r="866" spans="44:48" ht="15" customHeight="1">
      <c r="AR866" s="69" t="str">
        <f t="shared" si="127"/>
        <v/>
      </c>
      <c r="AS866" s="721"/>
      <c r="AT866" s="721"/>
      <c r="AU866" s="721"/>
      <c r="AV866" s="722"/>
    </row>
    <row r="867" spans="44:48" ht="15" customHeight="1">
      <c r="AR867" s="69" t="str">
        <f t="shared" si="127"/>
        <v/>
      </c>
      <c r="AS867" s="721"/>
      <c r="AT867" s="721"/>
      <c r="AU867" s="721"/>
      <c r="AV867" s="722"/>
    </row>
    <row r="868" spans="44:48" ht="15" customHeight="1">
      <c r="AR868" s="69" t="str">
        <f t="shared" si="127"/>
        <v/>
      </c>
      <c r="AS868" s="721"/>
      <c r="AT868" s="721"/>
      <c r="AU868" s="721"/>
      <c r="AV868" s="722"/>
    </row>
    <row r="869" spans="44:48" ht="15" customHeight="1">
      <c r="AR869" s="69" t="str">
        <f t="shared" si="127"/>
        <v/>
      </c>
      <c r="AS869" s="721"/>
      <c r="AT869" s="721"/>
      <c r="AU869" s="721"/>
      <c r="AV869" s="722"/>
    </row>
    <row r="870" spans="44:48" ht="15" customHeight="1">
      <c r="AR870" s="69" t="str">
        <f t="shared" si="127"/>
        <v/>
      </c>
      <c r="AS870" s="721"/>
      <c r="AT870" s="721"/>
      <c r="AU870" s="721"/>
      <c r="AV870" s="722"/>
    </row>
    <row r="871" spans="44:48" ht="15" customHeight="1">
      <c r="AR871" s="69" t="str">
        <f t="shared" si="127"/>
        <v/>
      </c>
      <c r="AS871" s="721"/>
      <c r="AT871" s="721"/>
      <c r="AU871" s="721"/>
      <c r="AV871" s="722"/>
    </row>
    <row r="872" spans="44:48" ht="15" customHeight="1">
      <c r="AR872" s="69" t="str">
        <f t="shared" si="127"/>
        <v/>
      </c>
      <c r="AS872" s="721"/>
      <c r="AT872" s="721"/>
      <c r="AU872" s="721"/>
      <c r="AV872" s="722"/>
    </row>
    <row r="873" spans="44:48" ht="15" customHeight="1">
      <c r="AR873" s="69" t="str">
        <f t="shared" si="127"/>
        <v/>
      </c>
      <c r="AS873" s="721"/>
      <c r="AT873" s="721"/>
      <c r="AU873" s="721"/>
      <c r="AV873" s="722"/>
    </row>
    <row r="874" spans="44:48" ht="15" customHeight="1">
      <c r="AR874" s="69" t="str">
        <f t="shared" si="127"/>
        <v/>
      </c>
      <c r="AS874" s="721"/>
      <c r="AT874" s="721"/>
      <c r="AU874" s="721"/>
      <c r="AV874" s="722"/>
    </row>
    <row r="875" spans="44:48" ht="15" customHeight="1">
      <c r="AR875" s="69" t="str">
        <f t="shared" si="127"/>
        <v/>
      </c>
      <c r="AS875" s="721"/>
      <c r="AT875" s="721"/>
      <c r="AU875" s="721"/>
      <c r="AV875" s="722"/>
    </row>
    <row r="876" spans="44:48" ht="15" customHeight="1">
      <c r="AR876" s="69" t="str">
        <f t="shared" si="127"/>
        <v/>
      </c>
      <c r="AS876" s="723"/>
      <c r="AT876" s="724"/>
      <c r="AU876" s="723"/>
      <c r="AV876" s="724"/>
    </row>
    <row r="877" spans="44:48" ht="15" customHeight="1">
      <c r="AR877" s="69" t="str">
        <f t="shared" si="127"/>
        <v/>
      </c>
      <c r="AS877" s="723"/>
      <c r="AT877" s="724"/>
      <c r="AU877" s="723"/>
      <c r="AV877" s="724"/>
    </row>
    <row r="878" spans="44:48" ht="15" customHeight="1">
      <c r="AR878" s="69" t="str">
        <f t="shared" si="127"/>
        <v/>
      </c>
      <c r="AS878" s="723"/>
      <c r="AT878" s="724"/>
      <c r="AU878" s="723"/>
      <c r="AV878" s="724"/>
    </row>
    <row r="879" spans="44:48" ht="15" customHeight="1">
      <c r="AR879" s="69" t="str">
        <f t="shared" si="127"/>
        <v/>
      </c>
      <c r="AS879" s="723"/>
      <c r="AT879" s="724"/>
      <c r="AU879" s="723"/>
      <c r="AV879" s="724"/>
    </row>
    <row r="880" spans="44:48" ht="15" customHeight="1">
      <c r="AR880" s="69" t="str">
        <f t="shared" si="127"/>
        <v/>
      </c>
      <c r="AS880" s="723"/>
      <c r="AT880" s="724"/>
      <c r="AU880" s="723"/>
      <c r="AV880" s="724"/>
    </row>
    <row r="881" spans="44:48" ht="15" customHeight="1">
      <c r="AR881" s="69" t="str">
        <f t="shared" si="127"/>
        <v/>
      </c>
      <c r="AS881" s="723"/>
      <c r="AT881" s="724"/>
      <c r="AU881" s="723"/>
      <c r="AV881" s="724"/>
    </row>
    <row r="882" spans="44:48" ht="15" customHeight="1">
      <c r="AR882" s="69" t="str">
        <f t="shared" si="127"/>
        <v/>
      </c>
      <c r="AS882" s="723"/>
      <c r="AT882" s="724"/>
      <c r="AU882" s="723"/>
      <c r="AV882" s="724"/>
    </row>
    <row r="883" spans="44:48" ht="15" customHeight="1">
      <c r="AR883" s="69" t="str">
        <f t="shared" si="127"/>
        <v/>
      </c>
      <c r="AS883" s="723"/>
      <c r="AT883" s="724"/>
      <c r="AU883" s="723"/>
      <c r="AV883" s="724"/>
    </row>
    <row r="884" spans="44:48" ht="15" customHeight="1">
      <c r="AR884" s="69" t="str">
        <f t="shared" si="127"/>
        <v/>
      </c>
      <c r="AS884" s="723"/>
      <c r="AT884" s="724"/>
      <c r="AU884" s="723"/>
      <c r="AV884" s="724"/>
    </row>
    <row r="885" spans="44:48" ht="15" customHeight="1">
      <c r="AR885" s="69" t="str">
        <f t="shared" si="127"/>
        <v/>
      </c>
      <c r="AS885" s="723"/>
      <c r="AT885" s="724"/>
      <c r="AU885" s="723"/>
      <c r="AV885" s="724"/>
    </row>
    <row r="886" spans="44:48" ht="15" customHeight="1">
      <c r="AR886" s="69" t="str">
        <f t="shared" si="127"/>
        <v/>
      </c>
      <c r="AS886" s="723"/>
      <c r="AT886" s="724"/>
      <c r="AU886" s="723"/>
      <c r="AV886" s="724"/>
    </row>
    <row r="887" spans="44:48" ht="15" customHeight="1">
      <c r="AR887" s="69" t="str">
        <f t="shared" si="127"/>
        <v/>
      </c>
      <c r="AS887" s="723"/>
      <c r="AT887" s="724"/>
      <c r="AU887" s="723"/>
      <c r="AV887" s="724"/>
    </row>
    <row r="888" spans="44:48" ht="15" customHeight="1">
      <c r="AR888" s="69" t="str">
        <f t="shared" si="127"/>
        <v/>
      </c>
      <c r="AS888" s="723"/>
      <c r="AT888" s="724"/>
      <c r="AU888" s="723"/>
      <c r="AV888" s="724"/>
    </row>
    <row r="889" spans="44:48" ht="15" customHeight="1">
      <c r="AR889" s="69" t="str">
        <f t="shared" si="127"/>
        <v/>
      </c>
      <c r="AS889" s="723"/>
      <c r="AT889" s="724"/>
      <c r="AU889" s="723"/>
      <c r="AV889" s="724"/>
    </row>
    <row r="890" spans="44:48" ht="15" customHeight="1">
      <c r="AR890" s="69" t="str">
        <f t="shared" si="127"/>
        <v/>
      </c>
      <c r="AS890" s="723"/>
      <c r="AT890" s="724"/>
      <c r="AU890" s="723"/>
      <c r="AV890" s="724"/>
    </row>
    <row r="891" spans="44:48" ht="15" customHeight="1">
      <c r="AR891" s="69" t="str">
        <f t="shared" si="127"/>
        <v/>
      </c>
      <c r="AS891" s="723"/>
      <c r="AT891" s="724"/>
      <c r="AU891" s="723"/>
      <c r="AV891" s="724"/>
    </row>
    <row r="892" spans="44:48" ht="15" customHeight="1">
      <c r="AR892" s="69" t="str">
        <f t="shared" si="127"/>
        <v/>
      </c>
      <c r="AS892" s="723"/>
      <c r="AT892" s="724"/>
      <c r="AU892" s="723"/>
      <c r="AV892" s="724"/>
    </row>
    <row r="893" spans="44:48" ht="15" customHeight="1">
      <c r="AR893" s="69" t="str">
        <f t="shared" si="127"/>
        <v/>
      </c>
      <c r="AS893" s="723"/>
      <c r="AT893" s="724"/>
      <c r="AU893" s="723"/>
      <c r="AV893" s="724"/>
    </row>
    <row r="894" spans="44:48" ht="15" customHeight="1">
      <c r="AR894" s="69" t="str">
        <f t="shared" si="127"/>
        <v/>
      </c>
      <c r="AS894" s="723"/>
      <c r="AT894" s="724"/>
      <c r="AU894" s="723"/>
      <c r="AV894" s="724"/>
    </row>
    <row r="895" spans="44:48" ht="15" customHeight="1">
      <c r="AR895" s="69" t="str">
        <f t="shared" si="127"/>
        <v/>
      </c>
      <c r="AS895" s="723"/>
      <c r="AT895" s="724"/>
      <c r="AU895" s="723"/>
      <c r="AV895" s="724"/>
    </row>
    <row r="896" spans="44:48" ht="15" customHeight="1">
      <c r="AR896" s="69" t="str">
        <f t="shared" si="127"/>
        <v/>
      </c>
      <c r="AS896" s="723"/>
      <c r="AT896" s="724"/>
      <c r="AU896" s="723"/>
      <c r="AV896" s="724"/>
    </row>
    <row r="897" spans="44:48" ht="15" customHeight="1">
      <c r="AR897" s="69" t="str">
        <f t="shared" si="127"/>
        <v/>
      </c>
      <c r="AS897" s="723"/>
      <c r="AT897" s="724"/>
      <c r="AU897" s="723"/>
      <c r="AV897" s="724"/>
    </row>
    <row r="898" spans="44:48" ht="15" customHeight="1">
      <c r="AR898" s="69" t="str">
        <f t="shared" si="127"/>
        <v/>
      </c>
      <c r="AS898" s="723"/>
      <c r="AT898" s="724"/>
      <c r="AU898" s="723"/>
      <c r="AV898" s="724"/>
    </row>
    <row r="899" spans="44:48" ht="15" customHeight="1">
      <c r="AR899" s="69" t="str">
        <f t="shared" si="127"/>
        <v/>
      </c>
      <c r="AS899" s="723"/>
      <c r="AT899" s="724"/>
      <c r="AU899" s="723"/>
      <c r="AV899" s="724"/>
    </row>
    <row r="900" spans="44:48" ht="15" customHeight="1">
      <c r="AR900" s="69" t="str">
        <f t="shared" si="127"/>
        <v/>
      </c>
      <c r="AS900" s="723"/>
      <c r="AT900" s="724"/>
      <c r="AU900" s="723"/>
      <c r="AV900" s="724"/>
    </row>
    <row r="901" spans="44:48" ht="15" customHeight="1">
      <c r="AR901" s="69" t="str">
        <f t="shared" si="127"/>
        <v/>
      </c>
      <c r="AS901" s="723"/>
      <c r="AT901" s="724"/>
      <c r="AU901" s="723"/>
      <c r="AV901" s="724"/>
    </row>
    <row r="902" spans="44:48" ht="15" customHeight="1">
      <c r="AR902" s="69" t="str">
        <f t="shared" si="127"/>
        <v/>
      </c>
      <c r="AS902" s="723"/>
      <c r="AT902" s="724"/>
      <c r="AU902" s="723"/>
      <c r="AV902" s="724"/>
    </row>
    <row r="903" spans="44:48" ht="15" customHeight="1">
      <c r="AR903" s="69" t="str">
        <f t="shared" si="127"/>
        <v/>
      </c>
      <c r="AS903" s="723"/>
      <c r="AT903" s="724"/>
      <c r="AU903" s="723"/>
      <c r="AV903" s="724"/>
    </row>
    <row r="904" spans="44:48" ht="15" customHeight="1">
      <c r="AR904" s="69" t="str">
        <f t="shared" si="127"/>
        <v/>
      </c>
      <c r="AS904" s="723"/>
      <c r="AT904" s="724"/>
      <c r="AU904" s="723"/>
      <c r="AV904" s="724"/>
    </row>
    <row r="905" spans="44:48" ht="15" customHeight="1">
      <c r="AR905" s="69" t="str">
        <f t="shared" si="127"/>
        <v/>
      </c>
      <c r="AS905" s="723"/>
      <c r="AT905" s="724"/>
      <c r="AU905" s="723"/>
      <c r="AV905" s="724"/>
    </row>
    <row r="906" spans="44:48" ht="15" customHeight="1">
      <c r="AR906" s="69" t="str">
        <f t="shared" ref="AR906:AR930" si="128">CONCATENATE(AT906,AU906)</f>
        <v/>
      </c>
      <c r="AS906" s="723"/>
      <c r="AT906" s="724"/>
      <c r="AU906" s="723"/>
      <c r="AV906" s="724"/>
    </row>
    <row r="907" spans="44:48" ht="15" customHeight="1">
      <c r="AR907" s="69" t="str">
        <f t="shared" si="128"/>
        <v/>
      </c>
      <c r="AS907" s="723"/>
      <c r="AT907" s="724"/>
      <c r="AU907" s="723"/>
      <c r="AV907" s="724"/>
    </row>
    <row r="908" spans="44:48" ht="15" customHeight="1">
      <c r="AR908" s="69" t="str">
        <f t="shared" si="128"/>
        <v/>
      </c>
      <c r="AS908" s="723"/>
      <c r="AT908" s="724"/>
      <c r="AU908" s="723"/>
      <c r="AV908" s="724"/>
    </row>
    <row r="909" spans="44:48" ht="15" customHeight="1">
      <c r="AR909" s="69" t="str">
        <f t="shared" si="128"/>
        <v/>
      </c>
      <c r="AS909" s="723"/>
      <c r="AT909" s="724"/>
      <c r="AU909" s="723"/>
      <c r="AV909" s="724"/>
    </row>
    <row r="910" spans="44:48" ht="15" customHeight="1">
      <c r="AR910" s="69" t="str">
        <f t="shared" si="128"/>
        <v/>
      </c>
      <c r="AS910" s="723"/>
      <c r="AT910" s="724"/>
      <c r="AU910" s="723"/>
      <c r="AV910" s="724"/>
    </row>
    <row r="911" spans="44:48" ht="15" customHeight="1">
      <c r="AR911" s="69" t="str">
        <f t="shared" si="128"/>
        <v/>
      </c>
      <c r="AS911" s="723"/>
      <c r="AT911" s="724"/>
      <c r="AU911" s="723"/>
      <c r="AV911" s="724"/>
    </row>
    <row r="912" spans="44:48" ht="15" customHeight="1">
      <c r="AR912" s="69" t="str">
        <f t="shared" si="128"/>
        <v/>
      </c>
      <c r="AS912" s="723"/>
      <c r="AT912" s="724"/>
      <c r="AU912" s="723"/>
      <c r="AV912" s="724"/>
    </row>
    <row r="913" spans="44:48" ht="15" customHeight="1">
      <c r="AR913" s="69" t="str">
        <f t="shared" si="128"/>
        <v/>
      </c>
      <c r="AS913" s="723"/>
      <c r="AT913" s="724"/>
      <c r="AU913" s="723"/>
      <c r="AV913" s="724"/>
    </row>
    <row r="914" spans="44:48" ht="15" customHeight="1">
      <c r="AR914" s="69" t="str">
        <f t="shared" si="128"/>
        <v/>
      </c>
      <c r="AS914" s="723"/>
      <c r="AT914" s="724"/>
      <c r="AU914" s="723"/>
      <c r="AV914" s="724"/>
    </row>
    <row r="915" spans="44:48" ht="15" customHeight="1">
      <c r="AR915" s="69" t="str">
        <f t="shared" si="128"/>
        <v/>
      </c>
      <c r="AS915" s="723"/>
      <c r="AT915" s="724"/>
      <c r="AU915" s="723"/>
      <c r="AV915" s="724"/>
    </row>
    <row r="916" spans="44:48" ht="15" customHeight="1">
      <c r="AR916" s="69" t="str">
        <f t="shared" si="128"/>
        <v/>
      </c>
      <c r="AS916" s="723"/>
      <c r="AT916" s="724"/>
      <c r="AU916" s="723"/>
      <c r="AV916" s="724"/>
    </row>
    <row r="917" spans="44:48" ht="15" customHeight="1">
      <c r="AR917" s="69" t="str">
        <f t="shared" si="128"/>
        <v/>
      </c>
      <c r="AS917" s="723"/>
      <c r="AT917" s="724"/>
      <c r="AU917" s="723"/>
      <c r="AV917" s="724"/>
    </row>
    <row r="918" spans="44:48" ht="15" customHeight="1">
      <c r="AR918" s="69" t="str">
        <f t="shared" si="128"/>
        <v/>
      </c>
      <c r="AS918" s="723"/>
      <c r="AT918" s="724"/>
      <c r="AU918" s="723"/>
      <c r="AV918" s="724"/>
    </row>
    <row r="919" spans="44:48" ht="15" customHeight="1">
      <c r="AR919" s="69" t="str">
        <f t="shared" si="128"/>
        <v/>
      </c>
      <c r="AS919" s="723"/>
      <c r="AT919" s="724"/>
      <c r="AU919" s="723"/>
      <c r="AV919" s="724"/>
    </row>
    <row r="920" spans="44:48" ht="15" customHeight="1">
      <c r="AR920" s="69" t="str">
        <f t="shared" si="128"/>
        <v/>
      </c>
      <c r="AS920" s="723"/>
      <c r="AT920" s="724"/>
      <c r="AU920" s="723"/>
      <c r="AV920" s="724"/>
    </row>
    <row r="921" spans="44:48" ht="15" customHeight="1">
      <c r="AR921" s="69" t="str">
        <f t="shared" si="128"/>
        <v/>
      </c>
      <c r="AS921" s="723"/>
      <c r="AT921" s="724"/>
      <c r="AU921" s="723"/>
      <c r="AV921" s="724"/>
    </row>
    <row r="922" spans="44:48" ht="15" customHeight="1">
      <c r="AR922" s="69" t="str">
        <f t="shared" si="128"/>
        <v/>
      </c>
      <c r="AS922" s="723"/>
      <c r="AT922" s="724"/>
      <c r="AU922" s="723"/>
      <c r="AV922" s="724"/>
    </row>
    <row r="923" spans="44:48" ht="15" customHeight="1">
      <c r="AR923" s="69" t="str">
        <f t="shared" si="128"/>
        <v/>
      </c>
      <c r="AS923" s="723"/>
      <c r="AT923" s="724"/>
      <c r="AU923" s="723"/>
      <c r="AV923" s="724"/>
    </row>
    <row r="924" spans="44:48" ht="15" customHeight="1">
      <c r="AR924" s="69" t="str">
        <f t="shared" si="128"/>
        <v/>
      </c>
      <c r="AS924" s="723"/>
      <c r="AT924" s="724"/>
      <c r="AU924" s="723"/>
      <c r="AV924" s="724"/>
    </row>
    <row r="925" spans="44:48" ht="15" customHeight="1">
      <c r="AR925" s="69" t="str">
        <f t="shared" si="128"/>
        <v/>
      </c>
      <c r="AS925" s="723"/>
      <c r="AT925" s="724"/>
      <c r="AU925" s="723"/>
      <c r="AV925" s="724"/>
    </row>
    <row r="926" spans="44:48" ht="15" customHeight="1">
      <c r="AR926" s="69" t="str">
        <f t="shared" si="128"/>
        <v/>
      </c>
      <c r="AS926" s="723"/>
      <c r="AT926" s="724"/>
      <c r="AU926" s="723"/>
      <c r="AV926" s="724"/>
    </row>
    <row r="927" spans="44:48" ht="15" customHeight="1">
      <c r="AR927" s="69" t="str">
        <f t="shared" si="128"/>
        <v/>
      </c>
      <c r="AS927" s="723"/>
      <c r="AT927" s="724"/>
      <c r="AU927" s="723"/>
      <c r="AV927" s="724"/>
    </row>
    <row r="928" spans="44:48" ht="15" customHeight="1">
      <c r="AR928" s="69" t="str">
        <f t="shared" si="128"/>
        <v/>
      </c>
      <c r="AS928" s="723"/>
      <c r="AT928" s="724"/>
      <c r="AU928" s="723"/>
      <c r="AV928" s="724"/>
    </row>
    <row r="929" spans="44:48" ht="15" customHeight="1">
      <c r="AR929" s="69" t="str">
        <f t="shared" si="128"/>
        <v/>
      </c>
      <c r="AS929" s="723"/>
      <c r="AT929" s="724"/>
      <c r="AU929" s="723"/>
      <c r="AV929" s="724"/>
    </row>
    <row r="930" spans="44:48" ht="15" customHeight="1">
      <c r="AR930" s="69" t="str">
        <f t="shared" si="128"/>
        <v/>
      </c>
      <c r="AS930" s="723"/>
      <c r="AT930" s="724"/>
      <c r="AU930" s="723"/>
      <c r="AV930" s="724"/>
    </row>
  </sheetData>
  <autoFilter ref="AH4:AP4" xr:uid="{00000000-0009-0000-0000-000009000000}"/>
  <mergeCells count="15">
    <mergeCell ref="L142:M142"/>
    <mergeCell ref="L143:M143"/>
    <mergeCell ref="L144:M144"/>
    <mergeCell ref="K1:AP1"/>
    <mergeCell ref="K2:M2"/>
    <mergeCell ref="L3:M3"/>
    <mergeCell ref="AH3:AP3"/>
    <mergeCell ref="X3:AF3"/>
    <mergeCell ref="AG3:AG5"/>
    <mergeCell ref="AQ3:AQ5"/>
    <mergeCell ref="K4:K5"/>
    <mergeCell ref="L4:L5"/>
    <mergeCell ref="M4:M5"/>
    <mergeCell ref="N3:V3"/>
    <mergeCell ref="W3:W5"/>
  </mergeCells>
  <conditionalFormatting sqref="AT8:AT218">
    <cfRule type="duplicateValues" dxfId="22" priority="1"/>
  </conditionalFormatting>
  <pageMargins left="0.7" right="0.7" top="0.75" bottom="0.75" header="0.3" footer="0.3"/>
  <pageSetup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9900"/>
  </sheetPr>
  <dimension ref="A1:Z142"/>
  <sheetViews>
    <sheetView zoomScale="80" zoomScaleNormal="80" workbookViewId="0">
      <pane xSplit="3" ySplit="5" topLeftCell="D6" activePane="bottomRight" state="frozen"/>
      <selection pane="topRight" activeCell="AA1" sqref="AA1"/>
      <selection pane="bottomLeft" activeCell="A6" sqref="A6"/>
      <selection pane="bottomRight" activeCell="AE4" sqref="AE4"/>
    </sheetView>
  </sheetViews>
  <sheetFormatPr baseColWidth="10" defaultColWidth="11.42578125" defaultRowHeight="15"/>
  <cols>
    <col min="1" max="1" width="30" style="29" customWidth="1"/>
    <col min="2" max="2" width="8.28515625" style="29" hidden="1" customWidth="1"/>
    <col min="3" max="3" width="13.5703125" style="29" hidden="1" customWidth="1"/>
    <col min="4" max="4" width="19.85546875" style="29" customWidth="1"/>
    <col min="5" max="5" width="9.140625" style="29" bestFit="1" customWidth="1"/>
    <col min="6" max="6" width="8.140625" style="29" bestFit="1" customWidth="1"/>
    <col min="7" max="7" width="12" style="29" bestFit="1" customWidth="1"/>
    <col min="8" max="8" width="10.85546875" style="29" hidden="1" customWidth="1"/>
    <col min="9" max="9" width="11.42578125" style="29" customWidth="1"/>
    <col min="10" max="10" width="11.42578125" style="29"/>
    <col min="11" max="14" width="11.42578125" style="29" customWidth="1"/>
    <col min="15" max="16" width="8.28515625" style="29" hidden="1" customWidth="1"/>
    <col min="17" max="17" width="11.42578125" style="29" hidden="1" customWidth="1"/>
    <col min="18" max="18" width="9.7109375" style="29" hidden="1" customWidth="1"/>
    <col min="19" max="20" width="11.42578125" style="29" customWidth="1"/>
    <col min="21" max="22" width="11.42578125" style="29" hidden="1" customWidth="1"/>
    <col min="23" max="24" width="11.42578125" style="29" customWidth="1"/>
    <col min="25" max="25" width="12.42578125" style="29" customWidth="1"/>
    <col min="26" max="26" width="13.5703125" style="29" customWidth="1"/>
    <col min="27" max="16384" width="11.42578125" style="29"/>
  </cols>
  <sheetData>
    <row r="1" spans="1:26" ht="34.5" customHeight="1" thickBot="1">
      <c r="A1" s="865" t="s">
        <v>707</v>
      </c>
      <c r="B1" s="866"/>
      <c r="C1" s="866"/>
      <c r="D1" s="866"/>
      <c r="E1" s="866"/>
      <c r="F1" s="866"/>
      <c r="G1" s="866"/>
      <c r="H1" s="866"/>
      <c r="I1" s="866"/>
      <c r="J1" s="866"/>
      <c r="K1" s="866"/>
      <c r="L1" s="866"/>
      <c r="M1" s="866"/>
      <c r="N1" s="866"/>
      <c r="O1" s="866"/>
      <c r="P1" s="866"/>
      <c r="Q1" s="866"/>
      <c r="R1" s="866"/>
      <c r="S1" s="866"/>
      <c r="T1" s="866"/>
      <c r="U1" s="866"/>
      <c r="V1" s="866"/>
      <c r="W1" s="866"/>
      <c r="X1" s="866"/>
      <c r="Y1" s="866"/>
      <c r="Z1" s="867"/>
    </row>
    <row r="2" spans="1:26" ht="44.25" customHeight="1" thickBot="1">
      <c r="A2" s="859" t="s">
        <v>273</v>
      </c>
      <c r="B2" s="861" t="s">
        <v>665</v>
      </c>
      <c r="C2" s="863" t="s">
        <v>666</v>
      </c>
      <c r="D2" s="467" t="s">
        <v>516</v>
      </c>
      <c r="E2" s="468" t="s">
        <v>519</v>
      </c>
      <c r="F2" s="468" t="s">
        <v>667</v>
      </c>
      <c r="G2" s="468" t="s">
        <v>708</v>
      </c>
      <c r="H2" s="468" t="s">
        <v>709</v>
      </c>
      <c r="I2" s="468" t="s">
        <v>710</v>
      </c>
      <c r="J2" s="468" t="s">
        <v>534</v>
      </c>
      <c r="K2" s="468" t="s">
        <v>531</v>
      </c>
      <c r="L2" s="468" t="s">
        <v>672</v>
      </c>
      <c r="M2" s="468" t="s">
        <v>635</v>
      </c>
      <c r="N2" s="468" t="s">
        <v>711</v>
      </c>
      <c r="O2" s="468" t="s">
        <v>712</v>
      </c>
      <c r="P2" s="643" t="s">
        <v>553</v>
      </c>
      <c r="Q2" s="468" t="s">
        <v>549</v>
      </c>
      <c r="R2" s="468" t="s">
        <v>549</v>
      </c>
      <c r="S2" s="468" t="s">
        <v>616</v>
      </c>
      <c r="T2" s="468" t="s">
        <v>551</v>
      </c>
      <c r="U2" s="468" t="s">
        <v>713</v>
      </c>
      <c r="V2" s="468" t="s">
        <v>619</v>
      </c>
      <c r="W2" s="468" t="s">
        <v>714</v>
      </c>
      <c r="X2" s="468" t="s">
        <v>715</v>
      </c>
      <c r="Y2" s="468" t="s">
        <v>553</v>
      </c>
      <c r="Z2" s="469" t="s">
        <v>716</v>
      </c>
    </row>
    <row r="3" spans="1:26" ht="15.75" thickBot="1">
      <c r="A3" s="860"/>
      <c r="B3" s="862"/>
      <c r="C3" s="864"/>
      <c r="D3" s="470" t="s">
        <v>515</v>
      </c>
      <c r="E3" s="471" t="s">
        <v>518</v>
      </c>
      <c r="F3" s="471" t="s">
        <v>521</v>
      </c>
      <c r="G3" s="471" t="s">
        <v>524</v>
      </c>
      <c r="H3" s="471" t="s">
        <v>610</v>
      </c>
      <c r="I3" s="471" t="s">
        <v>527</v>
      </c>
      <c r="J3" s="471" t="s">
        <v>533</v>
      </c>
      <c r="K3" s="471" t="s">
        <v>530</v>
      </c>
      <c r="L3" s="471" t="s">
        <v>536</v>
      </c>
      <c r="M3" s="471" t="s">
        <v>539</v>
      </c>
      <c r="N3" s="471" t="s">
        <v>542</v>
      </c>
      <c r="O3" s="472" t="s">
        <v>717</v>
      </c>
      <c r="P3" s="579" t="s">
        <v>552</v>
      </c>
      <c r="Q3" s="471" t="s">
        <v>548</v>
      </c>
      <c r="R3" s="471" t="s">
        <v>718</v>
      </c>
      <c r="S3" s="471" t="s">
        <v>545</v>
      </c>
      <c r="T3" s="471" t="s">
        <v>550</v>
      </c>
      <c r="U3" s="471" t="s">
        <v>621</v>
      </c>
      <c r="V3" s="471" t="s">
        <v>618</v>
      </c>
      <c r="W3" s="471" t="s">
        <v>558</v>
      </c>
      <c r="X3" s="471" t="s">
        <v>556</v>
      </c>
      <c r="Y3" s="471" t="s">
        <v>552</v>
      </c>
      <c r="Z3" s="473"/>
    </row>
    <row r="4" spans="1:26" ht="30" customHeight="1" thickBot="1">
      <c r="A4" s="519" t="s">
        <v>719</v>
      </c>
      <c r="B4" s="487"/>
      <c r="C4" s="487"/>
      <c r="D4" s="498">
        <v>125</v>
      </c>
      <c r="E4" s="499">
        <v>42</v>
      </c>
      <c r="F4" s="499">
        <v>30</v>
      </c>
      <c r="G4" s="499">
        <v>125</v>
      </c>
      <c r="H4" s="499">
        <v>92</v>
      </c>
      <c r="I4" s="499">
        <v>67</v>
      </c>
      <c r="J4" s="499">
        <v>33</v>
      </c>
      <c r="K4" s="499">
        <v>20</v>
      </c>
      <c r="L4" s="499">
        <v>7</v>
      </c>
      <c r="M4" s="499">
        <v>2</v>
      </c>
      <c r="N4" s="499">
        <v>5</v>
      </c>
      <c r="O4" s="499">
        <v>33</v>
      </c>
      <c r="P4" s="499">
        <v>0</v>
      </c>
      <c r="Q4" s="499">
        <v>0</v>
      </c>
      <c r="R4" s="499">
        <v>0</v>
      </c>
      <c r="S4" s="499">
        <v>2</v>
      </c>
      <c r="T4" s="499">
        <v>1</v>
      </c>
      <c r="U4" s="499">
        <v>0</v>
      </c>
      <c r="V4" s="499">
        <v>0</v>
      </c>
      <c r="W4" s="499">
        <v>1</v>
      </c>
      <c r="X4" s="499">
        <v>1</v>
      </c>
      <c r="Y4" s="499">
        <v>11</v>
      </c>
      <c r="Z4" s="499"/>
    </row>
    <row r="5" spans="1:26" ht="20.100000000000001" customHeight="1" thickBot="1">
      <c r="A5" s="480" t="s">
        <v>720</v>
      </c>
      <c r="B5" s="481"/>
      <c r="C5" s="481"/>
      <c r="D5" s="475">
        <v>1554945</v>
      </c>
      <c r="E5" s="476">
        <v>379202</v>
      </c>
      <c r="F5" s="476">
        <v>307397</v>
      </c>
      <c r="G5" s="476">
        <v>234417</v>
      </c>
      <c r="H5" s="476">
        <v>29147</v>
      </c>
      <c r="I5" s="476">
        <v>101250</v>
      </c>
      <c r="J5" s="476">
        <v>41650</v>
      </c>
      <c r="K5" s="476">
        <v>42425</v>
      </c>
      <c r="L5" s="476">
        <v>13018</v>
      </c>
      <c r="M5" s="476">
        <v>2385</v>
      </c>
      <c r="N5" s="476">
        <v>22</v>
      </c>
      <c r="O5" s="476">
        <v>1342</v>
      </c>
      <c r="P5" s="476">
        <v>0</v>
      </c>
      <c r="Q5" s="476">
        <v>0</v>
      </c>
      <c r="R5" s="476">
        <v>0</v>
      </c>
      <c r="S5" s="476">
        <v>3</v>
      </c>
      <c r="T5" s="476">
        <v>1</v>
      </c>
      <c r="U5" s="476">
        <v>0</v>
      </c>
      <c r="V5" s="476">
        <v>0</v>
      </c>
      <c r="W5" s="476">
        <v>1</v>
      </c>
      <c r="X5" s="476">
        <v>1</v>
      </c>
      <c r="Y5" s="476">
        <v>774</v>
      </c>
      <c r="Z5" s="477">
        <v>2677491</v>
      </c>
    </row>
    <row r="6" spans="1:26" ht="15.75">
      <c r="A6" s="521" t="s">
        <v>683</v>
      </c>
      <c r="B6" s="479"/>
      <c r="C6" s="479"/>
      <c r="D6" s="522">
        <v>47734</v>
      </c>
      <c r="E6" s="523">
        <v>1727</v>
      </c>
      <c r="F6" s="523">
        <v>0</v>
      </c>
      <c r="G6" s="523">
        <v>10055</v>
      </c>
      <c r="H6" s="474">
        <v>2531</v>
      </c>
      <c r="I6" s="523">
        <v>2</v>
      </c>
      <c r="J6" s="523">
        <v>2772</v>
      </c>
      <c r="K6" s="523">
        <v>0</v>
      </c>
      <c r="L6" s="523">
        <v>0</v>
      </c>
      <c r="M6" s="523">
        <v>0</v>
      </c>
      <c r="N6" s="523">
        <v>0</v>
      </c>
      <c r="O6" s="474">
        <v>2</v>
      </c>
      <c r="P6" s="474"/>
      <c r="Q6" s="523">
        <v>0</v>
      </c>
      <c r="R6" s="523">
        <v>0</v>
      </c>
      <c r="S6" s="523">
        <v>0</v>
      </c>
      <c r="T6" s="523">
        <v>0</v>
      </c>
      <c r="U6" s="523">
        <v>0</v>
      </c>
      <c r="V6" s="523">
        <v>0</v>
      </c>
      <c r="W6" s="523">
        <v>0</v>
      </c>
      <c r="X6" s="523">
        <v>0</v>
      </c>
      <c r="Y6" s="523">
        <v>0</v>
      </c>
      <c r="Z6" s="524">
        <v>62290</v>
      </c>
    </row>
    <row r="7" spans="1:26">
      <c r="A7" s="446" t="s">
        <v>286</v>
      </c>
      <c r="B7" s="725" t="s">
        <v>683</v>
      </c>
      <c r="C7" s="36">
        <v>142</v>
      </c>
      <c r="D7" s="515">
        <v>2872</v>
      </c>
      <c r="E7" s="516">
        <v>0</v>
      </c>
      <c r="F7" s="516">
        <v>0</v>
      </c>
      <c r="G7" s="516">
        <v>159</v>
      </c>
      <c r="H7" s="355">
        <v>0</v>
      </c>
      <c r="I7" s="516">
        <v>0</v>
      </c>
      <c r="J7" s="516">
        <v>0</v>
      </c>
      <c r="K7" s="516">
        <v>0</v>
      </c>
      <c r="L7" s="516">
        <v>0</v>
      </c>
      <c r="M7" s="516">
        <v>0</v>
      </c>
      <c r="N7" s="516">
        <v>0</v>
      </c>
      <c r="O7" s="355">
        <v>0</v>
      </c>
      <c r="P7" s="355"/>
      <c r="Q7" s="516">
        <v>0</v>
      </c>
      <c r="R7" s="355">
        <v>0</v>
      </c>
      <c r="S7" s="516">
        <v>0</v>
      </c>
      <c r="T7" s="516">
        <v>0</v>
      </c>
      <c r="U7" s="516">
        <v>0</v>
      </c>
      <c r="V7" s="516">
        <v>0</v>
      </c>
      <c r="W7" s="516">
        <v>0</v>
      </c>
      <c r="X7" s="516">
        <v>0</v>
      </c>
      <c r="Y7" s="516">
        <v>0</v>
      </c>
      <c r="Z7" s="520">
        <v>3031</v>
      </c>
    </row>
    <row r="8" spans="1:26">
      <c r="A8" s="446" t="s">
        <v>288</v>
      </c>
      <c r="B8" s="725" t="s">
        <v>683</v>
      </c>
      <c r="C8" s="36">
        <v>425</v>
      </c>
      <c r="D8" s="515">
        <v>5211</v>
      </c>
      <c r="E8" s="516">
        <v>0</v>
      </c>
      <c r="F8" s="516">
        <v>0</v>
      </c>
      <c r="G8" s="516">
        <v>649</v>
      </c>
      <c r="H8" s="355">
        <v>6</v>
      </c>
      <c r="I8" s="516">
        <v>1</v>
      </c>
      <c r="J8" s="516">
        <v>0</v>
      </c>
      <c r="K8" s="516">
        <v>0</v>
      </c>
      <c r="L8" s="516">
        <v>0</v>
      </c>
      <c r="M8" s="516">
        <v>0</v>
      </c>
      <c r="N8" s="516">
        <v>0</v>
      </c>
      <c r="O8" s="355">
        <v>0</v>
      </c>
      <c r="P8" s="355"/>
      <c r="Q8" s="516">
        <v>0</v>
      </c>
      <c r="R8" s="355">
        <v>0</v>
      </c>
      <c r="S8" s="516">
        <v>0</v>
      </c>
      <c r="T8" s="516">
        <v>0</v>
      </c>
      <c r="U8" s="516">
        <v>0</v>
      </c>
      <c r="V8" s="516">
        <v>0</v>
      </c>
      <c r="W8" s="516">
        <v>0</v>
      </c>
      <c r="X8" s="516">
        <v>0</v>
      </c>
      <c r="Y8" s="516">
        <v>0</v>
      </c>
      <c r="Z8" s="520">
        <v>5861</v>
      </c>
    </row>
    <row r="9" spans="1:26">
      <c r="A9" s="446" t="s">
        <v>290</v>
      </c>
      <c r="B9" s="725" t="s">
        <v>683</v>
      </c>
      <c r="C9" s="36">
        <v>579</v>
      </c>
      <c r="D9" s="515">
        <v>17292</v>
      </c>
      <c r="E9" s="516">
        <v>1727</v>
      </c>
      <c r="F9" s="516">
        <v>0</v>
      </c>
      <c r="G9" s="516">
        <v>6708</v>
      </c>
      <c r="H9" s="355">
        <v>2509</v>
      </c>
      <c r="I9" s="516">
        <v>0</v>
      </c>
      <c r="J9" s="516">
        <v>397</v>
      </c>
      <c r="K9" s="516">
        <v>0</v>
      </c>
      <c r="L9" s="516">
        <v>0</v>
      </c>
      <c r="M9" s="516">
        <v>0</v>
      </c>
      <c r="N9" s="516">
        <v>0</v>
      </c>
      <c r="O9" s="355">
        <v>2</v>
      </c>
      <c r="P9" s="355"/>
      <c r="Q9" s="516">
        <v>0</v>
      </c>
      <c r="R9" s="355">
        <v>0</v>
      </c>
      <c r="S9" s="516">
        <v>0</v>
      </c>
      <c r="T9" s="516">
        <v>0</v>
      </c>
      <c r="U9" s="516">
        <v>0</v>
      </c>
      <c r="V9" s="516">
        <v>0</v>
      </c>
      <c r="W9" s="516">
        <v>0</v>
      </c>
      <c r="X9" s="516">
        <v>0</v>
      </c>
      <c r="Y9" s="516">
        <v>0</v>
      </c>
      <c r="Z9" s="520">
        <v>26124</v>
      </c>
    </row>
    <row r="10" spans="1:26">
      <c r="A10" s="446" t="s">
        <v>292</v>
      </c>
      <c r="B10" s="725" t="s">
        <v>683</v>
      </c>
      <c r="C10" s="36">
        <v>585</v>
      </c>
      <c r="D10" s="515">
        <v>5276</v>
      </c>
      <c r="E10" s="516">
        <v>0</v>
      </c>
      <c r="F10" s="516">
        <v>0</v>
      </c>
      <c r="G10" s="516">
        <v>882</v>
      </c>
      <c r="H10" s="355">
        <v>3</v>
      </c>
      <c r="I10" s="516">
        <v>0</v>
      </c>
      <c r="J10" s="516">
        <v>1070</v>
      </c>
      <c r="K10" s="516">
        <v>0</v>
      </c>
      <c r="L10" s="516">
        <v>0</v>
      </c>
      <c r="M10" s="516">
        <v>0</v>
      </c>
      <c r="N10" s="516">
        <v>0</v>
      </c>
      <c r="O10" s="355">
        <v>0</v>
      </c>
      <c r="P10" s="355"/>
      <c r="Q10" s="516">
        <v>0</v>
      </c>
      <c r="R10" s="355">
        <v>0</v>
      </c>
      <c r="S10" s="516">
        <v>0</v>
      </c>
      <c r="T10" s="516">
        <v>0</v>
      </c>
      <c r="U10" s="516">
        <v>0</v>
      </c>
      <c r="V10" s="516">
        <v>0</v>
      </c>
      <c r="W10" s="516">
        <v>0</v>
      </c>
      <c r="X10" s="516">
        <v>0</v>
      </c>
      <c r="Y10" s="516">
        <v>0</v>
      </c>
      <c r="Z10" s="520">
        <v>7228</v>
      </c>
    </row>
    <row r="11" spans="1:26">
      <c r="A11" s="446" t="s">
        <v>294</v>
      </c>
      <c r="B11" s="725" t="s">
        <v>683</v>
      </c>
      <c r="C11" s="36">
        <v>591</v>
      </c>
      <c r="D11" s="515">
        <v>7826</v>
      </c>
      <c r="E11" s="516">
        <v>0</v>
      </c>
      <c r="F11" s="516">
        <v>0</v>
      </c>
      <c r="G11" s="516">
        <v>1278</v>
      </c>
      <c r="H11" s="355">
        <v>6</v>
      </c>
      <c r="I11" s="516">
        <v>0</v>
      </c>
      <c r="J11" s="516">
        <v>1305</v>
      </c>
      <c r="K11" s="516">
        <v>0</v>
      </c>
      <c r="L11" s="516">
        <v>0</v>
      </c>
      <c r="M11" s="516">
        <v>0</v>
      </c>
      <c r="N11" s="516">
        <v>0</v>
      </c>
      <c r="O11" s="355">
        <v>0</v>
      </c>
      <c r="P11" s="355"/>
      <c r="Q11" s="516">
        <v>0</v>
      </c>
      <c r="R11" s="355">
        <v>0</v>
      </c>
      <c r="S11" s="516">
        <v>0</v>
      </c>
      <c r="T11" s="516">
        <v>0</v>
      </c>
      <c r="U11" s="516">
        <v>0</v>
      </c>
      <c r="V11" s="516">
        <v>0</v>
      </c>
      <c r="W11" s="516">
        <v>0</v>
      </c>
      <c r="X11" s="516">
        <v>0</v>
      </c>
      <c r="Y11" s="516">
        <v>0</v>
      </c>
      <c r="Z11" s="520">
        <v>10409</v>
      </c>
    </row>
    <row r="12" spans="1:26">
      <c r="A12" s="446" t="s">
        <v>295</v>
      </c>
      <c r="B12" s="725" t="s">
        <v>683</v>
      </c>
      <c r="C12" s="36">
        <v>893</v>
      </c>
      <c r="D12" s="515">
        <v>9257</v>
      </c>
      <c r="E12" s="516">
        <v>0</v>
      </c>
      <c r="F12" s="516">
        <v>0</v>
      </c>
      <c r="G12" s="516">
        <v>379</v>
      </c>
      <c r="H12" s="355">
        <v>7</v>
      </c>
      <c r="I12" s="516">
        <v>1</v>
      </c>
      <c r="J12" s="516">
        <v>0</v>
      </c>
      <c r="K12" s="516">
        <v>0</v>
      </c>
      <c r="L12" s="516">
        <v>0</v>
      </c>
      <c r="M12" s="516">
        <v>0</v>
      </c>
      <c r="N12" s="516">
        <v>0</v>
      </c>
      <c r="O12" s="355">
        <v>0</v>
      </c>
      <c r="P12" s="355"/>
      <c r="Q12" s="516">
        <v>0</v>
      </c>
      <c r="R12" s="355">
        <v>0</v>
      </c>
      <c r="S12" s="516">
        <v>0</v>
      </c>
      <c r="T12" s="516">
        <v>0</v>
      </c>
      <c r="U12" s="516">
        <v>0</v>
      </c>
      <c r="V12" s="516">
        <v>0</v>
      </c>
      <c r="W12" s="516">
        <v>0</v>
      </c>
      <c r="X12" s="516">
        <v>0</v>
      </c>
      <c r="Y12" s="516">
        <v>0</v>
      </c>
      <c r="Z12" s="520">
        <v>9637</v>
      </c>
    </row>
    <row r="13" spans="1:26" ht="15.75">
      <c r="A13" s="525" t="s">
        <v>721</v>
      </c>
      <c r="B13" s="122"/>
      <c r="C13" s="37"/>
      <c r="D13" s="526">
        <v>44362</v>
      </c>
      <c r="E13" s="527">
        <v>164410</v>
      </c>
      <c r="F13" s="527">
        <v>0</v>
      </c>
      <c r="G13" s="527">
        <v>7079</v>
      </c>
      <c r="H13" s="35">
        <v>39</v>
      </c>
      <c r="I13" s="527">
        <v>4</v>
      </c>
      <c r="J13" s="527">
        <v>0</v>
      </c>
      <c r="K13" s="527">
        <v>9755</v>
      </c>
      <c r="L13" s="527">
        <v>0</v>
      </c>
      <c r="M13" s="527">
        <v>0</v>
      </c>
      <c r="N13" s="527">
        <v>0</v>
      </c>
      <c r="O13" s="35">
        <v>533</v>
      </c>
      <c r="P13" s="35"/>
      <c r="Q13" s="527">
        <v>0</v>
      </c>
      <c r="R13" s="527">
        <v>0</v>
      </c>
      <c r="S13" s="527">
        <v>0</v>
      </c>
      <c r="T13" s="527">
        <v>0</v>
      </c>
      <c r="U13" s="527">
        <v>0</v>
      </c>
      <c r="V13" s="527">
        <v>0</v>
      </c>
      <c r="W13" s="527">
        <v>0</v>
      </c>
      <c r="X13" s="527">
        <v>0</v>
      </c>
      <c r="Y13" s="527">
        <v>174</v>
      </c>
      <c r="Z13" s="528">
        <v>225784</v>
      </c>
    </row>
    <row r="14" spans="1:26">
      <c r="A14" s="446" t="s">
        <v>298</v>
      </c>
      <c r="B14" s="725" t="s">
        <v>687</v>
      </c>
      <c r="C14" s="36">
        <v>120</v>
      </c>
      <c r="D14" s="515">
        <v>690</v>
      </c>
      <c r="E14" s="516">
        <v>19674</v>
      </c>
      <c r="F14" s="516">
        <v>0</v>
      </c>
      <c r="G14" s="516">
        <v>202</v>
      </c>
      <c r="H14" s="355">
        <v>0</v>
      </c>
      <c r="I14" s="516">
        <v>0</v>
      </c>
      <c r="J14" s="516">
        <v>0</v>
      </c>
      <c r="K14" s="516">
        <v>2362</v>
      </c>
      <c r="L14" s="516">
        <v>0</v>
      </c>
      <c r="M14" s="516">
        <v>0</v>
      </c>
      <c r="N14" s="516">
        <v>0</v>
      </c>
      <c r="O14" s="355">
        <v>16</v>
      </c>
      <c r="P14" s="355"/>
      <c r="Q14" s="516">
        <v>0</v>
      </c>
      <c r="R14" s="355">
        <v>0</v>
      </c>
      <c r="S14" s="516">
        <v>0</v>
      </c>
      <c r="T14" s="516">
        <v>0</v>
      </c>
      <c r="U14" s="516">
        <v>0</v>
      </c>
      <c r="V14" s="516">
        <v>0</v>
      </c>
      <c r="W14" s="516">
        <v>0</v>
      </c>
      <c r="X14" s="516">
        <v>0</v>
      </c>
      <c r="Y14" s="516">
        <v>48</v>
      </c>
      <c r="Z14" s="520">
        <v>22976</v>
      </c>
    </row>
    <row r="15" spans="1:26">
      <c r="A15" s="446" t="s">
        <v>299</v>
      </c>
      <c r="B15" s="725" t="s">
        <v>687</v>
      </c>
      <c r="C15" s="36">
        <v>154</v>
      </c>
      <c r="D15" s="515">
        <v>27107</v>
      </c>
      <c r="E15" s="516">
        <v>43467</v>
      </c>
      <c r="F15" s="516">
        <v>0</v>
      </c>
      <c r="G15" s="516">
        <v>4598</v>
      </c>
      <c r="H15" s="355">
        <v>26</v>
      </c>
      <c r="I15" s="516">
        <v>0</v>
      </c>
      <c r="J15" s="516">
        <v>0</v>
      </c>
      <c r="K15" s="516">
        <v>2894</v>
      </c>
      <c r="L15" s="516">
        <v>0</v>
      </c>
      <c r="M15" s="516">
        <v>0</v>
      </c>
      <c r="N15" s="516">
        <v>0</v>
      </c>
      <c r="O15" s="355">
        <v>443</v>
      </c>
      <c r="P15" s="355"/>
      <c r="Q15" s="516">
        <v>0</v>
      </c>
      <c r="R15" s="355">
        <v>0</v>
      </c>
      <c r="S15" s="516">
        <v>0</v>
      </c>
      <c r="T15" s="516">
        <v>0</v>
      </c>
      <c r="U15" s="516">
        <v>0</v>
      </c>
      <c r="V15" s="516">
        <v>0</v>
      </c>
      <c r="W15" s="516">
        <v>0</v>
      </c>
      <c r="X15" s="516">
        <v>0</v>
      </c>
      <c r="Y15" s="516">
        <v>43</v>
      </c>
      <c r="Z15" s="520">
        <v>78109</v>
      </c>
    </row>
    <row r="16" spans="1:26">
      <c r="A16" s="446" t="s">
        <v>300</v>
      </c>
      <c r="B16" s="725" t="s">
        <v>687</v>
      </c>
      <c r="C16" s="36">
        <v>250</v>
      </c>
      <c r="D16" s="515">
        <v>4954</v>
      </c>
      <c r="E16" s="516">
        <v>40096</v>
      </c>
      <c r="F16" s="516">
        <v>0</v>
      </c>
      <c r="G16" s="516">
        <v>1262</v>
      </c>
      <c r="H16" s="355">
        <v>4</v>
      </c>
      <c r="I16" s="516">
        <v>1</v>
      </c>
      <c r="J16" s="516">
        <v>0</v>
      </c>
      <c r="K16" s="516">
        <v>1873</v>
      </c>
      <c r="L16" s="516">
        <v>0</v>
      </c>
      <c r="M16" s="516">
        <v>0</v>
      </c>
      <c r="N16" s="516">
        <v>0</v>
      </c>
      <c r="O16" s="355">
        <v>60</v>
      </c>
      <c r="P16" s="355"/>
      <c r="Q16" s="516">
        <v>0</v>
      </c>
      <c r="R16" s="355">
        <v>0</v>
      </c>
      <c r="S16" s="516">
        <v>0</v>
      </c>
      <c r="T16" s="516">
        <v>0</v>
      </c>
      <c r="U16" s="516">
        <v>0</v>
      </c>
      <c r="V16" s="516">
        <v>0</v>
      </c>
      <c r="W16" s="516">
        <v>0</v>
      </c>
      <c r="X16" s="516">
        <v>0</v>
      </c>
      <c r="Y16" s="516">
        <v>24</v>
      </c>
      <c r="Z16" s="520">
        <v>48210</v>
      </c>
    </row>
    <row r="17" spans="1:26">
      <c r="A17" s="446" t="s">
        <v>301</v>
      </c>
      <c r="B17" s="725" t="s">
        <v>687</v>
      </c>
      <c r="C17" s="36">
        <v>495</v>
      </c>
      <c r="D17" s="515">
        <v>625</v>
      </c>
      <c r="E17" s="516">
        <v>24927</v>
      </c>
      <c r="F17" s="516">
        <v>0</v>
      </c>
      <c r="G17" s="516">
        <v>284</v>
      </c>
      <c r="H17" s="355">
        <v>3</v>
      </c>
      <c r="I17" s="516">
        <v>1</v>
      </c>
      <c r="J17" s="516">
        <v>0</v>
      </c>
      <c r="K17" s="516">
        <v>0</v>
      </c>
      <c r="L17" s="516">
        <v>0</v>
      </c>
      <c r="M17" s="516">
        <v>0</v>
      </c>
      <c r="N17" s="516">
        <v>0</v>
      </c>
      <c r="O17" s="355">
        <v>10</v>
      </c>
      <c r="P17" s="355"/>
      <c r="Q17" s="516">
        <v>0</v>
      </c>
      <c r="R17" s="355">
        <v>0</v>
      </c>
      <c r="S17" s="516">
        <v>0</v>
      </c>
      <c r="T17" s="516">
        <v>0</v>
      </c>
      <c r="U17" s="516">
        <v>0</v>
      </c>
      <c r="V17" s="516">
        <v>0</v>
      </c>
      <c r="W17" s="516">
        <v>0</v>
      </c>
      <c r="X17" s="516">
        <v>0</v>
      </c>
      <c r="Y17" s="516">
        <v>0</v>
      </c>
      <c r="Z17" s="520">
        <v>25837</v>
      </c>
    </row>
    <row r="18" spans="1:26">
      <c r="A18" s="446" t="s">
        <v>302</v>
      </c>
      <c r="B18" s="725" t="s">
        <v>687</v>
      </c>
      <c r="C18" s="36">
        <v>790</v>
      </c>
      <c r="D18" s="515">
        <v>6764</v>
      </c>
      <c r="E18" s="516">
        <v>19083</v>
      </c>
      <c r="F18" s="516">
        <v>0</v>
      </c>
      <c r="G18" s="516">
        <v>307</v>
      </c>
      <c r="H18" s="355">
        <v>6</v>
      </c>
      <c r="I18" s="516">
        <v>2</v>
      </c>
      <c r="J18" s="516">
        <v>0</v>
      </c>
      <c r="K18" s="516">
        <v>0</v>
      </c>
      <c r="L18" s="516">
        <v>0</v>
      </c>
      <c r="M18" s="516">
        <v>0</v>
      </c>
      <c r="N18" s="516">
        <v>0</v>
      </c>
      <c r="O18" s="355">
        <v>4</v>
      </c>
      <c r="P18" s="355"/>
      <c r="Q18" s="516">
        <v>0</v>
      </c>
      <c r="R18" s="355">
        <v>0</v>
      </c>
      <c r="S18" s="516">
        <v>0</v>
      </c>
      <c r="T18" s="516">
        <v>0</v>
      </c>
      <c r="U18" s="516">
        <v>0</v>
      </c>
      <c r="V18" s="516">
        <v>0</v>
      </c>
      <c r="W18" s="516">
        <v>0</v>
      </c>
      <c r="X18" s="516">
        <v>0</v>
      </c>
      <c r="Y18" s="516">
        <v>0</v>
      </c>
      <c r="Z18" s="520">
        <v>26156</v>
      </c>
    </row>
    <row r="19" spans="1:26">
      <c r="A19" s="446" t="s">
        <v>303</v>
      </c>
      <c r="B19" s="725" t="s">
        <v>687</v>
      </c>
      <c r="C19" s="36">
        <v>895</v>
      </c>
      <c r="D19" s="515">
        <v>4222</v>
      </c>
      <c r="E19" s="516">
        <v>17163</v>
      </c>
      <c r="F19" s="516">
        <v>0</v>
      </c>
      <c r="G19" s="516">
        <v>426</v>
      </c>
      <c r="H19" s="355">
        <v>0</v>
      </c>
      <c r="I19" s="516">
        <v>0</v>
      </c>
      <c r="J19" s="516">
        <v>0</v>
      </c>
      <c r="K19" s="516">
        <v>2626</v>
      </c>
      <c r="L19" s="516">
        <v>0</v>
      </c>
      <c r="M19" s="516">
        <v>0</v>
      </c>
      <c r="N19" s="516">
        <v>0</v>
      </c>
      <c r="O19" s="355">
        <v>0</v>
      </c>
      <c r="P19" s="355"/>
      <c r="Q19" s="516">
        <v>0</v>
      </c>
      <c r="R19" s="355">
        <v>0</v>
      </c>
      <c r="S19" s="516">
        <v>0</v>
      </c>
      <c r="T19" s="516">
        <v>0</v>
      </c>
      <c r="U19" s="516">
        <v>0</v>
      </c>
      <c r="V19" s="516">
        <v>0</v>
      </c>
      <c r="W19" s="516">
        <v>0</v>
      </c>
      <c r="X19" s="516">
        <v>0</v>
      </c>
      <c r="Y19" s="516">
        <v>59</v>
      </c>
      <c r="Z19" s="520">
        <v>24496</v>
      </c>
    </row>
    <row r="20" spans="1:26" ht="15.75" customHeight="1">
      <c r="A20" s="525" t="s">
        <v>495</v>
      </c>
      <c r="B20" s="122"/>
      <c r="C20" s="37"/>
      <c r="D20" s="526">
        <v>219790</v>
      </c>
      <c r="E20" s="527">
        <v>22317</v>
      </c>
      <c r="F20" s="527">
        <v>38890</v>
      </c>
      <c r="G20" s="527">
        <v>96643</v>
      </c>
      <c r="H20" s="35">
        <v>25270</v>
      </c>
      <c r="I20" s="527">
        <v>2038</v>
      </c>
      <c r="J20" s="527">
        <v>1</v>
      </c>
      <c r="K20" s="527">
        <v>19982</v>
      </c>
      <c r="L20" s="527">
        <v>0</v>
      </c>
      <c r="M20" s="527">
        <v>0</v>
      </c>
      <c r="N20" s="527">
        <v>1</v>
      </c>
      <c r="O20" s="35">
        <v>7</v>
      </c>
      <c r="P20" s="35"/>
      <c r="Q20" s="527">
        <v>0</v>
      </c>
      <c r="R20" s="527">
        <v>0</v>
      </c>
      <c r="S20" s="527">
        <v>3</v>
      </c>
      <c r="T20" s="527">
        <v>1</v>
      </c>
      <c r="U20" s="527">
        <v>0</v>
      </c>
      <c r="V20" s="527">
        <v>0</v>
      </c>
      <c r="W20" s="527">
        <v>0</v>
      </c>
      <c r="X20" s="527">
        <v>0</v>
      </c>
      <c r="Y20" s="527">
        <v>526</v>
      </c>
      <c r="Z20" s="528">
        <v>400192</v>
      </c>
    </row>
    <row r="21" spans="1:26">
      <c r="A21" s="446" t="s">
        <v>305</v>
      </c>
      <c r="B21" s="466" t="s">
        <v>690</v>
      </c>
      <c r="C21" s="36">
        <v>45</v>
      </c>
      <c r="D21" s="515">
        <v>37542</v>
      </c>
      <c r="E21" s="516">
        <v>2744</v>
      </c>
      <c r="F21" s="516">
        <v>9641</v>
      </c>
      <c r="G21" s="516">
        <v>12810</v>
      </c>
      <c r="H21" s="355">
        <v>2998</v>
      </c>
      <c r="I21" s="516">
        <v>1091</v>
      </c>
      <c r="J21" s="516">
        <v>0</v>
      </c>
      <c r="K21" s="516">
        <v>1091</v>
      </c>
      <c r="L21" s="516">
        <v>0</v>
      </c>
      <c r="M21" s="516">
        <v>0</v>
      </c>
      <c r="N21" s="516">
        <v>0</v>
      </c>
      <c r="O21" s="355">
        <v>0</v>
      </c>
      <c r="P21" s="355"/>
      <c r="Q21" s="516">
        <v>0</v>
      </c>
      <c r="R21" s="355">
        <v>0</v>
      </c>
      <c r="S21" s="516">
        <v>0</v>
      </c>
      <c r="T21" s="516">
        <v>0</v>
      </c>
      <c r="U21" s="516">
        <v>0</v>
      </c>
      <c r="V21" s="516">
        <v>0</v>
      </c>
      <c r="W21" s="516">
        <v>0</v>
      </c>
      <c r="X21" s="516">
        <v>0</v>
      </c>
      <c r="Y21" s="516">
        <v>0</v>
      </c>
      <c r="Z21" s="520">
        <v>64919</v>
      </c>
    </row>
    <row r="22" spans="1:26">
      <c r="A22" s="446" t="s">
        <v>306</v>
      </c>
      <c r="B22" s="466" t="s">
        <v>690</v>
      </c>
      <c r="C22" s="36">
        <v>51</v>
      </c>
      <c r="D22" s="515">
        <v>16523</v>
      </c>
      <c r="E22" s="516">
        <v>0</v>
      </c>
      <c r="F22" s="516">
        <v>934</v>
      </c>
      <c r="G22" s="516">
        <v>6902</v>
      </c>
      <c r="H22" s="355">
        <v>2675</v>
      </c>
      <c r="I22" s="516">
        <v>48</v>
      </c>
      <c r="J22" s="516">
        <v>0</v>
      </c>
      <c r="K22" s="516">
        <v>1511</v>
      </c>
      <c r="L22" s="516">
        <v>0</v>
      </c>
      <c r="M22" s="516">
        <v>0</v>
      </c>
      <c r="N22" s="516">
        <v>1</v>
      </c>
      <c r="O22" s="355">
        <v>0</v>
      </c>
      <c r="P22" s="355"/>
      <c r="Q22" s="516">
        <v>0</v>
      </c>
      <c r="R22" s="355">
        <v>0</v>
      </c>
      <c r="S22" s="516">
        <v>0</v>
      </c>
      <c r="T22" s="516">
        <v>0</v>
      </c>
      <c r="U22" s="516">
        <v>0</v>
      </c>
      <c r="V22" s="516">
        <v>0</v>
      </c>
      <c r="W22" s="516">
        <v>0</v>
      </c>
      <c r="X22" s="516">
        <v>0</v>
      </c>
      <c r="Y22" s="516">
        <v>17</v>
      </c>
      <c r="Z22" s="520">
        <v>25936</v>
      </c>
    </row>
    <row r="23" spans="1:26">
      <c r="A23" s="446" t="s">
        <v>307</v>
      </c>
      <c r="B23" s="466" t="s">
        <v>690</v>
      </c>
      <c r="C23" s="36">
        <v>147</v>
      </c>
      <c r="D23" s="515">
        <v>20248</v>
      </c>
      <c r="E23" s="516">
        <v>1650</v>
      </c>
      <c r="F23" s="516">
        <v>3440</v>
      </c>
      <c r="G23" s="516">
        <v>5129</v>
      </c>
      <c r="H23" s="355">
        <v>1213</v>
      </c>
      <c r="I23" s="516">
        <v>260</v>
      </c>
      <c r="J23" s="516">
        <v>0</v>
      </c>
      <c r="K23" s="516">
        <v>0</v>
      </c>
      <c r="L23" s="516">
        <v>0</v>
      </c>
      <c r="M23" s="516">
        <v>0</v>
      </c>
      <c r="N23" s="516">
        <v>0</v>
      </c>
      <c r="O23" s="355">
        <v>0</v>
      </c>
      <c r="P23" s="355"/>
      <c r="Q23" s="516">
        <v>0</v>
      </c>
      <c r="R23" s="355">
        <v>0</v>
      </c>
      <c r="S23" s="516">
        <v>1</v>
      </c>
      <c r="T23" s="516">
        <v>0</v>
      </c>
      <c r="U23" s="516">
        <v>0</v>
      </c>
      <c r="V23" s="516">
        <v>0</v>
      </c>
      <c r="W23" s="516">
        <v>0</v>
      </c>
      <c r="X23" s="516">
        <v>0</v>
      </c>
      <c r="Y23" s="516">
        <v>0</v>
      </c>
      <c r="Z23" s="520">
        <v>30728</v>
      </c>
    </row>
    <row r="24" spans="1:26">
      <c r="A24" s="446" t="s">
        <v>308</v>
      </c>
      <c r="B24" s="466" t="s">
        <v>690</v>
      </c>
      <c r="C24" s="36">
        <v>172</v>
      </c>
      <c r="D24" s="515">
        <v>23181</v>
      </c>
      <c r="E24" s="516">
        <v>1494</v>
      </c>
      <c r="F24" s="516">
        <v>5324</v>
      </c>
      <c r="G24" s="516">
        <v>8276</v>
      </c>
      <c r="H24" s="355">
        <v>2058</v>
      </c>
      <c r="I24" s="516">
        <v>68</v>
      </c>
      <c r="J24" s="516">
        <v>0</v>
      </c>
      <c r="K24" s="516">
        <v>3063</v>
      </c>
      <c r="L24" s="516">
        <v>0</v>
      </c>
      <c r="M24" s="516">
        <v>0</v>
      </c>
      <c r="N24" s="516">
        <v>0</v>
      </c>
      <c r="O24" s="355">
        <v>4</v>
      </c>
      <c r="P24" s="355"/>
      <c r="Q24" s="516">
        <v>0</v>
      </c>
      <c r="R24" s="355">
        <v>0</v>
      </c>
      <c r="S24" s="516">
        <v>0</v>
      </c>
      <c r="T24" s="516">
        <v>1</v>
      </c>
      <c r="U24" s="516">
        <v>0</v>
      </c>
      <c r="V24" s="516">
        <v>0</v>
      </c>
      <c r="W24" s="516">
        <v>0</v>
      </c>
      <c r="X24" s="516">
        <v>0</v>
      </c>
      <c r="Y24" s="516">
        <v>24</v>
      </c>
      <c r="Z24" s="520">
        <v>41431</v>
      </c>
    </row>
    <row r="25" spans="1:26">
      <c r="A25" s="446" t="s">
        <v>309</v>
      </c>
      <c r="B25" s="466" t="s">
        <v>690</v>
      </c>
      <c r="C25" s="36">
        <v>475</v>
      </c>
      <c r="D25" s="515">
        <v>2159</v>
      </c>
      <c r="E25" s="516">
        <v>0</v>
      </c>
      <c r="F25" s="516">
        <v>0</v>
      </c>
      <c r="G25" s="516">
        <v>99</v>
      </c>
      <c r="H25" s="355">
        <v>3</v>
      </c>
      <c r="I25" s="516">
        <v>1</v>
      </c>
      <c r="J25" s="516">
        <v>0</v>
      </c>
      <c r="K25" s="516">
        <v>2495</v>
      </c>
      <c r="L25" s="516">
        <v>0</v>
      </c>
      <c r="M25" s="516">
        <v>0</v>
      </c>
      <c r="N25" s="516">
        <v>0</v>
      </c>
      <c r="O25" s="355">
        <v>0</v>
      </c>
      <c r="P25" s="355"/>
      <c r="Q25" s="516">
        <v>0</v>
      </c>
      <c r="R25" s="355">
        <v>0</v>
      </c>
      <c r="S25" s="516">
        <v>0</v>
      </c>
      <c r="T25" s="516">
        <v>0</v>
      </c>
      <c r="U25" s="516">
        <v>0</v>
      </c>
      <c r="V25" s="516">
        <v>0</v>
      </c>
      <c r="W25" s="516">
        <v>0</v>
      </c>
      <c r="X25" s="516">
        <v>0</v>
      </c>
      <c r="Y25" s="516">
        <v>0</v>
      </c>
      <c r="Z25" s="520">
        <v>4754</v>
      </c>
    </row>
    <row r="26" spans="1:26">
      <c r="A26" s="446" t="s">
        <v>310</v>
      </c>
      <c r="B26" s="466" t="s">
        <v>690</v>
      </c>
      <c r="C26" s="36">
        <v>480</v>
      </c>
      <c r="D26" s="515">
        <v>14744</v>
      </c>
      <c r="E26" s="516">
        <v>1024</v>
      </c>
      <c r="F26" s="516">
        <v>0</v>
      </c>
      <c r="G26" s="516">
        <v>2227</v>
      </c>
      <c r="H26" s="355">
        <v>549</v>
      </c>
      <c r="I26" s="516">
        <v>8</v>
      </c>
      <c r="J26" s="516">
        <v>0</v>
      </c>
      <c r="K26" s="516">
        <v>3139</v>
      </c>
      <c r="L26" s="516">
        <v>0</v>
      </c>
      <c r="M26" s="516">
        <v>0</v>
      </c>
      <c r="N26" s="516">
        <v>0</v>
      </c>
      <c r="O26" s="355">
        <v>1</v>
      </c>
      <c r="P26" s="355"/>
      <c r="Q26" s="516">
        <v>0</v>
      </c>
      <c r="R26" s="355">
        <v>0</v>
      </c>
      <c r="S26" s="516">
        <v>2</v>
      </c>
      <c r="T26" s="516">
        <v>0</v>
      </c>
      <c r="U26" s="516">
        <v>0</v>
      </c>
      <c r="V26" s="516">
        <v>0</v>
      </c>
      <c r="W26" s="516">
        <v>0</v>
      </c>
      <c r="X26" s="516">
        <v>0</v>
      </c>
      <c r="Y26" s="516">
        <v>54</v>
      </c>
      <c r="Z26" s="520">
        <v>21198</v>
      </c>
    </row>
    <row r="27" spans="1:26">
      <c r="A27" s="446" t="s">
        <v>311</v>
      </c>
      <c r="B27" s="466" t="s">
        <v>690</v>
      </c>
      <c r="C27" s="36">
        <v>490</v>
      </c>
      <c r="D27" s="515">
        <v>21091</v>
      </c>
      <c r="E27" s="516">
        <v>6271</v>
      </c>
      <c r="F27" s="516">
        <v>0</v>
      </c>
      <c r="G27" s="516">
        <v>18831</v>
      </c>
      <c r="H27" s="355">
        <v>3495</v>
      </c>
      <c r="I27" s="516">
        <v>2</v>
      </c>
      <c r="J27" s="516">
        <v>0</v>
      </c>
      <c r="K27" s="516">
        <v>2938</v>
      </c>
      <c r="L27" s="516">
        <v>0</v>
      </c>
      <c r="M27" s="516">
        <v>0</v>
      </c>
      <c r="N27" s="516">
        <v>0</v>
      </c>
      <c r="O27" s="355">
        <v>2</v>
      </c>
      <c r="P27" s="355"/>
      <c r="Q27" s="516">
        <v>0</v>
      </c>
      <c r="R27" s="355">
        <v>0</v>
      </c>
      <c r="S27" s="516">
        <v>0</v>
      </c>
      <c r="T27" s="516">
        <v>0</v>
      </c>
      <c r="U27" s="516">
        <v>0</v>
      </c>
      <c r="V27" s="516">
        <v>0</v>
      </c>
      <c r="W27" s="516">
        <v>0</v>
      </c>
      <c r="X27" s="516">
        <v>0</v>
      </c>
      <c r="Y27" s="516">
        <v>16</v>
      </c>
      <c r="Z27" s="520">
        <v>49149</v>
      </c>
    </row>
    <row r="28" spans="1:26">
      <c r="A28" s="446" t="s">
        <v>312</v>
      </c>
      <c r="B28" s="466" t="s">
        <v>690</v>
      </c>
      <c r="C28" s="36">
        <v>659</v>
      </c>
      <c r="D28" s="515">
        <v>14485</v>
      </c>
      <c r="E28" s="516">
        <v>0</v>
      </c>
      <c r="F28" s="516">
        <v>0</v>
      </c>
      <c r="G28" s="516">
        <v>5482</v>
      </c>
      <c r="H28" s="355">
        <v>1586</v>
      </c>
      <c r="I28" s="516">
        <v>4</v>
      </c>
      <c r="J28" s="516">
        <v>0</v>
      </c>
      <c r="K28" s="516">
        <v>1231</v>
      </c>
      <c r="L28" s="516">
        <v>0</v>
      </c>
      <c r="M28" s="516">
        <v>0</v>
      </c>
      <c r="N28" s="516">
        <v>0</v>
      </c>
      <c r="O28" s="355">
        <v>0</v>
      </c>
      <c r="P28" s="355"/>
      <c r="Q28" s="516">
        <v>0</v>
      </c>
      <c r="R28" s="355">
        <v>0</v>
      </c>
      <c r="S28" s="516">
        <v>0</v>
      </c>
      <c r="T28" s="516">
        <v>0</v>
      </c>
      <c r="U28" s="516">
        <v>0</v>
      </c>
      <c r="V28" s="516">
        <v>0</v>
      </c>
      <c r="W28" s="516">
        <v>0</v>
      </c>
      <c r="X28" s="516">
        <v>0</v>
      </c>
      <c r="Y28" s="516">
        <v>22</v>
      </c>
      <c r="Z28" s="520">
        <v>21224</v>
      </c>
    </row>
    <row r="29" spans="1:26">
      <c r="A29" s="446" t="s">
        <v>313</v>
      </c>
      <c r="B29" s="466" t="s">
        <v>690</v>
      </c>
      <c r="C29" s="36">
        <v>665</v>
      </c>
      <c r="D29" s="515">
        <v>26181</v>
      </c>
      <c r="E29" s="516">
        <v>1440</v>
      </c>
      <c r="F29" s="516">
        <v>0</v>
      </c>
      <c r="G29" s="516">
        <v>3221</v>
      </c>
      <c r="H29" s="355">
        <v>717</v>
      </c>
      <c r="I29" s="516">
        <v>0</v>
      </c>
      <c r="J29" s="516">
        <v>0</v>
      </c>
      <c r="K29" s="516">
        <v>1</v>
      </c>
      <c r="L29" s="516">
        <v>0</v>
      </c>
      <c r="M29" s="516">
        <v>0</v>
      </c>
      <c r="N29" s="516">
        <v>0</v>
      </c>
      <c r="O29" s="355">
        <v>0</v>
      </c>
      <c r="P29" s="355"/>
      <c r="Q29" s="516">
        <v>0</v>
      </c>
      <c r="R29" s="355">
        <v>0</v>
      </c>
      <c r="S29" s="516">
        <v>0</v>
      </c>
      <c r="T29" s="516">
        <v>0</v>
      </c>
      <c r="U29" s="516">
        <v>0</v>
      </c>
      <c r="V29" s="516">
        <v>0</v>
      </c>
      <c r="W29" s="516">
        <v>0</v>
      </c>
      <c r="X29" s="516">
        <v>0</v>
      </c>
      <c r="Y29" s="516">
        <v>0</v>
      </c>
      <c r="Z29" s="520">
        <v>30843</v>
      </c>
    </row>
    <row r="30" spans="1:26">
      <c r="A30" s="446" t="s">
        <v>314</v>
      </c>
      <c r="B30" s="466" t="s">
        <v>690</v>
      </c>
      <c r="C30" s="36">
        <v>837</v>
      </c>
      <c r="D30" s="515">
        <v>37348</v>
      </c>
      <c r="E30" s="516">
        <v>7694</v>
      </c>
      <c r="F30" s="516">
        <v>19551</v>
      </c>
      <c r="G30" s="516">
        <v>33565</v>
      </c>
      <c r="H30" s="355">
        <v>9962</v>
      </c>
      <c r="I30" s="516">
        <v>556</v>
      </c>
      <c r="J30" s="516">
        <v>1</v>
      </c>
      <c r="K30" s="516">
        <v>3319</v>
      </c>
      <c r="L30" s="516">
        <v>0</v>
      </c>
      <c r="M30" s="516">
        <v>0</v>
      </c>
      <c r="N30" s="516">
        <v>0</v>
      </c>
      <c r="O30" s="355">
        <v>0</v>
      </c>
      <c r="P30" s="355"/>
      <c r="Q30" s="516">
        <v>0</v>
      </c>
      <c r="R30" s="355">
        <v>0</v>
      </c>
      <c r="S30" s="516">
        <v>0</v>
      </c>
      <c r="T30" s="516">
        <v>0</v>
      </c>
      <c r="U30" s="516">
        <v>0</v>
      </c>
      <c r="V30" s="516">
        <v>0</v>
      </c>
      <c r="W30" s="516">
        <v>0</v>
      </c>
      <c r="X30" s="516">
        <v>0</v>
      </c>
      <c r="Y30" s="516">
        <v>393</v>
      </c>
      <c r="Z30" s="520">
        <v>102427</v>
      </c>
    </row>
    <row r="31" spans="1:26">
      <c r="A31" s="446" t="s">
        <v>315</v>
      </c>
      <c r="B31" s="466" t="s">
        <v>690</v>
      </c>
      <c r="C31" s="36">
        <v>873</v>
      </c>
      <c r="D31" s="515">
        <v>6288</v>
      </c>
      <c r="E31" s="516">
        <v>0</v>
      </c>
      <c r="F31" s="516">
        <v>0</v>
      </c>
      <c r="G31" s="516">
        <v>101</v>
      </c>
      <c r="H31" s="355">
        <v>14</v>
      </c>
      <c r="I31" s="516">
        <v>0</v>
      </c>
      <c r="J31" s="516">
        <v>0</v>
      </c>
      <c r="K31" s="516">
        <v>1194</v>
      </c>
      <c r="L31" s="516">
        <v>0</v>
      </c>
      <c r="M31" s="516">
        <v>0</v>
      </c>
      <c r="N31" s="516">
        <v>0</v>
      </c>
      <c r="O31" s="355">
        <v>0</v>
      </c>
      <c r="P31" s="355"/>
      <c r="Q31" s="516">
        <v>0</v>
      </c>
      <c r="R31" s="355">
        <v>0</v>
      </c>
      <c r="S31" s="516">
        <v>0</v>
      </c>
      <c r="T31" s="516">
        <v>0</v>
      </c>
      <c r="U31" s="516">
        <v>0</v>
      </c>
      <c r="V31" s="516">
        <v>0</v>
      </c>
      <c r="W31" s="516">
        <v>0</v>
      </c>
      <c r="X31" s="516">
        <v>0</v>
      </c>
      <c r="Y31" s="516">
        <v>0</v>
      </c>
      <c r="Z31" s="520">
        <v>7583</v>
      </c>
    </row>
    <row r="32" spans="1:26" ht="15.75">
      <c r="A32" s="525" t="s">
        <v>693</v>
      </c>
      <c r="B32" s="122"/>
      <c r="C32" s="37"/>
      <c r="D32" s="526">
        <v>67646</v>
      </c>
      <c r="E32" s="527">
        <v>61154</v>
      </c>
      <c r="F32" s="527">
        <v>0</v>
      </c>
      <c r="G32" s="527">
        <v>10623</v>
      </c>
      <c r="H32" s="35">
        <v>378</v>
      </c>
      <c r="I32" s="527">
        <v>55</v>
      </c>
      <c r="J32" s="527">
        <v>0</v>
      </c>
      <c r="K32" s="527">
        <v>1554</v>
      </c>
      <c r="L32" s="527">
        <v>0</v>
      </c>
      <c r="M32" s="527">
        <v>0</v>
      </c>
      <c r="N32" s="527">
        <v>1</v>
      </c>
      <c r="O32" s="35">
        <v>21</v>
      </c>
      <c r="P32" s="35"/>
      <c r="Q32" s="527">
        <v>0</v>
      </c>
      <c r="R32" s="527">
        <v>0</v>
      </c>
      <c r="S32" s="527">
        <v>0</v>
      </c>
      <c r="T32" s="527">
        <v>0</v>
      </c>
      <c r="U32" s="527">
        <v>0</v>
      </c>
      <c r="V32" s="527">
        <v>0</v>
      </c>
      <c r="W32" s="527">
        <v>0</v>
      </c>
      <c r="X32" s="527">
        <v>0</v>
      </c>
      <c r="Y32" s="527">
        <v>0</v>
      </c>
      <c r="Z32" s="528">
        <v>141033</v>
      </c>
    </row>
    <row r="33" spans="1:26">
      <c r="A33" s="446" t="s">
        <v>317</v>
      </c>
      <c r="B33" s="466" t="s">
        <v>693</v>
      </c>
      <c r="C33" s="36">
        <v>31</v>
      </c>
      <c r="D33" s="515">
        <v>4853</v>
      </c>
      <c r="E33" s="516">
        <v>12239</v>
      </c>
      <c r="F33" s="516">
        <v>0</v>
      </c>
      <c r="G33" s="516">
        <v>786</v>
      </c>
      <c r="H33" s="355">
        <v>8</v>
      </c>
      <c r="I33" s="516">
        <v>0</v>
      </c>
      <c r="J33" s="516">
        <v>0</v>
      </c>
      <c r="K33" s="516">
        <v>0</v>
      </c>
      <c r="L33" s="516">
        <v>0</v>
      </c>
      <c r="M33" s="516">
        <v>0</v>
      </c>
      <c r="N33" s="516">
        <v>1</v>
      </c>
      <c r="O33" s="355">
        <v>6</v>
      </c>
      <c r="P33" s="355"/>
      <c r="Q33" s="516">
        <v>0</v>
      </c>
      <c r="R33" s="355">
        <v>0</v>
      </c>
      <c r="S33" s="516">
        <v>0</v>
      </c>
      <c r="T33" s="516">
        <v>0</v>
      </c>
      <c r="U33" s="516">
        <v>0</v>
      </c>
      <c r="V33" s="516">
        <v>0</v>
      </c>
      <c r="W33" s="516">
        <v>0</v>
      </c>
      <c r="X33" s="516">
        <v>0</v>
      </c>
      <c r="Y33" s="516">
        <v>0</v>
      </c>
      <c r="Z33" s="520">
        <v>17879</v>
      </c>
    </row>
    <row r="34" spans="1:26">
      <c r="A34" s="446" t="s">
        <v>318</v>
      </c>
      <c r="B34" s="466" t="s">
        <v>693</v>
      </c>
      <c r="C34" s="36">
        <v>40</v>
      </c>
      <c r="D34" s="515">
        <v>2691</v>
      </c>
      <c r="E34" s="516">
        <v>12118</v>
      </c>
      <c r="F34" s="516">
        <v>0</v>
      </c>
      <c r="G34" s="516">
        <v>319</v>
      </c>
      <c r="H34" s="355">
        <v>14</v>
      </c>
      <c r="I34" s="516">
        <v>0</v>
      </c>
      <c r="J34" s="516">
        <v>0</v>
      </c>
      <c r="K34" s="516">
        <v>0</v>
      </c>
      <c r="L34" s="516">
        <v>0</v>
      </c>
      <c r="M34" s="516">
        <v>0</v>
      </c>
      <c r="N34" s="516">
        <v>0</v>
      </c>
      <c r="O34" s="355">
        <v>2</v>
      </c>
      <c r="P34" s="355"/>
      <c r="Q34" s="516">
        <v>0</v>
      </c>
      <c r="R34" s="355">
        <v>0</v>
      </c>
      <c r="S34" s="516">
        <v>0</v>
      </c>
      <c r="T34" s="516">
        <v>0</v>
      </c>
      <c r="U34" s="516">
        <v>0</v>
      </c>
      <c r="V34" s="516">
        <v>0</v>
      </c>
      <c r="W34" s="516">
        <v>0</v>
      </c>
      <c r="X34" s="516">
        <v>0</v>
      </c>
      <c r="Y34" s="516">
        <v>0</v>
      </c>
      <c r="Z34" s="520">
        <v>15128</v>
      </c>
    </row>
    <row r="35" spans="1:26">
      <c r="A35" s="446" t="s">
        <v>319</v>
      </c>
      <c r="B35" s="466" t="s">
        <v>693</v>
      </c>
      <c r="C35" s="36">
        <v>190</v>
      </c>
      <c r="D35" s="515">
        <v>6097</v>
      </c>
      <c r="E35" s="516">
        <v>0</v>
      </c>
      <c r="F35" s="516">
        <v>0</v>
      </c>
      <c r="G35" s="516">
        <v>613</v>
      </c>
      <c r="H35" s="355">
        <v>1</v>
      </c>
      <c r="I35" s="516">
        <v>0</v>
      </c>
      <c r="J35" s="516">
        <v>0</v>
      </c>
      <c r="K35" s="516">
        <v>0</v>
      </c>
      <c r="L35" s="516">
        <v>0</v>
      </c>
      <c r="M35" s="516">
        <v>0</v>
      </c>
      <c r="N35" s="516">
        <v>0</v>
      </c>
      <c r="O35" s="355">
        <v>0</v>
      </c>
      <c r="P35" s="355"/>
      <c r="Q35" s="516">
        <v>0</v>
      </c>
      <c r="R35" s="355">
        <v>0</v>
      </c>
      <c r="S35" s="516">
        <v>0</v>
      </c>
      <c r="T35" s="516">
        <v>0</v>
      </c>
      <c r="U35" s="516">
        <v>0</v>
      </c>
      <c r="V35" s="516">
        <v>0</v>
      </c>
      <c r="W35" s="516">
        <v>0</v>
      </c>
      <c r="X35" s="516">
        <v>0</v>
      </c>
      <c r="Y35" s="516">
        <v>0</v>
      </c>
      <c r="Z35" s="520">
        <v>6710</v>
      </c>
    </row>
    <row r="36" spans="1:26">
      <c r="A36" s="446" t="s">
        <v>320</v>
      </c>
      <c r="B36" s="466" t="s">
        <v>693</v>
      </c>
      <c r="C36" s="36">
        <v>604</v>
      </c>
      <c r="D36" s="515">
        <v>5493</v>
      </c>
      <c r="E36" s="516">
        <v>15815</v>
      </c>
      <c r="F36" s="516">
        <v>0</v>
      </c>
      <c r="G36" s="516">
        <v>1148</v>
      </c>
      <c r="H36" s="355">
        <v>34</v>
      </c>
      <c r="I36" s="516">
        <v>1</v>
      </c>
      <c r="J36" s="516">
        <v>0</v>
      </c>
      <c r="K36" s="516">
        <v>0</v>
      </c>
      <c r="L36" s="516">
        <v>0</v>
      </c>
      <c r="M36" s="516">
        <v>0</v>
      </c>
      <c r="N36" s="516">
        <v>0</v>
      </c>
      <c r="O36" s="355">
        <v>5</v>
      </c>
      <c r="P36" s="355"/>
      <c r="Q36" s="516">
        <v>0</v>
      </c>
      <c r="R36" s="355">
        <v>0</v>
      </c>
      <c r="S36" s="516">
        <v>0</v>
      </c>
      <c r="T36" s="516">
        <v>0</v>
      </c>
      <c r="U36" s="516">
        <v>0</v>
      </c>
      <c r="V36" s="516">
        <v>0</v>
      </c>
      <c r="W36" s="516">
        <v>0</v>
      </c>
      <c r="X36" s="516">
        <v>0</v>
      </c>
      <c r="Y36" s="516">
        <v>0</v>
      </c>
      <c r="Z36" s="520">
        <v>22457</v>
      </c>
    </row>
    <row r="37" spans="1:26">
      <c r="A37" s="446" t="s">
        <v>321</v>
      </c>
      <c r="B37" s="466" t="s">
        <v>693</v>
      </c>
      <c r="C37" s="36">
        <v>670</v>
      </c>
      <c r="D37" s="515">
        <v>12980</v>
      </c>
      <c r="E37" s="516">
        <v>0</v>
      </c>
      <c r="F37" s="516">
        <v>0</v>
      </c>
      <c r="G37" s="516">
        <v>1003</v>
      </c>
      <c r="H37" s="355">
        <v>1</v>
      </c>
      <c r="I37" s="516">
        <v>3</v>
      </c>
      <c r="J37" s="516">
        <v>0</v>
      </c>
      <c r="K37" s="516">
        <v>0</v>
      </c>
      <c r="L37" s="516">
        <v>0</v>
      </c>
      <c r="M37" s="516">
        <v>0</v>
      </c>
      <c r="N37" s="516">
        <v>0</v>
      </c>
      <c r="O37" s="355">
        <v>0</v>
      </c>
      <c r="P37" s="355"/>
      <c r="Q37" s="516">
        <v>0</v>
      </c>
      <c r="R37" s="355">
        <v>0</v>
      </c>
      <c r="S37" s="516">
        <v>0</v>
      </c>
      <c r="T37" s="516">
        <v>0</v>
      </c>
      <c r="U37" s="516">
        <v>0</v>
      </c>
      <c r="V37" s="516">
        <v>0</v>
      </c>
      <c r="W37" s="516">
        <v>0</v>
      </c>
      <c r="X37" s="516">
        <v>0</v>
      </c>
      <c r="Y37" s="516">
        <v>0</v>
      </c>
      <c r="Z37" s="520">
        <v>13986</v>
      </c>
    </row>
    <row r="38" spans="1:26">
      <c r="A38" s="446" t="s">
        <v>322</v>
      </c>
      <c r="B38" s="466" t="s">
        <v>693</v>
      </c>
      <c r="C38" s="36">
        <v>690</v>
      </c>
      <c r="D38" s="515">
        <v>5933</v>
      </c>
      <c r="E38" s="516">
        <v>0</v>
      </c>
      <c r="F38" s="516">
        <v>0</v>
      </c>
      <c r="G38" s="516">
        <v>330</v>
      </c>
      <c r="H38" s="355">
        <v>1</v>
      </c>
      <c r="I38" s="516">
        <v>0</v>
      </c>
      <c r="J38" s="516">
        <v>0</v>
      </c>
      <c r="K38" s="516">
        <v>0</v>
      </c>
      <c r="L38" s="516">
        <v>0</v>
      </c>
      <c r="M38" s="516">
        <v>0</v>
      </c>
      <c r="N38" s="516">
        <v>0</v>
      </c>
      <c r="O38" s="355">
        <v>0</v>
      </c>
      <c r="P38" s="355"/>
      <c r="Q38" s="516">
        <v>0</v>
      </c>
      <c r="R38" s="355">
        <v>0</v>
      </c>
      <c r="S38" s="516">
        <v>0</v>
      </c>
      <c r="T38" s="516">
        <v>0</v>
      </c>
      <c r="U38" s="516">
        <v>0</v>
      </c>
      <c r="V38" s="516">
        <v>0</v>
      </c>
      <c r="W38" s="516">
        <v>0</v>
      </c>
      <c r="X38" s="516">
        <v>0</v>
      </c>
      <c r="Y38" s="516">
        <v>0</v>
      </c>
      <c r="Z38" s="520">
        <v>6263</v>
      </c>
    </row>
    <row r="39" spans="1:26">
      <c r="A39" s="446" t="s">
        <v>323</v>
      </c>
      <c r="B39" s="466" t="s">
        <v>693</v>
      </c>
      <c r="C39" s="36">
        <v>736</v>
      </c>
      <c r="D39" s="515">
        <v>7467</v>
      </c>
      <c r="E39" s="516">
        <v>14142</v>
      </c>
      <c r="F39" s="516">
        <v>0</v>
      </c>
      <c r="G39" s="516">
        <v>3308</v>
      </c>
      <c r="H39" s="355">
        <v>10</v>
      </c>
      <c r="I39" s="516">
        <v>5</v>
      </c>
      <c r="J39" s="516">
        <v>0</v>
      </c>
      <c r="K39" s="516">
        <v>1554</v>
      </c>
      <c r="L39" s="516">
        <v>0</v>
      </c>
      <c r="M39" s="516">
        <v>0</v>
      </c>
      <c r="N39" s="516">
        <v>0</v>
      </c>
      <c r="O39" s="355">
        <v>5</v>
      </c>
      <c r="P39" s="355"/>
      <c r="Q39" s="516">
        <v>0</v>
      </c>
      <c r="R39" s="355">
        <v>0</v>
      </c>
      <c r="S39" s="516">
        <v>0</v>
      </c>
      <c r="T39" s="516">
        <v>0</v>
      </c>
      <c r="U39" s="516">
        <v>0</v>
      </c>
      <c r="V39" s="516">
        <v>0</v>
      </c>
      <c r="W39" s="516">
        <v>0</v>
      </c>
      <c r="X39" s="516">
        <v>0</v>
      </c>
      <c r="Y39" s="516">
        <v>0</v>
      </c>
      <c r="Z39" s="520">
        <v>26476</v>
      </c>
    </row>
    <row r="40" spans="1:26">
      <c r="A40" s="446" t="s">
        <v>324</v>
      </c>
      <c r="B40" s="466" t="s">
        <v>693</v>
      </c>
      <c r="C40" s="36">
        <v>858</v>
      </c>
      <c r="D40" s="515">
        <v>10510</v>
      </c>
      <c r="E40" s="516">
        <v>0</v>
      </c>
      <c r="F40" s="516">
        <v>0</v>
      </c>
      <c r="G40" s="516">
        <v>730</v>
      </c>
      <c r="H40" s="355">
        <v>1</v>
      </c>
      <c r="I40" s="516">
        <v>0</v>
      </c>
      <c r="J40" s="516">
        <v>0</v>
      </c>
      <c r="K40" s="516">
        <v>0</v>
      </c>
      <c r="L40" s="516">
        <v>0</v>
      </c>
      <c r="M40" s="516">
        <v>0</v>
      </c>
      <c r="N40" s="516">
        <v>0</v>
      </c>
      <c r="O40" s="355">
        <v>0</v>
      </c>
      <c r="P40" s="355"/>
      <c r="Q40" s="516">
        <v>0</v>
      </c>
      <c r="R40" s="355">
        <v>0</v>
      </c>
      <c r="S40" s="516">
        <v>0</v>
      </c>
      <c r="T40" s="516">
        <v>0</v>
      </c>
      <c r="U40" s="516">
        <v>0</v>
      </c>
      <c r="V40" s="516">
        <v>0</v>
      </c>
      <c r="W40" s="516">
        <v>0</v>
      </c>
      <c r="X40" s="516">
        <v>0</v>
      </c>
      <c r="Y40" s="516">
        <v>0</v>
      </c>
      <c r="Z40" s="520">
        <v>11240</v>
      </c>
    </row>
    <row r="41" spans="1:26">
      <c r="A41" s="446" t="s">
        <v>325</v>
      </c>
      <c r="B41" s="466" t="s">
        <v>693</v>
      </c>
      <c r="C41" s="36">
        <v>885</v>
      </c>
      <c r="D41" s="515">
        <v>3546</v>
      </c>
      <c r="E41" s="516">
        <v>453</v>
      </c>
      <c r="F41" s="516">
        <v>0</v>
      </c>
      <c r="G41" s="516">
        <v>1523</v>
      </c>
      <c r="H41" s="355">
        <v>305</v>
      </c>
      <c r="I41" s="516">
        <v>0</v>
      </c>
      <c r="J41" s="516">
        <v>0</v>
      </c>
      <c r="K41" s="516">
        <v>0</v>
      </c>
      <c r="L41" s="516">
        <v>0</v>
      </c>
      <c r="M41" s="516">
        <v>0</v>
      </c>
      <c r="N41" s="516">
        <v>0</v>
      </c>
      <c r="O41" s="355">
        <v>0</v>
      </c>
      <c r="P41" s="355"/>
      <c r="Q41" s="516">
        <v>0</v>
      </c>
      <c r="R41" s="355">
        <v>0</v>
      </c>
      <c r="S41" s="516">
        <v>0</v>
      </c>
      <c r="T41" s="516">
        <v>0</v>
      </c>
      <c r="U41" s="516">
        <v>0</v>
      </c>
      <c r="V41" s="516">
        <v>0</v>
      </c>
      <c r="W41" s="516">
        <v>0</v>
      </c>
      <c r="X41" s="516">
        <v>0</v>
      </c>
      <c r="Y41" s="516">
        <v>0</v>
      </c>
      <c r="Z41" s="520">
        <v>5522</v>
      </c>
    </row>
    <row r="42" spans="1:26">
      <c r="A42" s="446" t="s">
        <v>326</v>
      </c>
      <c r="B42" s="466" t="s">
        <v>693</v>
      </c>
      <c r="C42" s="36">
        <v>890</v>
      </c>
      <c r="D42" s="515">
        <v>8076</v>
      </c>
      <c r="E42" s="516">
        <v>6387</v>
      </c>
      <c r="F42" s="516">
        <v>0</v>
      </c>
      <c r="G42" s="516">
        <v>863</v>
      </c>
      <c r="H42" s="355">
        <v>3</v>
      </c>
      <c r="I42" s="516">
        <v>46</v>
      </c>
      <c r="J42" s="516">
        <v>0</v>
      </c>
      <c r="K42" s="516">
        <v>0</v>
      </c>
      <c r="L42" s="516">
        <v>0</v>
      </c>
      <c r="M42" s="516">
        <v>0</v>
      </c>
      <c r="N42" s="516">
        <v>0</v>
      </c>
      <c r="O42" s="355">
        <v>3</v>
      </c>
      <c r="P42" s="355"/>
      <c r="Q42" s="516">
        <v>0</v>
      </c>
      <c r="R42" s="355">
        <v>0</v>
      </c>
      <c r="S42" s="516">
        <v>0</v>
      </c>
      <c r="T42" s="516">
        <v>0</v>
      </c>
      <c r="U42" s="516">
        <v>0</v>
      </c>
      <c r="V42" s="516">
        <v>0</v>
      </c>
      <c r="W42" s="516">
        <v>0</v>
      </c>
      <c r="X42" s="516">
        <v>0</v>
      </c>
      <c r="Y42" s="516">
        <v>0</v>
      </c>
      <c r="Z42" s="520">
        <v>15372</v>
      </c>
    </row>
    <row r="43" spans="1:26" ht="15.75">
      <c r="A43" s="525" t="s">
        <v>497</v>
      </c>
      <c r="B43" s="122"/>
      <c r="C43" s="37"/>
      <c r="D43" s="526">
        <v>79264</v>
      </c>
      <c r="E43" s="527">
        <v>47345</v>
      </c>
      <c r="F43" s="527">
        <v>0</v>
      </c>
      <c r="G43" s="527">
        <v>9135</v>
      </c>
      <c r="H43" s="35">
        <v>74</v>
      </c>
      <c r="I43" s="527">
        <v>43</v>
      </c>
      <c r="J43" s="527">
        <v>5702</v>
      </c>
      <c r="K43" s="527">
        <v>9515</v>
      </c>
      <c r="L43" s="527">
        <v>0</v>
      </c>
      <c r="M43" s="527">
        <v>0</v>
      </c>
      <c r="N43" s="527">
        <v>0</v>
      </c>
      <c r="O43" s="35">
        <v>27</v>
      </c>
      <c r="P43" s="35"/>
      <c r="Q43" s="527">
        <v>0</v>
      </c>
      <c r="R43" s="527">
        <v>0</v>
      </c>
      <c r="S43" s="527">
        <v>0</v>
      </c>
      <c r="T43" s="527">
        <v>0</v>
      </c>
      <c r="U43" s="527">
        <v>0</v>
      </c>
      <c r="V43" s="527">
        <v>0</v>
      </c>
      <c r="W43" s="527">
        <v>0</v>
      </c>
      <c r="X43" s="527">
        <v>0</v>
      </c>
      <c r="Y43" s="527">
        <v>74</v>
      </c>
      <c r="Z43" s="528">
        <v>151078</v>
      </c>
    </row>
    <row r="44" spans="1:26">
      <c r="A44" s="446" t="s">
        <v>328</v>
      </c>
      <c r="B44" s="466" t="s">
        <v>497</v>
      </c>
      <c r="C44" s="36">
        <v>4</v>
      </c>
      <c r="D44" s="515">
        <v>1342</v>
      </c>
      <c r="E44" s="516">
        <v>0</v>
      </c>
      <c r="F44" s="516">
        <v>0</v>
      </c>
      <c r="G44" s="516">
        <v>89</v>
      </c>
      <c r="H44" s="355">
        <v>0</v>
      </c>
      <c r="I44" s="516">
        <v>0</v>
      </c>
      <c r="J44" s="516">
        <v>0</v>
      </c>
      <c r="K44" s="516">
        <v>0</v>
      </c>
      <c r="L44" s="516">
        <v>0</v>
      </c>
      <c r="M44" s="516">
        <v>0</v>
      </c>
      <c r="N44" s="516">
        <v>0</v>
      </c>
      <c r="O44" s="355">
        <v>0</v>
      </c>
      <c r="P44" s="355"/>
      <c r="Q44" s="516">
        <v>0</v>
      </c>
      <c r="R44" s="355">
        <v>0</v>
      </c>
      <c r="S44" s="516">
        <v>0</v>
      </c>
      <c r="T44" s="516">
        <v>0</v>
      </c>
      <c r="U44" s="516">
        <v>0</v>
      </c>
      <c r="V44" s="516">
        <v>0</v>
      </c>
      <c r="W44" s="516">
        <v>0</v>
      </c>
      <c r="X44" s="516">
        <v>0</v>
      </c>
      <c r="Y44" s="516">
        <v>0</v>
      </c>
      <c r="Z44" s="520">
        <v>1431</v>
      </c>
    </row>
    <row r="45" spans="1:26">
      <c r="A45" s="446" t="s">
        <v>329</v>
      </c>
      <c r="B45" s="466" t="s">
        <v>497</v>
      </c>
      <c r="C45" s="36">
        <v>42</v>
      </c>
      <c r="D45" s="515">
        <v>6692</v>
      </c>
      <c r="E45" s="516">
        <v>9629</v>
      </c>
      <c r="F45" s="516">
        <v>0</v>
      </c>
      <c r="G45" s="516">
        <v>1742</v>
      </c>
      <c r="H45" s="355">
        <v>9</v>
      </c>
      <c r="I45" s="516">
        <v>8</v>
      </c>
      <c r="J45" s="516">
        <v>363</v>
      </c>
      <c r="K45" s="516">
        <v>0</v>
      </c>
      <c r="L45" s="516">
        <v>0</v>
      </c>
      <c r="M45" s="516">
        <v>0</v>
      </c>
      <c r="N45" s="516">
        <v>0</v>
      </c>
      <c r="O45" s="355">
        <v>8</v>
      </c>
      <c r="P45" s="355"/>
      <c r="Q45" s="516">
        <v>0</v>
      </c>
      <c r="R45" s="355">
        <v>0</v>
      </c>
      <c r="S45" s="516">
        <v>0</v>
      </c>
      <c r="T45" s="516">
        <v>0</v>
      </c>
      <c r="U45" s="516">
        <v>0</v>
      </c>
      <c r="V45" s="516">
        <v>0</v>
      </c>
      <c r="W45" s="516">
        <v>0</v>
      </c>
      <c r="X45" s="516">
        <v>0</v>
      </c>
      <c r="Y45" s="516">
        <v>0</v>
      </c>
      <c r="Z45" s="520">
        <v>18434</v>
      </c>
    </row>
    <row r="46" spans="1:26">
      <c r="A46" s="446" t="s">
        <v>330</v>
      </c>
      <c r="B46" s="466" t="s">
        <v>497</v>
      </c>
      <c r="C46" s="36">
        <v>44</v>
      </c>
      <c r="D46" s="515">
        <v>5255</v>
      </c>
      <c r="E46" s="516">
        <v>0</v>
      </c>
      <c r="F46" s="516">
        <v>0</v>
      </c>
      <c r="G46" s="516">
        <v>475</v>
      </c>
      <c r="H46" s="355">
        <v>1</v>
      </c>
      <c r="I46" s="516">
        <v>3</v>
      </c>
      <c r="J46" s="516">
        <v>0</v>
      </c>
      <c r="K46" s="516">
        <v>0</v>
      </c>
      <c r="L46" s="516">
        <v>0</v>
      </c>
      <c r="M46" s="516">
        <v>0</v>
      </c>
      <c r="N46" s="516">
        <v>0</v>
      </c>
      <c r="O46" s="355">
        <v>0</v>
      </c>
      <c r="P46" s="355"/>
      <c r="Q46" s="516">
        <v>0</v>
      </c>
      <c r="R46" s="355">
        <v>0</v>
      </c>
      <c r="S46" s="516">
        <v>0</v>
      </c>
      <c r="T46" s="516">
        <v>0</v>
      </c>
      <c r="U46" s="516">
        <v>0</v>
      </c>
      <c r="V46" s="516">
        <v>0</v>
      </c>
      <c r="W46" s="516">
        <v>0</v>
      </c>
      <c r="X46" s="516">
        <v>0</v>
      </c>
      <c r="Y46" s="516">
        <v>0</v>
      </c>
      <c r="Z46" s="520">
        <v>5733</v>
      </c>
    </row>
    <row r="47" spans="1:26">
      <c r="A47" s="446" t="s">
        <v>331</v>
      </c>
      <c r="B47" s="466" t="s">
        <v>497</v>
      </c>
      <c r="C47" s="36">
        <v>59</v>
      </c>
      <c r="D47" s="515">
        <v>677</v>
      </c>
      <c r="E47" s="516">
        <v>1791</v>
      </c>
      <c r="F47" s="516">
        <v>0</v>
      </c>
      <c r="G47" s="516">
        <v>110</v>
      </c>
      <c r="H47" s="355">
        <v>0</v>
      </c>
      <c r="I47" s="516">
        <v>21</v>
      </c>
      <c r="J47" s="516">
        <v>0</v>
      </c>
      <c r="K47" s="516">
        <v>0</v>
      </c>
      <c r="L47" s="516">
        <v>0</v>
      </c>
      <c r="M47" s="516">
        <v>0</v>
      </c>
      <c r="N47" s="516">
        <v>0</v>
      </c>
      <c r="O47" s="355">
        <v>0</v>
      </c>
      <c r="P47" s="355"/>
      <c r="Q47" s="516">
        <v>0</v>
      </c>
      <c r="R47" s="355">
        <v>0</v>
      </c>
      <c r="S47" s="516">
        <v>0</v>
      </c>
      <c r="T47" s="516">
        <v>0</v>
      </c>
      <c r="U47" s="516">
        <v>0</v>
      </c>
      <c r="V47" s="516">
        <v>0</v>
      </c>
      <c r="W47" s="516">
        <v>0</v>
      </c>
      <c r="X47" s="516">
        <v>0</v>
      </c>
      <c r="Y47" s="516">
        <v>0</v>
      </c>
      <c r="Z47" s="520">
        <v>2599</v>
      </c>
    </row>
    <row r="48" spans="1:26">
      <c r="A48" s="446" t="s">
        <v>332</v>
      </c>
      <c r="B48" s="466" t="s">
        <v>497</v>
      </c>
      <c r="C48" s="36">
        <v>113</v>
      </c>
      <c r="D48" s="515">
        <v>4754</v>
      </c>
      <c r="E48" s="516">
        <v>0</v>
      </c>
      <c r="F48" s="516">
        <v>0</v>
      </c>
      <c r="G48" s="516">
        <v>923</v>
      </c>
      <c r="H48" s="355">
        <v>1</v>
      </c>
      <c r="I48" s="516">
        <v>0</v>
      </c>
      <c r="J48" s="516">
        <v>565</v>
      </c>
      <c r="K48" s="516">
        <v>0</v>
      </c>
      <c r="L48" s="516">
        <v>0</v>
      </c>
      <c r="M48" s="516">
        <v>0</v>
      </c>
      <c r="N48" s="516">
        <v>0</v>
      </c>
      <c r="O48" s="355">
        <v>0</v>
      </c>
      <c r="P48" s="355"/>
      <c r="Q48" s="516">
        <v>0</v>
      </c>
      <c r="R48" s="355">
        <v>0</v>
      </c>
      <c r="S48" s="516">
        <v>0</v>
      </c>
      <c r="T48" s="516">
        <v>0</v>
      </c>
      <c r="U48" s="516">
        <v>0</v>
      </c>
      <c r="V48" s="516">
        <v>0</v>
      </c>
      <c r="W48" s="516">
        <v>0</v>
      </c>
      <c r="X48" s="516">
        <v>0</v>
      </c>
      <c r="Y48" s="516">
        <v>0</v>
      </c>
      <c r="Z48" s="520">
        <v>6242</v>
      </c>
    </row>
    <row r="49" spans="1:26">
      <c r="A49" s="446" t="s">
        <v>333</v>
      </c>
      <c r="B49" s="466" t="s">
        <v>497</v>
      </c>
      <c r="C49" s="36">
        <v>125</v>
      </c>
      <c r="D49" s="515">
        <v>6803</v>
      </c>
      <c r="E49" s="516">
        <v>0</v>
      </c>
      <c r="F49" s="516">
        <v>0</v>
      </c>
      <c r="G49" s="516">
        <v>140</v>
      </c>
      <c r="H49" s="355">
        <v>0</v>
      </c>
      <c r="I49" s="516">
        <v>0</v>
      </c>
      <c r="J49" s="516">
        <v>0</v>
      </c>
      <c r="K49" s="516">
        <v>0</v>
      </c>
      <c r="L49" s="516">
        <v>0</v>
      </c>
      <c r="M49" s="516">
        <v>0</v>
      </c>
      <c r="N49" s="516">
        <v>0</v>
      </c>
      <c r="O49" s="355">
        <v>0</v>
      </c>
      <c r="P49" s="355"/>
      <c r="Q49" s="516">
        <v>0</v>
      </c>
      <c r="R49" s="355">
        <v>0</v>
      </c>
      <c r="S49" s="516">
        <v>0</v>
      </c>
      <c r="T49" s="516">
        <v>0</v>
      </c>
      <c r="U49" s="516">
        <v>0</v>
      </c>
      <c r="V49" s="516">
        <v>0</v>
      </c>
      <c r="W49" s="516">
        <v>0</v>
      </c>
      <c r="X49" s="516">
        <v>0</v>
      </c>
      <c r="Y49" s="516">
        <v>0</v>
      </c>
      <c r="Z49" s="520">
        <v>6943</v>
      </c>
    </row>
    <row r="50" spans="1:26">
      <c r="A50" s="446" t="s">
        <v>334</v>
      </c>
      <c r="B50" s="466" t="s">
        <v>497</v>
      </c>
      <c r="C50" s="36">
        <v>138</v>
      </c>
      <c r="D50" s="515">
        <v>10595</v>
      </c>
      <c r="E50" s="516">
        <v>0</v>
      </c>
      <c r="F50" s="516">
        <v>0</v>
      </c>
      <c r="G50" s="516">
        <v>644</v>
      </c>
      <c r="H50" s="355">
        <v>3</v>
      </c>
      <c r="I50" s="516">
        <v>1</v>
      </c>
      <c r="J50" s="516">
        <v>0</v>
      </c>
      <c r="K50" s="516">
        <v>0</v>
      </c>
      <c r="L50" s="516">
        <v>0</v>
      </c>
      <c r="M50" s="516">
        <v>0</v>
      </c>
      <c r="N50" s="516">
        <v>0</v>
      </c>
      <c r="O50" s="355">
        <v>0</v>
      </c>
      <c r="P50" s="355"/>
      <c r="Q50" s="516">
        <v>0</v>
      </c>
      <c r="R50" s="355">
        <v>0</v>
      </c>
      <c r="S50" s="516">
        <v>0</v>
      </c>
      <c r="T50" s="516">
        <v>0</v>
      </c>
      <c r="U50" s="516">
        <v>0</v>
      </c>
      <c r="V50" s="516">
        <v>0</v>
      </c>
      <c r="W50" s="516">
        <v>0</v>
      </c>
      <c r="X50" s="516">
        <v>0</v>
      </c>
      <c r="Y50" s="516">
        <v>0</v>
      </c>
      <c r="Z50" s="520">
        <v>11240</v>
      </c>
    </row>
    <row r="51" spans="1:26">
      <c r="A51" s="446" t="s">
        <v>335</v>
      </c>
      <c r="B51" s="466" t="s">
        <v>497</v>
      </c>
      <c r="C51" s="36">
        <v>234</v>
      </c>
      <c r="D51" s="515">
        <v>277</v>
      </c>
      <c r="E51" s="516">
        <v>15206</v>
      </c>
      <c r="F51" s="516">
        <v>0</v>
      </c>
      <c r="G51" s="516">
        <v>452</v>
      </c>
      <c r="H51" s="355">
        <v>41</v>
      </c>
      <c r="I51" s="516">
        <v>0</v>
      </c>
      <c r="J51" s="516">
        <v>0</v>
      </c>
      <c r="K51" s="516">
        <v>5080</v>
      </c>
      <c r="L51" s="516">
        <v>0</v>
      </c>
      <c r="M51" s="516">
        <v>0</v>
      </c>
      <c r="N51" s="516">
        <v>0</v>
      </c>
      <c r="O51" s="355">
        <v>5</v>
      </c>
      <c r="P51" s="355"/>
      <c r="Q51" s="516">
        <v>0</v>
      </c>
      <c r="R51" s="355">
        <v>0</v>
      </c>
      <c r="S51" s="516">
        <v>0</v>
      </c>
      <c r="T51" s="516">
        <v>0</v>
      </c>
      <c r="U51" s="516">
        <v>0</v>
      </c>
      <c r="V51" s="516">
        <v>0</v>
      </c>
      <c r="W51" s="516">
        <v>0</v>
      </c>
      <c r="X51" s="516">
        <v>0</v>
      </c>
      <c r="Y51" s="516">
        <v>74</v>
      </c>
      <c r="Z51" s="520">
        <v>21089</v>
      </c>
    </row>
    <row r="52" spans="1:26">
      <c r="A52" s="446" t="s">
        <v>336</v>
      </c>
      <c r="B52" s="466" t="s">
        <v>497</v>
      </c>
      <c r="C52" s="36">
        <v>240</v>
      </c>
      <c r="D52" s="515">
        <v>6300</v>
      </c>
      <c r="E52" s="516">
        <v>0</v>
      </c>
      <c r="F52" s="516">
        <v>0</v>
      </c>
      <c r="G52" s="516">
        <v>331</v>
      </c>
      <c r="H52" s="355">
        <v>4</v>
      </c>
      <c r="I52" s="516">
        <v>0</v>
      </c>
      <c r="J52" s="516">
        <v>0</v>
      </c>
      <c r="K52" s="516">
        <v>0</v>
      </c>
      <c r="L52" s="516">
        <v>0</v>
      </c>
      <c r="M52" s="516">
        <v>0</v>
      </c>
      <c r="N52" s="516">
        <v>0</v>
      </c>
      <c r="O52" s="355">
        <v>0</v>
      </c>
      <c r="P52" s="355"/>
      <c r="Q52" s="516">
        <v>0</v>
      </c>
      <c r="R52" s="355">
        <v>0</v>
      </c>
      <c r="S52" s="516">
        <v>0</v>
      </c>
      <c r="T52" s="516">
        <v>0</v>
      </c>
      <c r="U52" s="516">
        <v>0</v>
      </c>
      <c r="V52" s="516">
        <v>0</v>
      </c>
      <c r="W52" s="516">
        <v>0</v>
      </c>
      <c r="X52" s="516">
        <v>0</v>
      </c>
      <c r="Y52" s="516">
        <v>0</v>
      </c>
      <c r="Z52" s="520">
        <v>6631</v>
      </c>
    </row>
    <row r="53" spans="1:26">
      <c r="A53" s="446" t="s">
        <v>337</v>
      </c>
      <c r="B53" s="466" t="s">
        <v>497</v>
      </c>
      <c r="C53" s="36">
        <v>284</v>
      </c>
      <c r="D53" s="515">
        <v>2435</v>
      </c>
      <c r="E53" s="516">
        <v>11493</v>
      </c>
      <c r="F53" s="516">
        <v>0</v>
      </c>
      <c r="G53" s="516">
        <v>429</v>
      </c>
      <c r="H53" s="355">
        <v>7</v>
      </c>
      <c r="I53" s="516">
        <v>3</v>
      </c>
      <c r="J53" s="516">
        <v>0</v>
      </c>
      <c r="K53" s="516">
        <v>4246</v>
      </c>
      <c r="L53" s="516">
        <v>0</v>
      </c>
      <c r="M53" s="516">
        <v>0</v>
      </c>
      <c r="N53" s="516">
        <v>0</v>
      </c>
      <c r="O53" s="355">
        <v>7</v>
      </c>
      <c r="P53" s="355"/>
      <c r="Q53" s="516">
        <v>0</v>
      </c>
      <c r="R53" s="355">
        <v>0</v>
      </c>
      <c r="S53" s="516">
        <v>0</v>
      </c>
      <c r="T53" s="516">
        <v>0</v>
      </c>
      <c r="U53" s="516">
        <v>0</v>
      </c>
      <c r="V53" s="516">
        <v>0</v>
      </c>
      <c r="W53" s="516">
        <v>0</v>
      </c>
      <c r="X53" s="516">
        <v>0</v>
      </c>
      <c r="Y53" s="516">
        <v>0</v>
      </c>
      <c r="Z53" s="520">
        <v>18606</v>
      </c>
    </row>
    <row r="54" spans="1:26">
      <c r="A54" s="446" t="s">
        <v>338</v>
      </c>
      <c r="B54" s="466" t="s">
        <v>497</v>
      </c>
      <c r="C54" s="36">
        <v>306</v>
      </c>
      <c r="D54" s="515">
        <v>712</v>
      </c>
      <c r="E54" s="516">
        <v>0</v>
      </c>
      <c r="F54" s="516">
        <v>0</v>
      </c>
      <c r="G54" s="516">
        <v>349</v>
      </c>
      <c r="H54" s="355">
        <v>1</v>
      </c>
      <c r="I54" s="516">
        <v>0</v>
      </c>
      <c r="J54" s="516">
        <v>2874</v>
      </c>
      <c r="K54" s="516">
        <v>0</v>
      </c>
      <c r="L54" s="516">
        <v>0</v>
      </c>
      <c r="M54" s="516">
        <v>0</v>
      </c>
      <c r="N54" s="516">
        <v>0</v>
      </c>
      <c r="O54" s="355">
        <v>0</v>
      </c>
      <c r="P54" s="355"/>
      <c r="Q54" s="516">
        <v>0</v>
      </c>
      <c r="R54" s="355">
        <v>0</v>
      </c>
      <c r="S54" s="516">
        <v>0</v>
      </c>
      <c r="T54" s="516">
        <v>0</v>
      </c>
      <c r="U54" s="516">
        <v>0</v>
      </c>
      <c r="V54" s="516">
        <v>0</v>
      </c>
      <c r="W54" s="516">
        <v>0</v>
      </c>
      <c r="X54" s="516">
        <v>0</v>
      </c>
      <c r="Y54" s="516">
        <v>0</v>
      </c>
      <c r="Z54" s="520">
        <v>3935</v>
      </c>
    </row>
    <row r="55" spans="1:26">
      <c r="A55" s="446" t="s">
        <v>339</v>
      </c>
      <c r="B55" s="466" t="s">
        <v>497</v>
      </c>
      <c r="C55" s="36">
        <v>347</v>
      </c>
      <c r="D55" s="515">
        <v>3018</v>
      </c>
      <c r="E55" s="516">
        <v>0</v>
      </c>
      <c r="F55" s="516">
        <v>0</v>
      </c>
      <c r="G55" s="516">
        <v>182</v>
      </c>
      <c r="H55" s="355">
        <v>0</v>
      </c>
      <c r="I55" s="516">
        <v>0</v>
      </c>
      <c r="J55" s="516">
        <v>0</v>
      </c>
      <c r="K55" s="516">
        <v>0</v>
      </c>
      <c r="L55" s="516">
        <v>0</v>
      </c>
      <c r="M55" s="516">
        <v>0</v>
      </c>
      <c r="N55" s="516">
        <v>0</v>
      </c>
      <c r="O55" s="355">
        <v>0</v>
      </c>
      <c r="P55" s="355"/>
      <c r="Q55" s="516">
        <v>0</v>
      </c>
      <c r="R55" s="355">
        <v>0</v>
      </c>
      <c r="S55" s="516">
        <v>0</v>
      </c>
      <c r="T55" s="516">
        <v>0</v>
      </c>
      <c r="U55" s="516">
        <v>0</v>
      </c>
      <c r="V55" s="516">
        <v>0</v>
      </c>
      <c r="W55" s="516">
        <v>0</v>
      </c>
      <c r="X55" s="516">
        <v>0</v>
      </c>
      <c r="Y55" s="516">
        <v>0</v>
      </c>
      <c r="Z55" s="520">
        <v>3200</v>
      </c>
    </row>
    <row r="56" spans="1:26">
      <c r="A56" s="446" t="s">
        <v>340</v>
      </c>
      <c r="B56" s="466" t="s">
        <v>497</v>
      </c>
      <c r="C56" s="36">
        <v>411</v>
      </c>
      <c r="D56" s="515">
        <v>7050</v>
      </c>
      <c r="E56" s="516">
        <v>0</v>
      </c>
      <c r="F56" s="516">
        <v>0</v>
      </c>
      <c r="G56" s="516">
        <v>356</v>
      </c>
      <c r="H56" s="355">
        <v>0</v>
      </c>
      <c r="I56" s="516">
        <v>0</v>
      </c>
      <c r="J56" s="516">
        <v>0</v>
      </c>
      <c r="K56" s="516">
        <v>0</v>
      </c>
      <c r="L56" s="516">
        <v>0</v>
      </c>
      <c r="M56" s="516">
        <v>0</v>
      </c>
      <c r="N56" s="516">
        <v>0</v>
      </c>
      <c r="O56" s="355">
        <v>0</v>
      </c>
      <c r="P56" s="355"/>
      <c r="Q56" s="516">
        <v>0</v>
      </c>
      <c r="R56" s="355">
        <v>0</v>
      </c>
      <c r="S56" s="516">
        <v>0</v>
      </c>
      <c r="T56" s="516">
        <v>0</v>
      </c>
      <c r="U56" s="516">
        <v>0</v>
      </c>
      <c r="V56" s="516">
        <v>0</v>
      </c>
      <c r="W56" s="516">
        <v>0</v>
      </c>
      <c r="X56" s="516">
        <v>0</v>
      </c>
      <c r="Y56" s="516">
        <v>0</v>
      </c>
      <c r="Z56" s="520">
        <v>7406</v>
      </c>
    </row>
    <row r="57" spans="1:26">
      <c r="A57" s="446" t="s">
        <v>341</v>
      </c>
      <c r="B57" s="466" t="s">
        <v>497</v>
      </c>
      <c r="C57" s="36">
        <v>501</v>
      </c>
      <c r="D57" s="515">
        <v>1759</v>
      </c>
      <c r="E57" s="516">
        <v>0</v>
      </c>
      <c r="F57" s="516">
        <v>0</v>
      </c>
      <c r="G57" s="516">
        <v>88</v>
      </c>
      <c r="H57" s="355">
        <v>0</v>
      </c>
      <c r="I57" s="516">
        <v>0</v>
      </c>
      <c r="J57" s="516">
        <v>0</v>
      </c>
      <c r="K57" s="516">
        <v>0</v>
      </c>
      <c r="L57" s="516">
        <v>0</v>
      </c>
      <c r="M57" s="516">
        <v>0</v>
      </c>
      <c r="N57" s="516">
        <v>0</v>
      </c>
      <c r="O57" s="355">
        <v>0</v>
      </c>
      <c r="P57" s="355"/>
      <c r="Q57" s="516">
        <v>0</v>
      </c>
      <c r="R57" s="355">
        <v>0</v>
      </c>
      <c r="S57" s="516">
        <v>0</v>
      </c>
      <c r="T57" s="516">
        <v>0</v>
      </c>
      <c r="U57" s="516">
        <v>0</v>
      </c>
      <c r="V57" s="516">
        <v>0</v>
      </c>
      <c r="W57" s="516">
        <v>0</v>
      </c>
      <c r="X57" s="516">
        <v>0</v>
      </c>
      <c r="Y57" s="516">
        <v>0</v>
      </c>
      <c r="Z57" s="520">
        <v>1847</v>
      </c>
    </row>
    <row r="58" spans="1:26">
      <c r="A58" s="446" t="s">
        <v>342</v>
      </c>
      <c r="B58" s="466" t="s">
        <v>497</v>
      </c>
      <c r="C58" s="36">
        <v>543</v>
      </c>
      <c r="D58" s="515">
        <v>2388</v>
      </c>
      <c r="E58" s="516">
        <v>4156</v>
      </c>
      <c r="F58" s="516">
        <v>0</v>
      </c>
      <c r="G58" s="516">
        <v>81</v>
      </c>
      <c r="H58" s="355">
        <v>1</v>
      </c>
      <c r="I58" s="516">
        <v>3</v>
      </c>
      <c r="J58" s="516">
        <v>0</v>
      </c>
      <c r="K58" s="516">
        <v>0</v>
      </c>
      <c r="L58" s="516">
        <v>0</v>
      </c>
      <c r="M58" s="516">
        <v>0</v>
      </c>
      <c r="N58" s="516">
        <v>0</v>
      </c>
      <c r="O58" s="355">
        <v>2</v>
      </c>
      <c r="P58" s="355"/>
      <c r="Q58" s="516">
        <v>0</v>
      </c>
      <c r="R58" s="355">
        <v>0</v>
      </c>
      <c r="S58" s="516">
        <v>0</v>
      </c>
      <c r="T58" s="516">
        <v>0</v>
      </c>
      <c r="U58" s="516">
        <v>0</v>
      </c>
      <c r="V58" s="516">
        <v>0</v>
      </c>
      <c r="W58" s="516">
        <v>0</v>
      </c>
      <c r="X58" s="516">
        <v>0</v>
      </c>
      <c r="Y58" s="516">
        <v>0</v>
      </c>
      <c r="Z58" s="520">
        <v>6628</v>
      </c>
    </row>
    <row r="59" spans="1:26">
      <c r="A59" s="446" t="s">
        <v>343</v>
      </c>
      <c r="B59" s="466" t="s">
        <v>497</v>
      </c>
      <c r="C59" s="36">
        <v>628</v>
      </c>
      <c r="D59" s="515">
        <v>6370</v>
      </c>
      <c r="E59" s="516">
        <v>0</v>
      </c>
      <c r="F59" s="516">
        <v>0</v>
      </c>
      <c r="G59" s="516">
        <v>401</v>
      </c>
      <c r="H59" s="355">
        <v>1</v>
      </c>
      <c r="I59" s="516">
        <v>0</v>
      </c>
      <c r="J59" s="516">
        <v>471</v>
      </c>
      <c r="K59" s="516">
        <v>0</v>
      </c>
      <c r="L59" s="516">
        <v>0</v>
      </c>
      <c r="M59" s="516">
        <v>0</v>
      </c>
      <c r="N59" s="516">
        <v>0</v>
      </c>
      <c r="O59" s="355">
        <v>0</v>
      </c>
      <c r="P59" s="355"/>
      <c r="Q59" s="516">
        <v>0</v>
      </c>
      <c r="R59" s="355">
        <v>0</v>
      </c>
      <c r="S59" s="516">
        <v>0</v>
      </c>
      <c r="T59" s="516">
        <v>0</v>
      </c>
      <c r="U59" s="516">
        <v>0</v>
      </c>
      <c r="V59" s="516">
        <v>0</v>
      </c>
      <c r="W59" s="516">
        <v>0</v>
      </c>
      <c r="X59" s="516">
        <v>0</v>
      </c>
      <c r="Y59" s="516">
        <v>0</v>
      </c>
      <c r="Z59" s="520">
        <v>7242</v>
      </c>
    </row>
    <row r="60" spans="1:26">
      <c r="A60" s="446" t="s">
        <v>344</v>
      </c>
      <c r="B60" s="466" t="s">
        <v>497</v>
      </c>
      <c r="C60" s="36">
        <v>656</v>
      </c>
      <c r="D60" s="515">
        <v>5066</v>
      </c>
      <c r="E60" s="516">
        <v>0</v>
      </c>
      <c r="F60" s="516">
        <v>0</v>
      </c>
      <c r="G60" s="516">
        <v>1274</v>
      </c>
      <c r="H60" s="355">
        <v>2</v>
      </c>
      <c r="I60" s="516">
        <v>4</v>
      </c>
      <c r="J60" s="516">
        <v>1429</v>
      </c>
      <c r="K60" s="516">
        <v>0</v>
      </c>
      <c r="L60" s="516">
        <v>0</v>
      </c>
      <c r="M60" s="516">
        <v>0</v>
      </c>
      <c r="N60" s="516">
        <v>0</v>
      </c>
      <c r="O60" s="355">
        <v>0</v>
      </c>
      <c r="P60" s="355"/>
      <c r="Q60" s="516">
        <v>0</v>
      </c>
      <c r="R60" s="355">
        <v>0</v>
      </c>
      <c r="S60" s="516">
        <v>0</v>
      </c>
      <c r="T60" s="516">
        <v>0</v>
      </c>
      <c r="U60" s="516">
        <v>0</v>
      </c>
      <c r="V60" s="516">
        <v>0</v>
      </c>
      <c r="W60" s="516">
        <v>0</v>
      </c>
      <c r="X60" s="516">
        <v>0</v>
      </c>
      <c r="Y60" s="516">
        <v>0</v>
      </c>
      <c r="Z60" s="520">
        <v>7773</v>
      </c>
    </row>
    <row r="61" spans="1:26">
      <c r="A61" s="446" t="s">
        <v>345</v>
      </c>
      <c r="B61" s="466" t="s">
        <v>497</v>
      </c>
      <c r="C61" s="36">
        <v>761</v>
      </c>
      <c r="D61" s="515">
        <v>7763</v>
      </c>
      <c r="E61" s="516">
        <v>0</v>
      </c>
      <c r="F61" s="516">
        <v>0</v>
      </c>
      <c r="G61" s="516">
        <v>949</v>
      </c>
      <c r="H61" s="355">
        <v>1</v>
      </c>
      <c r="I61" s="516">
        <v>0</v>
      </c>
      <c r="J61" s="516">
        <v>0</v>
      </c>
      <c r="K61" s="516">
        <v>0</v>
      </c>
      <c r="L61" s="516">
        <v>0</v>
      </c>
      <c r="M61" s="516">
        <v>0</v>
      </c>
      <c r="N61" s="516">
        <v>0</v>
      </c>
      <c r="O61" s="355">
        <v>0</v>
      </c>
      <c r="P61" s="355"/>
      <c r="Q61" s="516">
        <v>0</v>
      </c>
      <c r="R61" s="355">
        <v>0</v>
      </c>
      <c r="S61" s="516">
        <v>0</v>
      </c>
      <c r="T61" s="516">
        <v>0</v>
      </c>
      <c r="U61" s="516">
        <v>0</v>
      </c>
      <c r="V61" s="516">
        <v>0</v>
      </c>
      <c r="W61" s="516">
        <v>0</v>
      </c>
      <c r="X61" s="516">
        <v>0</v>
      </c>
      <c r="Y61" s="516">
        <v>0</v>
      </c>
      <c r="Z61" s="520">
        <v>8712</v>
      </c>
    </row>
    <row r="62" spans="1:26">
      <c r="A62" s="446" t="s">
        <v>346</v>
      </c>
      <c r="B62" s="466" t="s">
        <v>497</v>
      </c>
      <c r="C62" s="36">
        <v>842</v>
      </c>
      <c r="D62" s="515">
        <v>8</v>
      </c>
      <c r="E62" s="516">
        <v>5070</v>
      </c>
      <c r="F62" s="516">
        <v>0</v>
      </c>
      <c r="G62" s="516">
        <v>120</v>
      </c>
      <c r="H62" s="355">
        <v>2</v>
      </c>
      <c r="I62" s="516">
        <v>0</v>
      </c>
      <c r="J62" s="516">
        <v>0</v>
      </c>
      <c r="K62" s="516">
        <v>189</v>
      </c>
      <c r="L62" s="516">
        <v>0</v>
      </c>
      <c r="M62" s="516">
        <v>0</v>
      </c>
      <c r="N62" s="516">
        <v>0</v>
      </c>
      <c r="O62" s="355">
        <v>5</v>
      </c>
      <c r="P62" s="355"/>
      <c r="Q62" s="516">
        <v>0</v>
      </c>
      <c r="R62" s="355">
        <v>0</v>
      </c>
      <c r="S62" s="516">
        <v>0</v>
      </c>
      <c r="T62" s="516">
        <v>0</v>
      </c>
      <c r="U62" s="516">
        <v>0</v>
      </c>
      <c r="V62" s="516">
        <v>0</v>
      </c>
      <c r="W62" s="516">
        <v>0</v>
      </c>
      <c r="X62" s="516">
        <v>0</v>
      </c>
      <c r="Y62" s="516">
        <v>0</v>
      </c>
      <c r="Z62" s="520">
        <v>5387</v>
      </c>
    </row>
    <row r="63" spans="1:26" ht="15.75">
      <c r="A63" s="525" t="s">
        <v>498</v>
      </c>
      <c r="B63" s="122"/>
      <c r="C63" s="37"/>
      <c r="D63" s="526">
        <v>91169</v>
      </c>
      <c r="E63" s="527">
        <v>32146</v>
      </c>
      <c r="F63" s="527">
        <v>6251</v>
      </c>
      <c r="G63" s="527">
        <v>7667</v>
      </c>
      <c r="H63" s="35">
        <v>55</v>
      </c>
      <c r="I63" s="527">
        <v>3436</v>
      </c>
      <c r="J63" s="527">
        <v>0</v>
      </c>
      <c r="K63" s="527">
        <v>0</v>
      </c>
      <c r="L63" s="527">
        <v>0</v>
      </c>
      <c r="M63" s="527">
        <v>0</v>
      </c>
      <c r="N63" s="527">
        <v>0</v>
      </c>
      <c r="O63" s="35">
        <v>13</v>
      </c>
      <c r="P63" s="35"/>
      <c r="Q63" s="527">
        <v>0</v>
      </c>
      <c r="R63" s="527">
        <v>0</v>
      </c>
      <c r="S63" s="527">
        <v>0</v>
      </c>
      <c r="T63" s="527">
        <v>0</v>
      </c>
      <c r="U63" s="527">
        <v>0</v>
      </c>
      <c r="V63" s="527">
        <v>0</v>
      </c>
      <c r="W63" s="527">
        <v>0</v>
      </c>
      <c r="X63" s="527">
        <v>0</v>
      </c>
      <c r="Y63" s="527">
        <v>0</v>
      </c>
      <c r="Z63" s="528">
        <v>140669</v>
      </c>
    </row>
    <row r="64" spans="1:26">
      <c r="A64" s="446" t="s">
        <v>348</v>
      </c>
      <c r="B64" s="466" t="s">
        <v>498</v>
      </c>
      <c r="C64" s="36">
        <v>38</v>
      </c>
      <c r="D64" s="515">
        <v>186</v>
      </c>
      <c r="E64" s="516">
        <v>8192</v>
      </c>
      <c r="F64" s="516">
        <v>0</v>
      </c>
      <c r="G64" s="516">
        <v>182</v>
      </c>
      <c r="H64" s="355">
        <v>0</v>
      </c>
      <c r="I64" s="516">
        <v>0</v>
      </c>
      <c r="J64" s="516">
        <v>0</v>
      </c>
      <c r="K64" s="516">
        <v>0</v>
      </c>
      <c r="L64" s="516">
        <v>0</v>
      </c>
      <c r="M64" s="516">
        <v>0</v>
      </c>
      <c r="N64" s="516">
        <v>0</v>
      </c>
      <c r="O64" s="355">
        <v>6</v>
      </c>
      <c r="P64" s="355"/>
      <c r="Q64" s="516">
        <v>0</v>
      </c>
      <c r="R64" s="355">
        <v>0</v>
      </c>
      <c r="S64" s="516">
        <v>0</v>
      </c>
      <c r="T64" s="516">
        <v>0</v>
      </c>
      <c r="U64" s="516">
        <v>0</v>
      </c>
      <c r="V64" s="516">
        <v>0</v>
      </c>
      <c r="W64" s="516">
        <v>0</v>
      </c>
      <c r="X64" s="516">
        <v>0</v>
      </c>
      <c r="Y64" s="516">
        <v>0</v>
      </c>
      <c r="Z64" s="520">
        <v>8560</v>
      </c>
    </row>
    <row r="65" spans="1:26">
      <c r="A65" s="446" t="s">
        <v>349</v>
      </c>
      <c r="B65" s="466" t="s">
        <v>498</v>
      </c>
      <c r="C65" s="36">
        <v>86</v>
      </c>
      <c r="D65" s="515">
        <v>2592</v>
      </c>
      <c r="E65" s="516">
        <v>0</v>
      </c>
      <c r="F65" s="516">
        <v>24</v>
      </c>
      <c r="G65" s="516">
        <v>132</v>
      </c>
      <c r="H65" s="355">
        <v>0</v>
      </c>
      <c r="I65" s="516">
        <v>1</v>
      </c>
      <c r="J65" s="516">
        <v>0</v>
      </c>
      <c r="K65" s="516">
        <v>0</v>
      </c>
      <c r="L65" s="516">
        <v>0</v>
      </c>
      <c r="M65" s="516">
        <v>0</v>
      </c>
      <c r="N65" s="516">
        <v>0</v>
      </c>
      <c r="O65" s="355">
        <v>0</v>
      </c>
      <c r="P65" s="355"/>
      <c r="Q65" s="516">
        <v>0</v>
      </c>
      <c r="R65" s="355">
        <v>0</v>
      </c>
      <c r="S65" s="516">
        <v>0</v>
      </c>
      <c r="T65" s="516">
        <v>0</v>
      </c>
      <c r="U65" s="516">
        <v>0</v>
      </c>
      <c r="V65" s="516">
        <v>0</v>
      </c>
      <c r="W65" s="516">
        <v>0</v>
      </c>
      <c r="X65" s="516">
        <v>0</v>
      </c>
      <c r="Y65" s="516">
        <v>0</v>
      </c>
      <c r="Z65" s="520">
        <v>2749</v>
      </c>
    </row>
    <row r="66" spans="1:26">
      <c r="A66" s="446" t="s">
        <v>350</v>
      </c>
      <c r="B66" s="466" t="s">
        <v>498</v>
      </c>
      <c r="C66" s="36">
        <v>107</v>
      </c>
      <c r="D66" s="515">
        <v>1495</v>
      </c>
      <c r="E66" s="516">
        <v>3972</v>
      </c>
      <c r="F66" s="516">
        <v>0</v>
      </c>
      <c r="G66" s="516">
        <v>220</v>
      </c>
      <c r="H66" s="355">
        <v>1</v>
      </c>
      <c r="I66" s="516">
        <v>0</v>
      </c>
      <c r="J66" s="516">
        <v>0</v>
      </c>
      <c r="K66" s="516">
        <v>0</v>
      </c>
      <c r="L66" s="516">
        <v>0</v>
      </c>
      <c r="M66" s="516">
        <v>0</v>
      </c>
      <c r="N66" s="516">
        <v>0</v>
      </c>
      <c r="O66" s="355">
        <v>2</v>
      </c>
      <c r="P66" s="355"/>
      <c r="Q66" s="516">
        <v>0</v>
      </c>
      <c r="R66" s="355">
        <v>0</v>
      </c>
      <c r="S66" s="516">
        <v>0</v>
      </c>
      <c r="T66" s="516">
        <v>0</v>
      </c>
      <c r="U66" s="516">
        <v>0</v>
      </c>
      <c r="V66" s="516">
        <v>0</v>
      </c>
      <c r="W66" s="516">
        <v>0</v>
      </c>
      <c r="X66" s="516">
        <v>0</v>
      </c>
      <c r="Y66" s="516">
        <v>0</v>
      </c>
      <c r="Z66" s="520">
        <v>5687</v>
      </c>
    </row>
    <row r="67" spans="1:26">
      <c r="A67" s="446" t="s">
        <v>351</v>
      </c>
      <c r="B67" s="466" t="s">
        <v>498</v>
      </c>
      <c r="C67" s="36">
        <v>134</v>
      </c>
      <c r="D67" s="515">
        <v>6248</v>
      </c>
      <c r="E67" s="516">
        <v>0</v>
      </c>
      <c r="F67" s="516">
        <v>0</v>
      </c>
      <c r="G67" s="516">
        <v>146</v>
      </c>
      <c r="H67" s="355">
        <v>0</v>
      </c>
      <c r="I67" s="516">
        <v>0</v>
      </c>
      <c r="J67" s="516">
        <v>0</v>
      </c>
      <c r="K67" s="516">
        <v>0</v>
      </c>
      <c r="L67" s="516">
        <v>0</v>
      </c>
      <c r="M67" s="516">
        <v>0</v>
      </c>
      <c r="N67" s="516">
        <v>0</v>
      </c>
      <c r="O67" s="355">
        <v>0</v>
      </c>
      <c r="P67" s="355"/>
      <c r="Q67" s="516">
        <v>0</v>
      </c>
      <c r="R67" s="355">
        <v>0</v>
      </c>
      <c r="S67" s="516">
        <v>0</v>
      </c>
      <c r="T67" s="516">
        <v>0</v>
      </c>
      <c r="U67" s="516">
        <v>0</v>
      </c>
      <c r="V67" s="516">
        <v>0</v>
      </c>
      <c r="W67" s="516">
        <v>0</v>
      </c>
      <c r="X67" s="516">
        <v>0</v>
      </c>
      <c r="Y67" s="516">
        <v>0</v>
      </c>
      <c r="Z67" s="520">
        <v>6394</v>
      </c>
    </row>
    <row r="68" spans="1:26">
      <c r="A68" s="446" t="s">
        <v>352</v>
      </c>
      <c r="B68" s="466" t="s">
        <v>498</v>
      </c>
      <c r="C68" s="36">
        <v>150</v>
      </c>
      <c r="D68" s="515">
        <v>1375</v>
      </c>
      <c r="E68" s="516">
        <v>0</v>
      </c>
      <c r="F68" s="516">
        <v>0</v>
      </c>
      <c r="G68" s="516">
        <v>266</v>
      </c>
      <c r="H68" s="355">
        <v>0</v>
      </c>
      <c r="I68" s="516">
        <v>0</v>
      </c>
      <c r="J68" s="516">
        <v>0</v>
      </c>
      <c r="K68" s="516">
        <v>0</v>
      </c>
      <c r="L68" s="516">
        <v>0</v>
      </c>
      <c r="M68" s="516">
        <v>0</v>
      </c>
      <c r="N68" s="516">
        <v>0</v>
      </c>
      <c r="O68" s="355">
        <v>0</v>
      </c>
      <c r="P68" s="355"/>
      <c r="Q68" s="516">
        <v>0</v>
      </c>
      <c r="R68" s="355">
        <v>0</v>
      </c>
      <c r="S68" s="516">
        <v>0</v>
      </c>
      <c r="T68" s="516">
        <v>0</v>
      </c>
      <c r="U68" s="516">
        <v>0</v>
      </c>
      <c r="V68" s="516">
        <v>0</v>
      </c>
      <c r="W68" s="516">
        <v>0</v>
      </c>
      <c r="X68" s="516">
        <v>0</v>
      </c>
      <c r="Y68" s="516">
        <v>0</v>
      </c>
      <c r="Z68" s="520">
        <v>1641</v>
      </c>
    </row>
    <row r="69" spans="1:26">
      <c r="A69" s="446" t="s">
        <v>353</v>
      </c>
      <c r="B69" s="466" t="s">
        <v>498</v>
      </c>
      <c r="C69" s="36">
        <v>237</v>
      </c>
      <c r="D69" s="515">
        <v>5540</v>
      </c>
      <c r="E69" s="516">
        <v>0</v>
      </c>
      <c r="F69" s="516">
        <v>1860</v>
      </c>
      <c r="G69" s="516">
        <v>231</v>
      </c>
      <c r="H69" s="355">
        <v>3</v>
      </c>
      <c r="I69" s="516">
        <v>582</v>
      </c>
      <c r="J69" s="516">
        <v>0</v>
      </c>
      <c r="K69" s="516">
        <v>0</v>
      </c>
      <c r="L69" s="516">
        <v>0</v>
      </c>
      <c r="M69" s="516">
        <v>0</v>
      </c>
      <c r="N69" s="516">
        <v>0</v>
      </c>
      <c r="O69" s="355">
        <v>0</v>
      </c>
      <c r="P69" s="355"/>
      <c r="Q69" s="516">
        <v>0</v>
      </c>
      <c r="R69" s="355">
        <v>0</v>
      </c>
      <c r="S69" s="516">
        <v>0</v>
      </c>
      <c r="T69" s="516">
        <v>0</v>
      </c>
      <c r="U69" s="516">
        <v>0</v>
      </c>
      <c r="V69" s="516">
        <v>0</v>
      </c>
      <c r="W69" s="516">
        <v>0</v>
      </c>
      <c r="X69" s="516">
        <v>0</v>
      </c>
      <c r="Y69" s="516">
        <v>0</v>
      </c>
      <c r="Z69" s="520">
        <v>8213</v>
      </c>
    </row>
    <row r="70" spans="1:26">
      <c r="A70" s="446" t="s">
        <v>354</v>
      </c>
      <c r="B70" s="466" t="s">
        <v>498</v>
      </c>
      <c r="C70" s="36">
        <v>264</v>
      </c>
      <c r="D70" s="515">
        <v>2204</v>
      </c>
      <c r="E70" s="516">
        <v>0</v>
      </c>
      <c r="F70" s="516">
        <v>0</v>
      </c>
      <c r="G70" s="516">
        <v>440</v>
      </c>
      <c r="H70" s="355">
        <v>0</v>
      </c>
      <c r="I70" s="516">
        <v>284</v>
      </c>
      <c r="J70" s="516">
        <v>0</v>
      </c>
      <c r="K70" s="516">
        <v>0</v>
      </c>
      <c r="L70" s="516">
        <v>0</v>
      </c>
      <c r="M70" s="516">
        <v>0</v>
      </c>
      <c r="N70" s="516">
        <v>0</v>
      </c>
      <c r="O70" s="355">
        <v>0</v>
      </c>
      <c r="P70" s="355"/>
      <c r="Q70" s="516">
        <v>0</v>
      </c>
      <c r="R70" s="355">
        <v>0</v>
      </c>
      <c r="S70" s="516">
        <v>0</v>
      </c>
      <c r="T70" s="516">
        <v>0</v>
      </c>
      <c r="U70" s="516">
        <v>0</v>
      </c>
      <c r="V70" s="516">
        <v>0</v>
      </c>
      <c r="W70" s="516">
        <v>0</v>
      </c>
      <c r="X70" s="516">
        <v>0</v>
      </c>
      <c r="Y70" s="516">
        <v>0</v>
      </c>
      <c r="Z70" s="520">
        <v>2928</v>
      </c>
    </row>
    <row r="71" spans="1:26">
      <c r="A71" s="446" t="s">
        <v>355</v>
      </c>
      <c r="B71" s="466" t="s">
        <v>498</v>
      </c>
      <c r="C71" s="36">
        <v>310</v>
      </c>
      <c r="D71" s="515">
        <v>4281</v>
      </c>
      <c r="E71" s="516">
        <v>0</v>
      </c>
      <c r="F71" s="516">
        <v>0</v>
      </c>
      <c r="G71" s="516">
        <v>491</v>
      </c>
      <c r="H71" s="355">
        <v>0</v>
      </c>
      <c r="I71" s="516">
        <v>1</v>
      </c>
      <c r="J71" s="516">
        <v>0</v>
      </c>
      <c r="K71" s="516">
        <v>0</v>
      </c>
      <c r="L71" s="516">
        <v>0</v>
      </c>
      <c r="M71" s="516">
        <v>0</v>
      </c>
      <c r="N71" s="516">
        <v>0</v>
      </c>
      <c r="O71" s="355">
        <v>0</v>
      </c>
      <c r="P71" s="355"/>
      <c r="Q71" s="516">
        <v>0</v>
      </c>
      <c r="R71" s="355">
        <v>0</v>
      </c>
      <c r="S71" s="516">
        <v>0</v>
      </c>
      <c r="T71" s="516">
        <v>0</v>
      </c>
      <c r="U71" s="516">
        <v>0</v>
      </c>
      <c r="V71" s="516">
        <v>0</v>
      </c>
      <c r="W71" s="516">
        <v>0</v>
      </c>
      <c r="X71" s="516">
        <v>0</v>
      </c>
      <c r="Y71" s="516">
        <v>0</v>
      </c>
      <c r="Z71" s="520">
        <v>4773</v>
      </c>
    </row>
    <row r="72" spans="1:26">
      <c r="A72" s="446" t="s">
        <v>356</v>
      </c>
      <c r="B72" s="466" t="s">
        <v>498</v>
      </c>
      <c r="C72" s="36">
        <v>315</v>
      </c>
      <c r="D72" s="515">
        <v>3618</v>
      </c>
      <c r="E72" s="516">
        <v>0</v>
      </c>
      <c r="F72" s="516">
        <v>0</v>
      </c>
      <c r="G72" s="516">
        <v>415</v>
      </c>
      <c r="H72" s="355">
        <v>0</v>
      </c>
      <c r="I72" s="516">
        <v>0</v>
      </c>
      <c r="J72" s="516">
        <v>0</v>
      </c>
      <c r="K72" s="516">
        <v>0</v>
      </c>
      <c r="L72" s="516">
        <v>0</v>
      </c>
      <c r="M72" s="516">
        <v>0</v>
      </c>
      <c r="N72" s="516">
        <v>0</v>
      </c>
      <c r="O72" s="355">
        <v>0</v>
      </c>
      <c r="P72" s="355"/>
      <c r="Q72" s="516">
        <v>0</v>
      </c>
      <c r="R72" s="355">
        <v>0</v>
      </c>
      <c r="S72" s="516">
        <v>0</v>
      </c>
      <c r="T72" s="516">
        <v>0</v>
      </c>
      <c r="U72" s="516">
        <v>0</v>
      </c>
      <c r="V72" s="516">
        <v>0</v>
      </c>
      <c r="W72" s="516">
        <v>0</v>
      </c>
      <c r="X72" s="516">
        <v>0</v>
      </c>
      <c r="Y72" s="516">
        <v>0</v>
      </c>
      <c r="Z72" s="520">
        <v>4033</v>
      </c>
    </row>
    <row r="73" spans="1:26">
      <c r="A73" s="446" t="s">
        <v>357</v>
      </c>
      <c r="B73" s="466" t="s">
        <v>498</v>
      </c>
      <c r="C73" s="36">
        <v>361</v>
      </c>
      <c r="D73" s="515">
        <v>16409</v>
      </c>
      <c r="E73" s="516">
        <v>0</v>
      </c>
      <c r="F73" s="516">
        <v>0</v>
      </c>
      <c r="G73" s="516">
        <v>884</v>
      </c>
      <c r="H73" s="355">
        <v>25</v>
      </c>
      <c r="I73" s="516">
        <v>0</v>
      </c>
      <c r="J73" s="516">
        <v>0</v>
      </c>
      <c r="K73" s="516">
        <v>0</v>
      </c>
      <c r="L73" s="516">
        <v>0</v>
      </c>
      <c r="M73" s="516">
        <v>0</v>
      </c>
      <c r="N73" s="516">
        <v>0</v>
      </c>
      <c r="O73" s="355">
        <v>0</v>
      </c>
      <c r="P73" s="355"/>
      <c r="Q73" s="516">
        <v>0</v>
      </c>
      <c r="R73" s="355">
        <v>0</v>
      </c>
      <c r="S73" s="516">
        <v>0</v>
      </c>
      <c r="T73" s="516">
        <v>0</v>
      </c>
      <c r="U73" s="516">
        <v>0</v>
      </c>
      <c r="V73" s="516">
        <v>0</v>
      </c>
      <c r="W73" s="516">
        <v>0</v>
      </c>
      <c r="X73" s="516">
        <v>0</v>
      </c>
      <c r="Y73" s="516">
        <v>0</v>
      </c>
      <c r="Z73" s="520">
        <v>17293</v>
      </c>
    </row>
    <row r="74" spans="1:26">
      <c r="A74" s="446" t="s">
        <v>358</v>
      </c>
      <c r="B74" s="466" t="s">
        <v>498</v>
      </c>
      <c r="C74" s="36">
        <v>647</v>
      </c>
      <c r="D74" s="515">
        <v>3963</v>
      </c>
      <c r="E74" s="516">
        <v>0</v>
      </c>
      <c r="F74" s="516">
        <v>0</v>
      </c>
      <c r="G74" s="516">
        <v>513</v>
      </c>
      <c r="H74" s="355">
        <v>2</v>
      </c>
      <c r="I74" s="516">
        <v>0</v>
      </c>
      <c r="J74" s="516">
        <v>0</v>
      </c>
      <c r="K74" s="516">
        <v>0</v>
      </c>
      <c r="L74" s="516">
        <v>0</v>
      </c>
      <c r="M74" s="516">
        <v>0</v>
      </c>
      <c r="N74" s="516">
        <v>0</v>
      </c>
      <c r="O74" s="355">
        <v>0</v>
      </c>
      <c r="P74" s="355"/>
      <c r="Q74" s="516">
        <v>0</v>
      </c>
      <c r="R74" s="355">
        <v>0</v>
      </c>
      <c r="S74" s="516">
        <v>0</v>
      </c>
      <c r="T74" s="516">
        <v>0</v>
      </c>
      <c r="U74" s="516">
        <v>0</v>
      </c>
      <c r="V74" s="516">
        <v>0</v>
      </c>
      <c r="W74" s="516">
        <v>0</v>
      </c>
      <c r="X74" s="516">
        <v>0</v>
      </c>
      <c r="Y74" s="516">
        <v>0</v>
      </c>
      <c r="Z74" s="520">
        <v>4476</v>
      </c>
    </row>
    <row r="75" spans="1:26">
      <c r="A75" s="446" t="s">
        <v>359</v>
      </c>
      <c r="B75" s="466" t="s">
        <v>498</v>
      </c>
      <c r="C75" s="36">
        <v>658</v>
      </c>
      <c r="D75" s="515">
        <v>1604</v>
      </c>
      <c r="E75" s="516">
        <v>0</v>
      </c>
      <c r="F75" s="516">
        <v>0</v>
      </c>
      <c r="G75" s="516">
        <v>240</v>
      </c>
      <c r="H75" s="355">
        <v>1</v>
      </c>
      <c r="I75" s="516">
        <v>0</v>
      </c>
      <c r="J75" s="516">
        <v>0</v>
      </c>
      <c r="K75" s="516">
        <v>0</v>
      </c>
      <c r="L75" s="516">
        <v>0</v>
      </c>
      <c r="M75" s="516">
        <v>0</v>
      </c>
      <c r="N75" s="516">
        <v>0</v>
      </c>
      <c r="O75" s="355">
        <v>0</v>
      </c>
      <c r="P75" s="355"/>
      <c r="Q75" s="516">
        <v>0</v>
      </c>
      <c r="R75" s="355">
        <v>0</v>
      </c>
      <c r="S75" s="516">
        <v>0</v>
      </c>
      <c r="T75" s="516">
        <v>0</v>
      </c>
      <c r="U75" s="516">
        <v>0</v>
      </c>
      <c r="V75" s="516">
        <v>0</v>
      </c>
      <c r="W75" s="516">
        <v>0</v>
      </c>
      <c r="X75" s="516">
        <v>0</v>
      </c>
      <c r="Y75" s="516">
        <v>0</v>
      </c>
      <c r="Z75" s="520">
        <v>1844</v>
      </c>
    </row>
    <row r="76" spans="1:26">
      <c r="A76" s="446" t="s">
        <v>360</v>
      </c>
      <c r="B76" s="466" t="s">
        <v>498</v>
      </c>
      <c r="C76" s="36">
        <v>664</v>
      </c>
      <c r="D76" s="515">
        <v>8276</v>
      </c>
      <c r="E76" s="516">
        <v>0</v>
      </c>
      <c r="F76" s="516">
        <v>0</v>
      </c>
      <c r="G76" s="516">
        <v>1201</v>
      </c>
      <c r="H76" s="355">
        <v>5</v>
      </c>
      <c r="I76" s="516">
        <v>990</v>
      </c>
      <c r="J76" s="516">
        <v>0</v>
      </c>
      <c r="K76" s="516">
        <v>0</v>
      </c>
      <c r="L76" s="516">
        <v>0</v>
      </c>
      <c r="M76" s="516">
        <v>0</v>
      </c>
      <c r="N76" s="516">
        <v>0</v>
      </c>
      <c r="O76" s="355">
        <v>0</v>
      </c>
      <c r="P76" s="355"/>
      <c r="Q76" s="516">
        <v>0</v>
      </c>
      <c r="R76" s="355">
        <v>0</v>
      </c>
      <c r="S76" s="516">
        <v>0</v>
      </c>
      <c r="T76" s="516">
        <v>0</v>
      </c>
      <c r="U76" s="516">
        <v>0</v>
      </c>
      <c r="V76" s="516">
        <v>0</v>
      </c>
      <c r="W76" s="516">
        <v>0</v>
      </c>
      <c r="X76" s="516">
        <v>0</v>
      </c>
      <c r="Y76" s="516">
        <v>0</v>
      </c>
      <c r="Z76" s="520">
        <v>10467</v>
      </c>
    </row>
    <row r="77" spans="1:26">
      <c r="A77" s="446" t="s">
        <v>361</v>
      </c>
      <c r="B77" s="466" t="s">
        <v>498</v>
      </c>
      <c r="C77" s="36">
        <v>686</v>
      </c>
      <c r="D77" s="515">
        <v>13438</v>
      </c>
      <c r="E77" s="516">
        <v>0</v>
      </c>
      <c r="F77" s="516">
        <v>2623</v>
      </c>
      <c r="G77" s="516">
        <v>647</v>
      </c>
      <c r="H77" s="355">
        <v>6</v>
      </c>
      <c r="I77" s="516">
        <v>954</v>
      </c>
      <c r="J77" s="516">
        <v>0</v>
      </c>
      <c r="K77" s="516">
        <v>0</v>
      </c>
      <c r="L77" s="516">
        <v>0</v>
      </c>
      <c r="M77" s="516">
        <v>0</v>
      </c>
      <c r="N77" s="516">
        <v>0</v>
      </c>
      <c r="O77" s="355">
        <v>0</v>
      </c>
      <c r="P77" s="355"/>
      <c r="Q77" s="516">
        <v>0</v>
      </c>
      <c r="R77" s="355">
        <v>0</v>
      </c>
      <c r="S77" s="516">
        <v>0</v>
      </c>
      <c r="T77" s="516">
        <v>0</v>
      </c>
      <c r="U77" s="516">
        <v>0</v>
      </c>
      <c r="V77" s="516">
        <v>0</v>
      </c>
      <c r="W77" s="516">
        <v>0</v>
      </c>
      <c r="X77" s="516">
        <v>0</v>
      </c>
      <c r="Y77" s="516">
        <v>0</v>
      </c>
      <c r="Z77" s="520">
        <v>17662</v>
      </c>
    </row>
    <row r="78" spans="1:26">
      <c r="A78" s="446" t="s">
        <v>362</v>
      </c>
      <c r="B78" s="466" t="s">
        <v>498</v>
      </c>
      <c r="C78" s="36">
        <v>819</v>
      </c>
      <c r="D78" s="515">
        <v>3506</v>
      </c>
      <c r="E78" s="516">
        <v>0</v>
      </c>
      <c r="F78" s="516">
        <v>0</v>
      </c>
      <c r="G78" s="516">
        <v>335</v>
      </c>
      <c r="H78" s="355">
        <v>4</v>
      </c>
      <c r="I78" s="516">
        <v>0</v>
      </c>
      <c r="J78" s="516">
        <v>0</v>
      </c>
      <c r="K78" s="516">
        <v>0</v>
      </c>
      <c r="L78" s="516">
        <v>0</v>
      </c>
      <c r="M78" s="516">
        <v>0</v>
      </c>
      <c r="N78" s="516">
        <v>0</v>
      </c>
      <c r="O78" s="355">
        <v>0</v>
      </c>
      <c r="P78" s="355"/>
      <c r="Q78" s="516">
        <v>0</v>
      </c>
      <c r="R78" s="355">
        <v>0</v>
      </c>
      <c r="S78" s="516">
        <v>0</v>
      </c>
      <c r="T78" s="516">
        <v>0</v>
      </c>
      <c r="U78" s="516">
        <v>0</v>
      </c>
      <c r="V78" s="516">
        <v>0</v>
      </c>
      <c r="W78" s="516">
        <v>0</v>
      </c>
      <c r="X78" s="516">
        <v>0</v>
      </c>
      <c r="Y78" s="516">
        <v>0</v>
      </c>
      <c r="Z78" s="520">
        <v>3841</v>
      </c>
    </row>
    <row r="79" spans="1:26">
      <c r="A79" s="446" t="s">
        <v>363</v>
      </c>
      <c r="B79" s="466" t="s">
        <v>498</v>
      </c>
      <c r="C79" s="36">
        <v>854</v>
      </c>
      <c r="D79" s="515">
        <v>594</v>
      </c>
      <c r="E79" s="516">
        <v>12577</v>
      </c>
      <c r="F79" s="516">
        <v>0</v>
      </c>
      <c r="G79" s="516">
        <v>207</v>
      </c>
      <c r="H79" s="355">
        <v>5</v>
      </c>
      <c r="I79" s="516">
        <v>0</v>
      </c>
      <c r="J79" s="516">
        <v>0</v>
      </c>
      <c r="K79" s="516">
        <v>0</v>
      </c>
      <c r="L79" s="516">
        <v>0</v>
      </c>
      <c r="M79" s="516">
        <v>0</v>
      </c>
      <c r="N79" s="516">
        <v>0</v>
      </c>
      <c r="O79" s="355">
        <v>4</v>
      </c>
      <c r="P79" s="355"/>
      <c r="Q79" s="516">
        <v>0</v>
      </c>
      <c r="R79" s="355">
        <v>0</v>
      </c>
      <c r="S79" s="516">
        <v>0</v>
      </c>
      <c r="T79" s="516">
        <v>0</v>
      </c>
      <c r="U79" s="516">
        <v>0</v>
      </c>
      <c r="V79" s="516">
        <v>0</v>
      </c>
      <c r="W79" s="516">
        <v>0</v>
      </c>
      <c r="X79" s="516">
        <v>0</v>
      </c>
      <c r="Y79" s="516">
        <v>0</v>
      </c>
      <c r="Z79" s="520">
        <v>13378</v>
      </c>
    </row>
    <row r="80" spans="1:26">
      <c r="A80" s="446" t="s">
        <v>364</v>
      </c>
      <c r="B80" s="466" t="s">
        <v>498</v>
      </c>
      <c r="C80" s="36">
        <v>887</v>
      </c>
      <c r="D80" s="515">
        <v>15840</v>
      </c>
      <c r="E80" s="516">
        <v>7405</v>
      </c>
      <c r="F80" s="516">
        <v>1744</v>
      </c>
      <c r="G80" s="516">
        <v>1117</v>
      </c>
      <c r="H80" s="355">
        <v>3</v>
      </c>
      <c r="I80" s="516">
        <v>624</v>
      </c>
      <c r="J80" s="516">
        <v>0</v>
      </c>
      <c r="K80" s="516">
        <v>0</v>
      </c>
      <c r="L80" s="516">
        <v>0</v>
      </c>
      <c r="M80" s="516">
        <v>0</v>
      </c>
      <c r="N80" s="516">
        <v>0</v>
      </c>
      <c r="O80" s="355">
        <v>1</v>
      </c>
      <c r="P80" s="355"/>
      <c r="Q80" s="516">
        <v>0</v>
      </c>
      <c r="R80" s="355">
        <v>0</v>
      </c>
      <c r="S80" s="516">
        <v>0</v>
      </c>
      <c r="T80" s="516">
        <v>0</v>
      </c>
      <c r="U80" s="516">
        <v>0</v>
      </c>
      <c r="V80" s="516">
        <v>0</v>
      </c>
      <c r="W80" s="516">
        <v>0</v>
      </c>
      <c r="X80" s="516">
        <v>0</v>
      </c>
      <c r="Y80" s="516">
        <v>0</v>
      </c>
      <c r="Z80" s="520">
        <v>26730</v>
      </c>
    </row>
    <row r="81" spans="1:26" ht="15.75">
      <c r="A81" s="525" t="s">
        <v>499</v>
      </c>
      <c r="B81" s="122"/>
      <c r="C81" s="37"/>
      <c r="D81" s="526">
        <v>199186</v>
      </c>
      <c r="E81" s="527">
        <v>3240</v>
      </c>
      <c r="F81" s="527">
        <v>22774</v>
      </c>
      <c r="G81" s="527">
        <v>23408</v>
      </c>
      <c r="H81" s="35">
        <v>122</v>
      </c>
      <c r="I81" s="527">
        <v>5246</v>
      </c>
      <c r="J81" s="527">
        <v>20199</v>
      </c>
      <c r="K81" s="527">
        <v>0</v>
      </c>
      <c r="L81" s="527">
        <v>1043</v>
      </c>
      <c r="M81" s="527">
        <v>119</v>
      </c>
      <c r="N81" s="527">
        <v>0</v>
      </c>
      <c r="O81" s="35">
        <v>26</v>
      </c>
      <c r="P81" s="35"/>
      <c r="Q81" s="527">
        <v>0</v>
      </c>
      <c r="R81" s="527">
        <v>0</v>
      </c>
      <c r="S81" s="527">
        <v>0</v>
      </c>
      <c r="T81" s="527">
        <v>0</v>
      </c>
      <c r="U81" s="527">
        <v>0</v>
      </c>
      <c r="V81" s="527">
        <v>0</v>
      </c>
      <c r="W81" s="527">
        <v>0</v>
      </c>
      <c r="X81" s="527">
        <v>1</v>
      </c>
      <c r="Y81" s="527">
        <v>0</v>
      </c>
      <c r="Z81" s="528">
        <v>275216</v>
      </c>
    </row>
    <row r="82" spans="1:26">
      <c r="A82" s="446" t="s">
        <v>366</v>
      </c>
      <c r="B82" s="466" t="s">
        <v>499</v>
      </c>
      <c r="C82" s="36">
        <v>2</v>
      </c>
      <c r="D82" s="515">
        <v>8403</v>
      </c>
      <c r="E82" s="516">
        <v>3000</v>
      </c>
      <c r="F82" s="516">
        <v>0</v>
      </c>
      <c r="G82" s="516">
        <v>456</v>
      </c>
      <c r="H82" s="355">
        <v>1</v>
      </c>
      <c r="I82" s="516">
        <v>1</v>
      </c>
      <c r="J82" s="516">
        <v>0</v>
      </c>
      <c r="K82" s="516">
        <v>0</v>
      </c>
      <c r="L82" s="516">
        <v>0</v>
      </c>
      <c r="M82" s="516">
        <v>0</v>
      </c>
      <c r="N82" s="516">
        <v>0</v>
      </c>
      <c r="O82" s="355">
        <v>1</v>
      </c>
      <c r="P82" s="355"/>
      <c r="Q82" s="516">
        <v>0</v>
      </c>
      <c r="R82" s="355">
        <v>0</v>
      </c>
      <c r="S82" s="516">
        <v>0</v>
      </c>
      <c r="T82" s="516">
        <v>0</v>
      </c>
      <c r="U82" s="516">
        <v>0</v>
      </c>
      <c r="V82" s="516">
        <v>0</v>
      </c>
      <c r="W82" s="516">
        <v>0</v>
      </c>
      <c r="X82" s="516">
        <v>0</v>
      </c>
      <c r="Y82" s="516">
        <v>0</v>
      </c>
      <c r="Z82" s="520">
        <v>11860</v>
      </c>
    </row>
    <row r="83" spans="1:26">
      <c r="A83" s="446" t="s">
        <v>367</v>
      </c>
      <c r="B83" s="466" t="s">
        <v>499</v>
      </c>
      <c r="C83" s="36">
        <v>21</v>
      </c>
      <c r="D83" s="515">
        <v>2758</v>
      </c>
      <c r="E83" s="516">
        <v>0</v>
      </c>
      <c r="F83" s="516">
        <v>0</v>
      </c>
      <c r="G83" s="516">
        <v>175</v>
      </c>
      <c r="H83" s="355">
        <v>1</v>
      </c>
      <c r="I83" s="516">
        <v>1</v>
      </c>
      <c r="J83" s="516">
        <v>0</v>
      </c>
      <c r="K83" s="516">
        <v>0</v>
      </c>
      <c r="L83" s="516">
        <v>0</v>
      </c>
      <c r="M83" s="516">
        <v>0</v>
      </c>
      <c r="N83" s="516">
        <v>0</v>
      </c>
      <c r="O83" s="355">
        <v>0</v>
      </c>
      <c r="P83" s="355"/>
      <c r="Q83" s="516">
        <v>0</v>
      </c>
      <c r="R83" s="355">
        <v>0</v>
      </c>
      <c r="S83" s="516">
        <v>0</v>
      </c>
      <c r="T83" s="516">
        <v>0</v>
      </c>
      <c r="U83" s="516">
        <v>0</v>
      </c>
      <c r="V83" s="516">
        <v>0</v>
      </c>
      <c r="W83" s="516">
        <v>0</v>
      </c>
      <c r="X83" s="516">
        <v>0</v>
      </c>
      <c r="Y83" s="516">
        <v>0</v>
      </c>
      <c r="Z83" s="520">
        <v>2934</v>
      </c>
    </row>
    <row r="84" spans="1:26">
      <c r="A84" s="446" t="s">
        <v>368</v>
      </c>
      <c r="B84" s="466" t="s">
        <v>499</v>
      </c>
      <c r="C84" s="36">
        <v>55</v>
      </c>
      <c r="D84" s="515">
        <v>6430</v>
      </c>
      <c r="E84" s="516">
        <v>0</v>
      </c>
      <c r="F84" s="516">
        <v>0</v>
      </c>
      <c r="G84" s="516">
        <v>100</v>
      </c>
      <c r="H84" s="355">
        <v>0</v>
      </c>
      <c r="I84" s="516">
        <v>0</v>
      </c>
      <c r="J84" s="516">
        <v>0</v>
      </c>
      <c r="K84" s="516">
        <v>0</v>
      </c>
      <c r="L84" s="516">
        <v>0</v>
      </c>
      <c r="M84" s="516">
        <v>0</v>
      </c>
      <c r="N84" s="516">
        <v>0</v>
      </c>
      <c r="O84" s="355">
        <v>0</v>
      </c>
      <c r="P84" s="355"/>
      <c r="Q84" s="516">
        <v>0</v>
      </c>
      <c r="R84" s="355">
        <v>0</v>
      </c>
      <c r="S84" s="516">
        <v>0</v>
      </c>
      <c r="T84" s="516">
        <v>0</v>
      </c>
      <c r="U84" s="516">
        <v>0</v>
      </c>
      <c r="V84" s="516">
        <v>0</v>
      </c>
      <c r="W84" s="516">
        <v>0</v>
      </c>
      <c r="X84" s="516">
        <v>0</v>
      </c>
      <c r="Y84" s="516">
        <v>0</v>
      </c>
      <c r="Z84" s="520">
        <v>6530</v>
      </c>
    </row>
    <row r="85" spans="1:26">
      <c r="A85" s="446" t="s">
        <v>369</v>
      </c>
      <c r="B85" s="466" t="s">
        <v>499</v>
      </c>
      <c r="C85" s="36">
        <v>148</v>
      </c>
      <c r="D85" s="515">
        <v>10804</v>
      </c>
      <c r="E85" s="516">
        <v>0</v>
      </c>
      <c r="F85" s="516">
        <v>2534</v>
      </c>
      <c r="G85" s="516">
        <v>2406</v>
      </c>
      <c r="H85" s="355">
        <v>18</v>
      </c>
      <c r="I85" s="516">
        <v>0</v>
      </c>
      <c r="J85" s="516">
        <v>2159</v>
      </c>
      <c r="K85" s="516">
        <v>0</v>
      </c>
      <c r="L85" s="516">
        <v>0</v>
      </c>
      <c r="M85" s="516">
        <v>0</v>
      </c>
      <c r="N85" s="516">
        <v>0</v>
      </c>
      <c r="O85" s="355">
        <v>0</v>
      </c>
      <c r="P85" s="355"/>
      <c r="Q85" s="516">
        <v>0</v>
      </c>
      <c r="R85" s="355">
        <v>0</v>
      </c>
      <c r="S85" s="516">
        <v>0</v>
      </c>
      <c r="T85" s="516">
        <v>0</v>
      </c>
      <c r="U85" s="516">
        <v>0</v>
      </c>
      <c r="V85" s="516">
        <v>0</v>
      </c>
      <c r="W85" s="516">
        <v>0</v>
      </c>
      <c r="X85" s="516">
        <v>0</v>
      </c>
      <c r="Y85" s="516">
        <v>0</v>
      </c>
      <c r="Z85" s="520">
        <v>17903</v>
      </c>
    </row>
    <row r="86" spans="1:26">
      <c r="A86" s="446" t="s">
        <v>370</v>
      </c>
      <c r="B86" s="466" t="s">
        <v>499</v>
      </c>
      <c r="C86" s="36">
        <v>197</v>
      </c>
      <c r="D86" s="515">
        <v>9016</v>
      </c>
      <c r="E86" s="516">
        <v>0</v>
      </c>
      <c r="F86" s="516">
        <v>0</v>
      </c>
      <c r="G86" s="516">
        <v>818</v>
      </c>
      <c r="H86" s="355">
        <v>0</v>
      </c>
      <c r="I86" s="516">
        <v>1</v>
      </c>
      <c r="J86" s="516">
        <v>1668</v>
      </c>
      <c r="K86" s="516">
        <v>0</v>
      </c>
      <c r="L86" s="516">
        <v>0</v>
      </c>
      <c r="M86" s="516">
        <v>0</v>
      </c>
      <c r="N86" s="516">
        <v>0</v>
      </c>
      <c r="O86" s="355">
        <v>0</v>
      </c>
      <c r="P86" s="355"/>
      <c r="Q86" s="516">
        <v>0</v>
      </c>
      <c r="R86" s="355">
        <v>0</v>
      </c>
      <c r="S86" s="516">
        <v>0</v>
      </c>
      <c r="T86" s="516">
        <v>0</v>
      </c>
      <c r="U86" s="516">
        <v>0</v>
      </c>
      <c r="V86" s="516">
        <v>0</v>
      </c>
      <c r="W86" s="516">
        <v>0</v>
      </c>
      <c r="X86" s="516">
        <v>0</v>
      </c>
      <c r="Y86" s="516">
        <v>0</v>
      </c>
      <c r="Z86" s="520">
        <v>11503</v>
      </c>
    </row>
    <row r="87" spans="1:26">
      <c r="A87" s="446" t="s">
        <v>371</v>
      </c>
      <c r="B87" s="466" t="s">
        <v>499</v>
      </c>
      <c r="C87" s="36">
        <v>206</v>
      </c>
      <c r="D87" s="515">
        <v>2187</v>
      </c>
      <c r="E87" s="516">
        <v>0</v>
      </c>
      <c r="F87" s="516">
        <v>0</v>
      </c>
      <c r="G87" s="516">
        <v>146</v>
      </c>
      <c r="H87" s="355">
        <v>0</v>
      </c>
      <c r="I87" s="516">
        <v>0</v>
      </c>
      <c r="J87" s="516">
        <v>405</v>
      </c>
      <c r="K87" s="516">
        <v>0</v>
      </c>
      <c r="L87" s="516">
        <v>0</v>
      </c>
      <c r="M87" s="516">
        <v>0</v>
      </c>
      <c r="N87" s="516">
        <v>0</v>
      </c>
      <c r="O87" s="355">
        <v>0</v>
      </c>
      <c r="P87" s="355"/>
      <c r="Q87" s="516">
        <v>0</v>
      </c>
      <c r="R87" s="355">
        <v>0</v>
      </c>
      <c r="S87" s="516">
        <v>0</v>
      </c>
      <c r="T87" s="516">
        <v>0</v>
      </c>
      <c r="U87" s="516">
        <v>0</v>
      </c>
      <c r="V87" s="516">
        <v>0</v>
      </c>
      <c r="W87" s="516">
        <v>0</v>
      </c>
      <c r="X87" s="516">
        <v>0</v>
      </c>
      <c r="Y87" s="516">
        <v>0</v>
      </c>
      <c r="Z87" s="520">
        <v>2738</v>
      </c>
    </row>
    <row r="88" spans="1:26">
      <c r="A88" s="446" t="s">
        <v>372</v>
      </c>
      <c r="B88" s="466" t="s">
        <v>499</v>
      </c>
      <c r="C88" s="36">
        <v>313</v>
      </c>
      <c r="D88" s="515">
        <v>4618</v>
      </c>
      <c r="E88" s="516">
        <v>0</v>
      </c>
      <c r="F88" s="516">
        <v>0</v>
      </c>
      <c r="G88" s="516">
        <v>410</v>
      </c>
      <c r="H88" s="355">
        <v>2</v>
      </c>
      <c r="I88" s="516">
        <v>0</v>
      </c>
      <c r="J88" s="516">
        <v>1768</v>
      </c>
      <c r="K88" s="516">
        <v>0</v>
      </c>
      <c r="L88" s="516">
        <v>0</v>
      </c>
      <c r="M88" s="516">
        <v>0</v>
      </c>
      <c r="N88" s="516">
        <v>0</v>
      </c>
      <c r="O88" s="355">
        <v>0</v>
      </c>
      <c r="P88" s="355"/>
      <c r="Q88" s="516">
        <v>0</v>
      </c>
      <c r="R88" s="355">
        <v>0</v>
      </c>
      <c r="S88" s="516">
        <v>0</v>
      </c>
      <c r="T88" s="516">
        <v>0</v>
      </c>
      <c r="U88" s="516">
        <v>0</v>
      </c>
      <c r="V88" s="516">
        <v>0</v>
      </c>
      <c r="W88" s="516">
        <v>0</v>
      </c>
      <c r="X88" s="516">
        <v>0</v>
      </c>
      <c r="Y88" s="516">
        <v>0</v>
      </c>
      <c r="Z88" s="520">
        <v>6796</v>
      </c>
    </row>
    <row r="89" spans="1:26">
      <c r="A89" s="446" t="s">
        <v>373</v>
      </c>
      <c r="B89" s="466" t="s">
        <v>499</v>
      </c>
      <c r="C89" s="36">
        <v>318</v>
      </c>
      <c r="D89" s="515">
        <v>10402</v>
      </c>
      <c r="E89" s="516">
        <v>0</v>
      </c>
      <c r="F89" s="516">
        <v>2414</v>
      </c>
      <c r="G89" s="516">
        <v>1234</v>
      </c>
      <c r="H89" s="355">
        <v>6</v>
      </c>
      <c r="I89" s="516">
        <v>666</v>
      </c>
      <c r="J89" s="516">
        <v>1</v>
      </c>
      <c r="K89" s="516">
        <v>0</v>
      </c>
      <c r="L89" s="516">
        <v>0</v>
      </c>
      <c r="M89" s="516">
        <v>0</v>
      </c>
      <c r="N89" s="516">
        <v>0</v>
      </c>
      <c r="O89" s="355">
        <v>0</v>
      </c>
      <c r="P89" s="355"/>
      <c r="Q89" s="516">
        <v>0</v>
      </c>
      <c r="R89" s="355">
        <v>0</v>
      </c>
      <c r="S89" s="516">
        <v>0</v>
      </c>
      <c r="T89" s="516">
        <v>0</v>
      </c>
      <c r="U89" s="516">
        <v>0</v>
      </c>
      <c r="V89" s="516">
        <v>0</v>
      </c>
      <c r="W89" s="516">
        <v>0</v>
      </c>
      <c r="X89" s="516">
        <v>0</v>
      </c>
      <c r="Y89" s="516">
        <v>0</v>
      </c>
      <c r="Z89" s="520">
        <v>14717</v>
      </c>
    </row>
    <row r="90" spans="1:26">
      <c r="A90" s="446" t="s">
        <v>374</v>
      </c>
      <c r="B90" s="466" t="s">
        <v>499</v>
      </c>
      <c r="C90" s="36">
        <v>321</v>
      </c>
      <c r="D90" s="515">
        <v>3329</v>
      </c>
      <c r="E90" s="516">
        <v>0</v>
      </c>
      <c r="F90" s="516">
        <v>0</v>
      </c>
      <c r="G90" s="516">
        <v>542</v>
      </c>
      <c r="H90" s="355">
        <v>0</v>
      </c>
      <c r="I90" s="516">
        <v>0</v>
      </c>
      <c r="J90" s="516">
        <v>0</v>
      </c>
      <c r="K90" s="516">
        <v>0</v>
      </c>
      <c r="L90" s="516">
        <v>0</v>
      </c>
      <c r="M90" s="516">
        <v>0</v>
      </c>
      <c r="N90" s="516">
        <v>0</v>
      </c>
      <c r="O90" s="355">
        <v>0</v>
      </c>
      <c r="P90" s="355"/>
      <c r="Q90" s="516">
        <v>0</v>
      </c>
      <c r="R90" s="355">
        <v>0</v>
      </c>
      <c r="S90" s="516">
        <v>0</v>
      </c>
      <c r="T90" s="516">
        <v>0</v>
      </c>
      <c r="U90" s="516">
        <v>0</v>
      </c>
      <c r="V90" s="516">
        <v>0</v>
      </c>
      <c r="W90" s="516">
        <v>0</v>
      </c>
      <c r="X90" s="516">
        <v>0</v>
      </c>
      <c r="Y90" s="516">
        <v>0</v>
      </c>
      <c r="Z90" s="520">
        <v>3871</v>
      </c>
    </row>
    <row r="91" spans="1:26">
      <c r="A91" s="446" t="s">
        <v>375</v>
      </c>
      <c r="B91" s="466" t="s">
        <v>499</v>
      </c>
      <c r="C91" s="36">
        <v>376</v>
      </c>
      <c r="D91" s="515">
        <v>5827</v>
      </c>
      <c r="E91" s="516">
        <v>0</v>
      </c>
      <c r="F91" s="516">
        <v>3863</v>
      </c>
      <c r="G91" s="516">
        <v>1423</v>
      </c>
      <c r="H91" s="355">
        <v>6</v>
      </c>
      <c r="I91" s="516">
        <v>466</v>
      </c>
      <c r="J91" s="516">
        <v>3555</v>
      </c>
      <c r="K91" s="516">
        <v>0</v>
      </c>
      <c r="L91" s="516">
        <v>0</v>
      </c>
      <c r="M91" s="516">
        <v>0</v>
      </c>
      <c r="N91" s="516">
        <v>0</v>
      </c>
      <c r="O91" s="355">
        <v>0</v>
      </c>
      <c r="P91" s="355"/>
      <c r="Q91" s="516">
        <v>0</v>
      </c>
      <c r="R91" s="355">
        <v>0</v>
      </c>
      <c r="S91" s="516">
        <v>0</v>
      </c>
      <c r="T91" s="516">
        <v>0</v>
      </c>
      <c r="U91" s="516">
        <v>0</v>
      </c>
      <c r="V91" s="516">
        <v>0</v>
      </c>
      <c r="W91" s="516">
        <v>0</v>
      </c>
      <c r="X91" s="516">
        <v>0</v>
      </c>
      <c r="Y91" s="516">
        <v>0</v>
      </c>
      <c r="Z91" s="520">
        <v>15134</v>
      </c>
    </row>
    <row r="92" spans="1:26">
      <c r="A92" s="446" t="s">
        <v>376</v>
      </c>
      <c r="B92" s="466" t="s">
        <v>499</v>
      </c>
      <c r="C92" s="36">
        <v>400</v>
      </c>
      <c r="D92" s="515">
        <v>7415</v>
      </c>
      <c r="E92" s="516">
        <v>0</v>
      </c>
      <c r="F92" s="516">
        <v>908</v>
      </c>
      <c r="G92" s="516">
        <v>787</v>
      </c>
      <c r="H92" s="355">
        <v>0</v>
      </c>
      <c r="I92" s="516">
        <v>704</v>
      </c>
      <c r="J92" s="516">
        <v>0</v>
      </c>
      <c r="K92" s="516">
        <v>0</v>
      </c>
      <c r="L92" s="516">
        <v>0</v>
      </c>
      <c r="M92" s="516">
        <v>0</v>
      </c>
      <c r="N92" s="516">
        <v>0</v>
      </c>
      <c r="O92" s="355">
        <v>0</v>
      </c>
      <c r="P92" s="355"/>
      <c r="Q92" s="516">
        <v>0</v>
      </c>
      <c r="R92" s="355">
        <v>0</v>
      </c>
      <c r="S92" s="516">
        <v>0</v>
      </c>
      <c r="T92" s="516">
        <v>0</v>
      </c>
      <c r="U92" s="516">
        <v>0</v>
      </c>
      <c r="V92" s="516">
        <v>0</v>
      </c>
      <c r="W92" s="516">
        <v>0</v>
      </c>
      <c r="X92" s="516">
        <v>0</v>
      </c>
      <c r="Y92" s="516">
        <v>0</v>
      </c>
      <c r="Z92" s="520">
        <v>9814</v>
      </c>
    </row>
    <row r="93" spans="1:26">
      <c r="A93" s="446" t="s">
        <v>377</v>
      </c>
      <c r="B93" s="466" t="s">
        <v>499</v>
      </c>
      <c r="C93" s="36">
        <v>440</v>
      </c>
      <c r="D93" s="515">
        <v>18151</v>
      </c>
      <c r="E93" s="516">
        <v>0</v>
      </c>
      <c r="F93" s="516">
        <v>3115</v>
      </c>
      <c r="G93" s="516">
        <v>1843</v>
      </c>
      <c r="H93" s="355">
        <v>11</v>
      </c>
      <c r="I93" s="516">
        <v>1046</v>
      </c>
      <c r="J93" s="516">
        <v>0</v>
      </c>
      <c r="K93" s="516">
        <v>0</v>
      </c>
      <c r="L93" s="516">
        <v>1</v>
      </c>
      <c r="M93" s="516">
        <v>0</v>
      </c>
      <c r="N93" s="516">
        <v>0</v>
      </c>
      <c r="O93" s="355">
        <v>0</v>
      </c>
      <c r="P93" s="355"/>
      <c r="Q93" s="516">
        <v>0</v>
      </c>
      <c r="R93" s="355">
        <v>0</v>
      </c>
      <c r="S93" s="516">
        <v>0</v>
      </c>
      <c r="T93" s="516">
        <v>0</v>
      </c>
      <c r="U93" s="516">
        <v>0</v>
      </c>
      <c r="V93" s="516">
        <v>0</v>
      </c>
      <c r="W93" s="516">
        <v>0</v>
      </c>
      <c r="X93" s="516">
        <v>0</v>
      </c>
      <c r="Y93" s="516">
        <v>0</v>
      </c>
      <c r="Z93" s="520">
        <v>24156</v>
      </c>
    </row>
    <row r="94" spans="1:26">
      <c r="A94" s="446" t="s">
        <v>378</v>
      </c>
      <c r="B94" s="466" t="s">
        <v>499</v>
      </c>
      <c r="C94" s="36">
        <v>483</v>
      </c>
      <c r="D94" s="515">
        <v>7178</v>
      </c>
      <c r="E94" s="516">
        <v>0</v>
      </c>
      <c r="F94" s="516">
        <v>0</v>
      </c>
      <c r="G94" s="516">
        <v>239</v>
      </c>
      <c r="H94" s="355">
        <v>0</v>
      </c>
      <c r="I94" s="516">
        <v>1</v>
      </c>
      <c r="J94" s="516">
        <v>558</v>
      </c>
      <c r="K94" s="516">
        <v>0</v>
      </c>
      <c r="L94" s="516">
        <v>0</v>
      </c>
      <c r="M94" s="516">
        <v>0</v>
      </c>
      <c r="N94" s="516">
        <v>0</v>
      </c>
      <c r="O94" s="355">
        <v>0</v>
      </c>
      <c r="P94" s="355"/>
      <c r="Q94" s="516">
        <v>0</v>
      </c>
      <c r="R94" s="355">
        <v>0</v>
      </c>
      <c r="S94" s="516">
        <v>0</v>
      </c>
      <c r="T94" s="516">
        <v>0</v>
      </c>
      <c r="U94" s="516">
        <v>0</v>
      </c>
      <c r="V94" s="516">
        <v>0</v>
      </c>
      <c r="W94" s="516">
        <v>0</v>
      </c>
      <c r="X94" s="516">
        <v>0</v>
      </c>
      <c r="Y94" s="516">
        <v>0</v>
      </c>
      <c r="Z94" s="520">
        <v>7976</v>
      </c>
    </row>
    <row r="95" spans="1:26">
      <c r="A95" s="446" t="s">
        <v>379</v>
      </c>
      <c r="B95" s="466" t="s">
        <v>499</v>
      </c>
      <c r="C95" s="36">
        <v>541</v>
      </c>
      <c r="D95" s="515">
        <v>7904</v>
      </c>
      <c r="E95" s="516">
        <v>0</v>
      </c>
      <c r="F95" s="516">
        <v>0</v>
      </c>
      <c r="G95" s="516">
        <v>936</v>
      </c>
      <c r="H95" s="355">
        <v>3</v>
      </c>
      <c r="I95" s="516">
        <v>244</v>
      </c>
      <c r="J95" s="516">
        <v>3316</v>
      </c>
      <c r="K95" s="516">
        <v>0</v>
      </c>
      <c r="L95" s="516">
        <v>0</v>
      </c>
      <c r="M95" s="516">
        <v>0</v>
      </c>
      <c r="N95" s="516">
        <v>0</v>
      </c>
      <c r="O95" s="355">
        <v>0</v>
      </c>
      <c r="P95" s="355"/>
      <c r="Q95" s="516">
        <v>0</v>
      </c>
      <c r="R95" s="355">
        <v>0</v>
      </c>
      <c r="S95" s="516">
        <v>0</v>
      </c>
      <c r="T95" s="516">
        <v>0</v>
      </c>
      <c r="U95" s="516">
        <v>0</v>
      </c>
      <c r="V95" s="516">
        <v>0</v>
      </c>
      <c r="W95" s="516">
        <v>0</v>
      </c>
      <c r="X95" s="516">
        <v>0</v>
      </c>
      <c r="Y95" s="516">
        <v>0</v>
      </c>
      <c r="Z95" s="520">
        <v>12400</v>
      </c>
    </row>
    <row r="96" spans="1:26">
      <c r="A96" s="446" t="s">
        <v>380</v>
      </c>
      <c r="B96" s="466" t="s">
        <v>499</v>
      </c>
      <c r="C96" s="36">
        <v>607</v>
      </c>
      <c r="D96" s="515">
        <v>2831</v>
      </c>
      <c r="E96" s="516">
        <v>0</v>
      </c>
      <c r="F96" s="516">
        <v>372</v>
      </c>
      <c r="G96" s="516">
        <v>651</v>
      </c>
      <c r="H96" s="355">
        <v>1</v>
      </c>
      <c r="I96" s="516">
        <v>0</v>
      </c>
      <c r="J96" s="516">
        <v>297</v>
      </c>
      <c r="K96" s="516">
        <v>0</v>
      </c>
      <c r="L96" s="516">
        <v>0</v>
      </c>
      <c r="M96" s="516">
        <v>0</v>
      </c>
      <c r="N96" s="516">
        <v>0</v>
      </c>
      <c r="O96" s="355">
        <v>0</v>
      </c>
      <c r="P96" s="355"/>
      <c r="Q96" s="516">
        <v>0</v>
      </c>
      <c r="R96" s="355">
        <v>0</v>
      </c>
      <c r="S96" s="516">
        <v>0</v>
      </c>
      <c r="T96" s="516">
        <v>0</v>
      </c>
      <c r="U96" s="516">
        <v>0</v>
      </c>
      <c r="V96" s="516">
        <v>0</v>
      </c>
      <c r="W96" s="516">
        <v>0</v>
      </c>
      <c r="X96" s="516">
        <v>0</v>
      </c>
      <c r="Y96" s="516">
        <v>0</v>
      </c>
      <c r="Z96" s="520">
        <v>4151</v>
      </c>
    </row>
    <row r="97" spans="1:26">
      <c r="A97" s="446" t="s">
        <v>381</v>
      </c>
      <c r="B97" s="466" t="s">
        <v>499</v>
      </c>
      <c r="C97" s="36">
        <v>615</v>
      </c>
      <c r="D97" s="515">
        <v>16726</v>
      </c>
      <c r="E97" s="516">
        <v>240</v>
      </c>
      <c r="F97" s="516">
        <v>8700</v>
      </c>
      <c r="G97" s="516">
        <v>3956</v>
      </c>
      <c r="H97" s="355">
        <v>63</v>
      </c>
      <c r="I97" s="516">
        <v>2026</v>
      </c>
      <c r="J97" s="516">
        <v>1407</v>
      </c>
      <c r="K97" s="516">
        <v>0</v>
      </c>
      <c r="L97" s="516">
        <v>1042</v>
      </c>
      <c r="M97" s="516">
        <v>119</v>
      </c>
      <c r="N97" s="516">
        <v>0</v>
      </c>
      <c r="O97" s="355">
        <v>25</v>
      </c>
      <c r="P97" s="355"/>
      <c r="Q97" s="516">
        <v>0</v>
      </c>
      <c r="R97" s="355">
        <v>0</v>
      </c>
      <c r="S97" s="516">
        <v>0</v>
      </c>
      <c r="T97" s="516">
        <v>0</v>
      </c>
      <c r="U97" s="516">
        <v>0</v>
      </c>
      <c r="V97" s="516">
        <v>0</v>
      </c>
      <c r="W97" s="516">
        <v>0</v>
      </c>
      <c r="X97" s="516">
        <v>1</v>
      </c>
      <c r="Y97" s="516">
        <v>0</v>
      </c>
      <c r="Z97" s="520">
        <v>34217</v>
      </c>
    </row>
    <row r="98" spans="1:26">
      <c r="A98" s="446" t="s">
        <v>382</v>
      </c>
      <c r="B98" s="466" t="s">
        <v>499</v>
      </c>
      <c r="C98" s="36">
        <v>649</v>
      </c>
      <c r="D98" s="515">
        <v>6766</v>
      </c>
      <c r="E98" s="516">
        <v>0</v>
      </c>
      <c r="F98" s="516">
        <v>0</v>
      </c>
      <c r="G98" s="516">
        <v>569</v>
      </c>
      <c r="H98" s="355">
        <v>1</v>
      </c>
      <c r="I98" s="516">
        <v>4</v>
      </c>
      <c r="J98" s="516">
        <v>3141</v>
      </c>
      <c r="K98" s="516">
        <v>0</v>
      </c>
      <c r="L98" s="516">
        <v>0</v>
      </c>
      <c r="M98" s="516">
        <v>0</v>
      </c>
      <c r="N98" s="516">
        <v>0</v>
      </c>
      <c r="O98" s="355">
        <v>0</v>
      </c>
      <c r="P98" s="355"/>
      <c r="Q98" s="516">
        <v>0</v>
      </c>
      <c r="R98" s="355">
        <v>0</v>
      </c>
      <c r="S98" s="516">
        <v>0</v>
      </c>
      <c r="T98" s="516">
        <v>0</v>
      </c>
      <c r="U98" s="516">
        <v>0</v>
      </c>
      <c r="V98" s="516">
        <v>0</v>
      </c>
      <c r="W98" s="516">
        <v>0</v>
      </c>
      <c r="X98" s="516">
        <v>0</v>
      </c>
      <c r="Y98" s="516">
        <v>0</v>
      </c>
      <c r="Z98" s="520">
        <v>10480</v>
      </c>
    </row>
    <row r="99" spans="1:26">
      <c r="A99" s="446" t="s">
        <v>383</v>
      </c>
      <c r="B99" s="466" t="s">
        <v>499</v>
      </c>
      <c r="C99" s="36">
        <v>652</v>
      </c>
      <c r="D99" s="515">
        <v>4867</v>
      </c>
      <c r="E99" s="516">
        <v>0</v>
      </c>
      <c r="F99" s="516">
        <v>1</v>
      </c>
      <c r="G99" s="516">
        <v>138</v>
      </c>
      <c r="H99" s="355">
        <v>1</v>
      </c>
      <c r="I99" s="516">
        <v>0</v>
      </c>
      <c r="J99" s="516">
        <v>0</v>
      </c>
      <c r="K99" s="516">
        <v>0</v>
      </c>
      <c r="L99" s="516">
        <v>0</v>
      </c>
      <c r="M99" s="516">
        <v>0</v>
      </c>
      <c r="N99" s="516">
        <v>0</v>
      </c>
      <c r="O99" s="355">
        <v>0</v>
      </c>
      <c r="P99" s="355"/>
      <c r="Q99" s="516">
        <v>0</v>
      </c>
      <c r="R99" s="355">
        <v>0</v>
      </c>
      <c r="S99" s="516">
        <v>0</v>
      </c>
      <c r="T99" s="516">
        <v>0</v>
      </c>
      <c r="U99" s="516">
        <v>0</v>
      </c>
      <c r="V99" s="516">
        <v>0</v>
      </c>
      <c r="W99" s="516">
        <v>0</v>
      </c>
      <c r="X99" s="516">
        <v>0</v>
      </c>
      <c r="Y99" s="516">
        <v>0</v>
      </c>
      <c r="Z99" s="520">
        <v>5006</v>
      </c>
    </row>
    <row r="100" spans="1:26">
      <c r="A100" s="446" t="s">
        <v>384</v>
      </c>
      <c r="B100" s="466" t="s">
        <v>499</v>
      </c>
      <c r="C100" s="36">
        <v>660</v>
      </c>
      <c r="D100" s="515">
        <v>9502</v>
      </c>
      <c r="E100" s="516">
        <v>0</v>
      </c>
      <c r="F100" s="516">
        <v>0</v>
      </c>
      <c r="G100" s="516">
        <v>977</v>
      </c>
      <c r="H100" s="355">
        <v>1</v>
      </c>
      <c r="I100" s="516">
        <v>0</v>
      </c>
      <c r="J100" s="516">
        <v>0</v>
      </c>
      <c r="K100" s="516">
        <v>0</v>
      </c>
      <c r="L100" s="516">
        <v>0</v>
      </c>
      <c r="M100" s="516">
        <v>0</v>
      </c>
      <c r="N100" s="516">
        <v>0</v>
      </c>
      <c r="O100" s="355">
        <v>0</v>
      </c>
      <c r="P100" s="355"/>
      <c r="Q100" s="516">
        <v>0</v>
      </c>
      <c r="R100" s="355">
        <v>0</v>
      </c>
      <c r="S100" s="516">
        <v>0</v>
      </c>
      <c r="T100" s="516">
        <v>0</v>
      </c>
      <c r="U100" s="516">
        <v>0</v>
      </c>
      <c r="V100" s="516">
        <v>0</v>
      </c>
      <c r="W100" s="516">
        <v>0</v>
      </c>
      <c r="X100" s="516">
        <v>0</v>
      </c>
      <c r="Y100" s="516">
        <v>0</v>
      </c>
      <c r="Z100" s="520">
        <v>10479</v>
      </c>
    </row>
    <row r="101" spans="1:26">
      <c r="A101" s="446" t="s">
        <v>385</v>
      </c>
      <c r="B101" s="466" t="s">
        <v>499</v>
      </c>
      <c r="C101" s="36">
        <v>667</v>
      </c>
      <c r="D101" s="515">
        <v>8639</v>
      </c>
      <c r="E101" s="516">
        <v>0</v>
      </c>
      <c r="F101" s="516">
        <v>0</v>
      </c>
      <c r="G101" s="516">
        <v>810</v>
      </c>
      <c r="H101" s="355">
        <v>3</v>
      </c>
      <c r="I101" s="516">
        <v>0</v>
      </c>
      <c r="J101" s="516">
        <v>508</v>
      </c>
      <c r="K101" s="516">
        <v>0</v>
      </c>
      <c r="L101" s="516">
        <v>0</v>
      </c>
      <c r="M101" s="516">
        <v>0</v>
      </c>
      <c r="N101" s="516">
        <v>0</v>
      </c>
      <c r="O101" s="355">
        <v>0</v>
      </c>
      <c r="P101" s="355"/>
      <c r="Q101" s="516">
        <v>0</v>
      </c>
      <c r="R101" s="355">
        <v>0</v>
      </c>
      <c r="S101" s="516">
        <v>0</v>
      </c>
      <c r="T101" s="516">
        <v>0</v>
      </c>
      <c r="U101" s="516">
        <v>0</v>
      </c>
      <c r="V101" s="516">
        <v>0</v>
      </c>
      <c r="W101" s="516">
        <v>0</v>
      </c>
      <c r="X101" s="516">
        <v>0</v>
      </c>
      <c r="Y101" s="516">
        <v>0</v>
      </c>
      <c r="Z101" s="520">
        <v>9957</v>
      </c>
    </row>
    <row r="102" spans="1:26">
      <c r="A102" s="446" t="s">
        <v>386</v>
      </c>
      <c r="B102" s="466" t="s">
        <v>499</v>
      </c>
      <c r="C102" s="36">
        <v>674</v>
      </c>
      <c r="D102" s="515">
        <v>11149</v>
      </c>
      <c r="E102" s="516">
        <v>0</v>
      </c>
      <c r="F102" s="516">
        <v>0</v>
      </c>
      <c r="G102" s="516">
        <v>578</v>
      </c>
      <c r="H102" s="355">
        <v>3</v>
      </c>
      <c r="I102" s="516">
        <v>0</v>
      </c>
      <c r="J102" s="516">
        <v>0</v>
      </c>
      <c r="K102" s="516">
        <v>0</v>
      </c>
      <c r="L102" s="516">
        <v>0</v>
      </c>
      <c r="M102" s="516">
        <v>0</v>
      </c>
      <c r="N102" s="516">
        <v>0</v>
      </c>
      <c r="O102" s="355">
        <v>0</v>
      </c>
      <c r="P102" s="355"/>
      <c r="Q102" s="516">
        <v>0</v>
      </c>
      <c r="R102" s="355">
        <v>0</v>
      </c>
      <c r="S102" s="516">
        <v>0</v>
      </c>
      <c r="T102" s="516">
        <v>0</v>
      </c>
      <c r="U102" s="516">
        <v>0</v>
      </c>
      <c r="V102" s="516">
        <v>0</v>
      </c>
      <c r="W102" s="516">
        <v>0</v>
      </c>
      <c r="X102" s="516">
        <v>0</v>
      </c>
      <c r="Y102" s="516">
        <v>0</v>
      </c>
      <c r="Z102" s="520">
        <v>11727</v>
      </c>
    </row>
    <row r="103" spans="1:26">
      <c r="A103" s="446" t="s">
        <v>387</v>
      </c>
      <c r="B103" s="466" t="s">
        <v>499</v>
      </c>
      <c r="C103" s="36">
        <v>697</v>
      </c>
      <c r="D103" s="515">
        <v>13904</v>
      </c>
      <c r="E103" s="516">
        <v>0</v>
      </c>
      <c r="F103" s="516">
        <v>867</v>
      </c>
      <c r="G103" s="516">
        <v>2207</v>
      </c>
      <c r="H103" s="355">
        <v>0</v>
      </c>
      <c r="I103" s="516">
        <v>85</v>
      </c>
      <c r="J103" s="516">
        <v>0</v>
      </c>
      <c r="K103" s="516">
        <v>0</v>
      </c>
      <c r="L103" s="516">
        <v>0</v>
      </c>
      <c r="M103" s="516">
        <v>0</v>
      </c>
      <c r="N103" s="516">
        <v>0</v>
      </c>
      <c r="O103" s="355">
        <v>0</v>
      </c>
      <c r="P103" s="355"/>
      <c r="Q103" s="516">
        <v>0</v>
      </c>
      <c r="R103" s="355">
        <v>0</v>
      </c>
      <c r="S103" s="516">
        <v>0</v>
      </c>
      <c r="T103" s="516">
        <v>0</v>
      </c>
      <c r="U103" s="516">
        <v>0</v>
      </c>
      <c r="V103" s="516">
        <v>0</v>
      </c>
      <c r="W103" s="516">
        <v>0</v>
      </c>
      <c r="X103" s="516">
        <v>0</v>
      </c>
      <c r="Y103" s="516">
        <v>0</v>
      </c>
      <c r="Z103" s="520">
        <v>17063</v>
      </c>
    </row>
    <row r="104" spans="1:26">
      <c r="A104" s="446" t="s">
        <v>388</v>
      </c>
      <c r="B104" s="466" t="s">
        <v>499</v>
      </c>
      <c r="C104" s="36">
        <v>756</v>
      </c>
      <c r="D104" s="515">
        <v>20380</v>
      </c>
      <c r="E104" s="516">
        <v>0</v>
      </c>
      <c r="F104" s="516">
        <v>0</v>
      </c>
      <c r="G104" s="516">
        <v>2007</v>
      </c>
      <c r="H104" s="355">
        <v>1</v>
      </c>
      <c r="I104" s="516">
        <v>1</v>
      </c>
      <c r="J104" s="516">
        <v>1416</v>
      </c>
      <c r="K104" s="516">
        <v>0</v>
      </c>
      <c r="L104" s="516">
        <v>0</v>
      </c>
      <c r="M104" s="516">
        <v>0</v>
      </c>
      <c r="N104" s="516">
        <v>0</v>
      </c>
      <c r="O104" s="355">
        <v>0</v>
      </c>
      <c r="P104" s="355"/>
      <c r="Q104" s="516">
        <v>0</v>
      </c>
      <c r="R104" s="355">
        <v>0</v>
      </c>
      <c r="S104" s="516">
        <v>0</v>
      </c>
      <c r="T104" s="516">
        <v>0</v>
      </c>
      <c r="U104" s="516">
        <v>0</v>
      </c>
      <c r="V104" s="516">
        <v>0</v>
      </c>
      <c r="W104" s="516">
        <v>0</v>
      </c>
      <c r="X104" s="516">
        <v>0</v>
      </c>
      <c r="Y104" s="516">
        <v>0</v>
      </c>
      <c r="Z104" s="520">
        <v>23804</v>
      </c>
    </row>
    <row r="105" spans="1:26" ht="15.75">
      <c r="A105" s="525" t="s">
        <v>500</v>
      </c>
      <c r="B105" s="122"/>
      <c r="C105" s="37"/>
      <c r="D105" s="526">
        <v>145144</v>
      </c>
      <c r="E105" s="527">
        <v>38262</v>
      </c>
      <c r="F105" s="527">
        <v>172</v>
      </c>
      <c r="G105" s="527">
        <v>14599</v>
      </c>
      <c r="H105" s="35">
        <v>28</v>
      </c>
      <c r="I105" s="527">
        <v>1170</v>
      </c>
      <c r="J105" s="527">
        <v>12971</v>
      </c>
      <c r="K105" s="527">
        <v>1619</v>
      </c>
      <c r="L105" s="527">
        <v>0</v>
      </c>
      <c r="M105" s="527">
        <v>0</v>
      </c>
      <c r="N105" s="527">
        <v>0</v>
      </c>
      <c r="O105" s="35">
        <v>24</v>
      </c>
      <c r="P105" s="35"/>
      <c r="Q105" s="527">
        <v>0</v>
      </c>
      <c r="R105" s="527">
        <v>0</v>
      </c>
      <c r="S105" s="527">
        <v>0</v>
      </c>
      <c r="T105" s="527">
        <v>0</v>
      </c>
      <c r="U105" s="527">
        <v>0</v>
      </c>
      <c r="V105" s="527">
        <v>0</v>
      </c>
      <c r="W105" s="527">
        <v>0</v>
      </c>
      <c r="X105" s="527">
        <v>0</v>
      </c>
      <c r="Y105" s="527">
        <v>0</v>
      </c>
      <c r="Z105" s="528">
        <v>213937</v>
      </c>
    </row>
    <row r="106" spans="1:26">
      <c r="A106" s="446" t="s">
        <v>390</v>
      </c>
      <c r="B106" s="466" t="s">
        <v>500</v>
      </c>
      <c r="C106" s="36">
        <v>30</v>
      </c>
      <c r="D106" s="515">
        <v>2789</v>
      </c>
      <c r="E106" s="516">
        <v>5065</v>
      </c>
      <c r="F106" s="516">
        <v>43</v>
      </c>
      <c r="G106" s="516">
        <v>1039</v>
      </c>
      <c r="H106" s="355">
        <v>1</v>
      </c>
      <c r="I106" s="516">
        <v>1104</v>
      </c>
      <c r="J106" s="516">
        <v>0</v>
      </c>
      <c r="K106" s="516">
        <v>0</v>
      </c>
      <c r="L106" s="516">
        <v>0</v>
      </c>
      <c r="M106" s="516">
        <v>0</v>
      </c>
      <c r="N106" s="516">
        <v>0</v>
      </c>
      <c r="O106" s="355">
        <v>1</v>
      </c>
      <c r="P106" s="355"/>
      <c r="Q106" s="516">
        <v>0</v>
      </c>
      <c r="R106" s="355">
        <v>0</v>
      </c>
      <c r="S106" s="516">
        <v>0</v>
      </c>
      <c r="T106" s="516">
        <v>0</v>
      </c>
      <c r="U106" s="516">
        <v>0</v>
      </c>
      <c r="V106" s="516">
        <v>0</v>
      </c>
      <c r="W106" s="516">
        <v>0</v>
      </c>
      <c r="X106" s="516">
        <v>0</v>
      </c>
      <c r="Y106" s="516">
        <v>0</v>
      </c>
      <c r="Z106" s="520">
        <v>10040</v>
      </c>
    </row>
    <row r="107" spans="1:26">
      <c r="A107" s="446" t="s">
        <v>391</v>
      </c>
      <c r="B107" s="466" t="s">
        <v>500</v>
      </c>
      <c r="C107" s="36">
        <v>34</v>
      </c>
      <c r="D107" s="515">
        <v>23123</v>
      </c>
      <c r="E107" s="516">
        <v>0</v>
      </c>
      <c r="F107" s="516">
        <v>129</v>
      </c>
      <c r="G107" s="516">
        <v>1936</v>
      </c>
      <c r="H107" s="355">
        <v>6</v>
      </c>
      <c r="I107" s="516">
        <v>6</v>
      </c>
      <c r="J107" s="516">
        <v>3264</v>
      </c>
      <c r="K107" s="516">
        <v>0</v>
      </c>
      <c r="L107" s="516">
        <v>0</v>
      </c>
      <c r="M107" s="516">
        <v>0</v>
      </c>
      <c r="N107" s="516">
        <v>0</v>
      </c>
      <c r="O107" s="355">
        <v>0</v>
      </c>
      <c r="P107" s="355"/>
      <c r="Q107" s="516">
        <v>0</v>
      </c>
      <c r="R107" s="355">
        <v>0</v>
      </c>
      <c r="S107" s="516">
        <v>0</v>
      </c>
      <c r="T107" s="516">
        <v>0</v>
      </c>
      <c r="U107" s="516">
        <v>0</v>
      </c>
      <c r="V107" s="516">
        <v>0</v>
      </c>
      <c r="W107" s="516">
        <v>0</v>
      </c>
      <c r="X107" s="516">
        <v>0</v>
      </c>
      <c r="Y107" s="516">
        <v>0</v>
      </c>
      <c r="Z107" s="520">
        <v>28458</v>
      </c>
    </row>
    <row r="108" spans="1:26">
      <c r="A108" s="446" t="s">
        <v>392</v>
      </c>
      <c r="B108" s="466" t="s">
        <v>500</v>
      </c>
      <c r="C108" s="36">
        <v>36</v>
      </c>
      <c r="D108" s="515">
        <v>960</v>
      </c>
      <c r="E108" s="516">
        <v>0</v>
      </c>
      <c r="F108" s="516">
        <v>0</v>
      </c>
      <c r="G108" s="516">
        <v>234</v>
      </c>
      <c r="H108" s="355">
        <v>2</v>
      </c>
      <c r="I108" s="516">
        <v>0</v>
      </c>
      <c r="J108" s="516">
        <v>1304</v>
      </c>
      <c r="K108" s="516">
        <v>0</v>
      </c>
      <c r="L108" s="516">
        <v>0</v>
      </c>
      <c r="M108" s="516">
        <v>0</v>
      </c>
      <c r="N108" s="516">
        <v>0</v>
      </c>
      <c r="O108" s="355">
        <v>0</v>
      </c>
      <c r="P108" s="355"/>
      <c r="Q108" s="516">
        <v>0</v>
      </c>
      <c r="R108" s="355">
        <v>0</v>
      </c>
      <c r="S108" s="516">
        <v>0</v>
      </c>
      <c r="T108" s="516">
        <v>0</v>
      </c>
      <c r="U108" s="516">
        <v>0</v>
      </c>
      <c r="V108" s="516">
        <v>0</v>
      </c>
      <c r="W108" s="516">
        <v>0</v>
      </c>
      <c r="X108" s="516">
        <v>0</v>
      </c>
      <c r="Y108" s="516">
        <v>0</v>
      </c>
      <c r="Z108" s="520">
        <v>2498</v>
      </c>
    </row>
    <row r="109" spans="1:26">
      <c r="A109" s="446" t="s">
        <v>393</v>
      </c>
      <c r="B109" s="466" t="s">
        <v>500</v>
      </c>
      <c r="C109" s="36">
        <v>91</v>
      </c>
      <c r="D109" s="515">
        <v>4245</v>
      </c>
      <c r="E109" s="516">
        <v>0</v>
      </c>
      <c r="F109" s="516">
        <v>0</v>
      </c>
      <c r="G109" s="516">
        <v>238</v>
      </c>
      <c r="H109" s="355">
        <v>0</v>
      </c>
      <c r="I109" s="516">
        <v>0</v>
      </c>
      <c r="J109" s="516">
        <v>1770</v>
      </c>
      <c r="K109" s="516">
        <v>0</v>
      </c>
      <c r="L109" s="516">
        <v>0</v>
      </c>
      <c r="M109" s="516">
        <v>0</v>
      </c>
      <c r="N109" s="516">
        <v>0</v>
      </c>
      <c r="O109" s="355">
        <v>0</v>
      </c>
      <c r="P109" s="355"/>
      <c r="Q109" s="516">
        <v>0</v>
      </c>
      <c r="R109" s="355">
        <v>0</v>
      </c>
      <c r="S109" s="516">
        <v>0</v>
      </c>
      <c r="T109" s="516">
        <v>0</v>
      </c>
      <c r="U109" s="516">
        <v>0</v>
      </c>
      <c r="V109" s="516">
        <v>0</v>
      </c>
      <c r="W109" s="516">
        <v>0</v>
      </c>
      <c r="X109" s="516">
        <v>0</v>
      </c>
      <c r="Y109" s="516">
        <v>0</v>
      </c>
      <c r="Z109" s="520">
        <v>6253</v>
      </c>
    </row>
    <row r="110" spans="1:26">
      <c r="A110" s="446" t="s">
        <v>394</v>
      </c>
      <c r="B110" s="466" t="s">
        <v>500</v>
      </c>
      <c r="C110" s="36">
        <v>93</v>
      </c>
      <c r="D110" s="515">
        <v>13789</v>
      </c>
      <c r="E110" s="516">
        <v>0</v>
      </c>
      <c r="F110" s="516">
        <v>0</v>
      </c>
      <c r="G110" s="516">
        <v>305</v>
      </c>
      <c r="H110" s="355">
        <v>1</v>
      </c>
      <c r="I110" s="516">
        <v>1</v>
      </c>
      <c r="J110" s="516">
        <v>0</v>
      </c>
      <c r="K110" s="516">
        <v>0</v>
      </c>
      <c r="L110" s="516">
        <v>0</v>
      </c>
      <c r="M110" s="516">
        <v>0</v>
      </c>
      <c r="N110" s="516">
        <v>0</v>
      </c>
      <c r="O110" s="355">
        <v>0</v>
      </c>
      <c r="P110" s="355"/>
      <c r="Q110" s="516">
        <v>0</v>
      </c>
      <c r="R110" s="355">
        <v>0</v>
      </c>
      <c r="S110" s="516">
        <v>0</v>
      </c>
      <c r="T110" s="516">
        <v>0</v>
      </c>
      <c r="U110" s="516">
        <v>0</v>
      </c>
      <c r="V110" s="516">
        <v>0</v>
      </c>
      <c r="W110" s="516">
        <v>0</v>
      </c>
      <c r="X110" s="516">
        <v>0</v>
      </c>
      <c r="Y110" s="516">
        <v>0</v>
      </c>
      <c r="Z110" s="520">
        <v>14095</v>
      </c>
    </row>
    <row r="111" spans="1:26">
      <c r="A111" s="446" t="s">
        <v>395</v>
      </c>
      <c r="B111" s="466" t="s">
        <v>500</v>
      </c>
      <c r="C111" s="36">
        <v>101</v>
      </c>
      <c r="D111" s="515">
        <v>7990</v>
      </c>
      <c r="E111" s="516">
        <v>9569</v>
      </c>
      <c r="F111" s="516">
        <v>0</v>
      </c>
      <c r="G111" s="516">
        <v>1314</v>
      </c>
      <c r="H111" s="355">
        <v>3</v>
      </c>
      <c r="I111" s="516">
        <v>1</v>
      </c>
      <c r="J111" s="516">
        <v>0</v>
      </c>
      <c r="K111" s="516">
        <v>0</v>
      </c>
      <c r="L111" s="516">
        <v>0</v>
      </c>
      <c r="M111" s="516">
        <v>0</v>
      </c>
      <c r="N111" s="516">
        <v>0</v>
      </c>
      <c r="O111" s="355">
        <v>8</v>
      </c>
      <c r="P111" s="355"/>
      <c r="Q111" s="516">
        <v>0</v>
      </c>
      <c r="R111" s="355">
        <v>0</v>
      </c>
      <c r="S111" s="516">
        <v>0</v>
      </c>
      <c r="T111" s="516">
        <v>0</v>
      </c>
      <c r="U111" s="516">
        <v>0</v>
      </c>
      <c r="V111" s="516">
        <v>0</v>
      </c>
      <c r="W111" s="516">
        <v>0</v>
      </c>
      <c r="X111" s="516">
        <v>0</v>
      </c>
      <c r="Y111" s="516">
        <v>0</v>
      </c>
      <c r="Z111" s="520">
        <v>18874</v>
      </c>
    </row>
    <row r="112" spans="1:26">
      <c r="A112" s="446" t="s">
        <v>396</v>
      </c>
      <c r="B112" s="466" t="s">
        <v>500</v>
      </c>
      <c r="C112" s="36">
        <v>145</v>
      </c>
      <c r="D112" s="515">
        <v>3234</v>
      </c>
      <c r="E112" s="516">
        <v>0</v>
      </c>
      <c r="F112" s="516">
        <v>0</v>
      </c>
      <c r="G112" s="516">
        <v>199</v>
      </c>
      <c r="H112" s="355">
        <v>2</v>
      </c>
      <c r="I112" s="516">
        <v>1</v>
      </c>
      <c r="J112" s="516">
        <v>0</v>
      </c>
      <c r="K112" s="516">
        <v>0</v>
      </c>
      <c r="L112" s="516">
        <v>0</v>
      </c>
      <c r="M112" s="516">
        <v>0</v>
      </c>
      <c r="N112" s="516">
        <v>0</v>
      </c>
      <c r="O112" s="355">
        <v>0</v>
      </c>
      <c r="P112" s="355"/>
      <c r="Q112" s="516">
        <v>0</v>
      </c>
      <c r="R112" s="355">
        <v>0</v>
      </c>
      <c r="S112" s="516">
        <v>0</v>
      </c>
      <c r="T112" s="516">
        <v>0</v>
      </c>
      <c r="U112" s="516">
        <v>0</v>
      </c>
      <c r="V112" s="516">
        <v>0</v>
      </c>
      <c r="W112" s="516">
        <v>0</v>
      </c>
      <c r="X112" s="516">
        <v>0</v>
      </c>
      <c r="Y112" s="516">
        <v>0</v>
      </c>
      <c r="Z112" s="520">
        <v>3434</v>
      </c>
    </row>
    <row r="113" spans="1:26">
      <c r="A113" s="446" t="s">
        <v>397</v>
      </c>
      <c r="B113" s="466" t="s">
        <v>500</v>
      </c>
      <c r="C113" s="36">
        <v>209</v>
      </c>
      <c r="D113" s="515">
        <v>11548</v>
      </c>
      <c r="E113" s="516">
        <v>0</v>
      </c>
      <c r="F113" s="516">
        <v>0</v>
      </c>
      <c r="G113" s="516">
        <v>878</v>
      </c>
      <c r="H113" s="355">
        <v>0</v>
      </c>
      <c r="I113" s="516">
        <v>3</v>
      </c>
      <c r="J113" s="516">
        <v>1159</v>
      </c>
      <c r="K113" s="516">
        <v>0</v>
      </c>
      <c r="L113" s="516">
        <v>0</v>
      </c>
      <c r="M113" s="516">
        <v>0</v>
      </c>
      <c r="N113" s="516">
        <v>0</v>
      </c>
      <c r="O113" s="355">
        <v>0</v>
      </c>
      <c r="P113" s="355"/>
      <c r="Q113" s="516">
        <v>0</v>
      </c>
      <c r="R113" s="355">
        <v>0</v>
      </c>
      <c r="S113" s="516">
        <v>0</v>
      </c>
      <c r="T113" s="516">
        <v>0</v>
      </c>
      <c r="U113" s="516">
        <v>0</v>
      </c>
      <c r="V113" s="516">
        <v>0</v>
      </c>
      <c r="W113" s="516">
        <v>0</v>
      </c>
      <c r="X113" s="516">
        <v>0</v>
      </c>
      <c r="Y113" s="516">
        <v>0</v>
      </c>
      <c r="Z113" s="520">
        <v>13588</v>
      </c>
    </row>
    <row r="114" spans="1:26">
      <c r="A114" s="446" t="s">
        <v>398</v>
      </c>
      <c r="B114" s="466" t="s">
        <v>500</v>
      </c>
      <c r="C114" s="36">
        <v>282</v>
      </c>
      <c r="D114" s="515">
        <v>7020</v>
      </c>
      <c r="E114" s="516">
        <v>0</v>
      </c>
      <c r="F114" s="516">
        <v>0</v>
      </c>
      <c r="G114" s="516">
        <v>1050</v>
      </c>
      <c r="H114" s="355">
        <v>1</v>
      </c>
      <c r="I114" s="516">
        <v>0</v>
      </c>
      <c r="J114" s="516">
        <v>0</v>
      </c>
      <c r="K114" s="516">
        <v>0</v>
      </c>
      <c r="L114" s="516">
        <v>0</v>
      </c>
      <c r="M114" s="516">
        <v>0</v>
      </c>
      <c r="N114" s="516">
        <v>0</v>
      </c>
      <c r="O114" s="355">
        <v>0</v>
      </c>
      <c r="P114" s="355"/>
      <c r="Q114" s="516">
        <v>0</v>
      </c>
      <c r="R114" s="355">
        <v>0</v>
      </c>
      <c r="S114" s="516">
        <v>0</v>
      </c>
      <c r="T114" s="516">
        <v>0</v>
      </c>
      <c r="U114" s="516">
        <v>0</v>
      </c>
      <c r="V114" s="516">
        <v>0</v>
      </c>
      <c r="W114" s="516">
        <v>0</v>
      </c>
      <c r="X114" s="516">
        <v>0</v>
      </c>
      <c r="Y114" s="516">
        <v>0</v>
      </c>
      <c r="Z114" s="520">
        <v>8070</v>
      </c>
    </row>
    <row r="115" spans="1:26">
      <c r="A115" s="446" t="s">
        <v>399</v>
      </c>
      <c r="B115" s="466" t="s">
        <v>500</v>
      </c>
      <c r="C115" s="36">
        <v>353</v>
      </c>
      <c r="D115" s="515">
        <v>420</v>
      </c>
      <c r="E115" s="516">
        <v>2065</v>
      </c>
      <c r="F115" s="516">
        <v>0</v>
      </c>
      <c r="G115" s="516">
        <v>206</v>
      </c>
      <c r="H115" s="355">
        <v>0</v>
      </c>
      <c r="I115" s="516">
        <v>0</v>
      </c>
      <c r="J115" s="516">
        <v>0</v>
      </c>
      <c r="K115" s="516">
        <v>0</v>
      </c>
      <c r="L115" s="516">
        <v>0</v>
      </c>
      <c r="M115" s="516">
        <v>0</v>
      </c>
      <c r="N115" s="516">
        <v>0</v>
      </c>
      <c r="O115" s="355">
        <v>3</v>
      </c>
      <c r="P115" s="355"/>
      <c r="Q115" s="516">
        <v>0</v>
      </c>
      <c r="R115" s="355">
        <v>0</v>
      </c>
      <c r="S115" s="516">
        <v>0</v>
      </c>
      <c r="T115" s="516">
        <v>0</v>
      </c>
      <c r="U115" s="516">
        <v>0</v>
      </c>
      <c r="V115" s="516">
        <v>0</v>
      </c>
      <c r="W115" s="516">
        <v>0</v>
      </c>
      <c r="X115" s="516">
        <v>0</v>
      </c>
      <c r="Y115" s="516">
        <v>0</v>
      </c>
      <c r="Z115" s="520">
        <v>2691</v>
      </c>
    </row>
    <row r="116" spans="1:26">
      <c r="A116" s="446" t="s">
        <v>400</v>
      </c>
      <c r="B116" s="466" t="s">
        <v>500</v>
      </c>
      <c r="C116" s="36">
        <v>364</v>
      </c>
      <c r="D116" s="515">
        <v>7450</v>
      </c>
      <c r="E116" s="516">
        <v>0</v>
      </c>
      <c r="F116" s="516">
        <v>0</v>
      </c>
      <c r="G116" s="516">
        <v>757</v>
      </c>
      <c r="H116" s="355">
        <v>1</v>
      </c>
      <c r="I116" s="516">
        <v>1</v>
      </c>
      <c r="J116" s="516">
        <v>0</v>
      </c>
      <c r="K116" s="516">
        <v>1321</v>
      </c>
      <c r="L116" s="516">
        <v>0</v>
      </c>
      <c r="M116" s="516">
        <v>0</v>
      </c>
      <c r="N116" s="516">
        <v>0</v>
      </c>
      <c r="O116" s="355">
        <v>0</v>
      </c>
      <c r="P116" s="355"/>
      <c r="Q116" s="516">
        <v>0</v>
      </c>
      <c r="R116" s="355">
        <v>0</v>
      </c>
      <c r="S116" s="516">
        <v>0</v>
      </c>
      <c r="T116" s="516">
        <v>0</v>
      </c>
      <c r="U116" s="516">
        <v>0</v>
      </c>
      <c r="V116" s="516">
        <v>0</v>
      </c>
      <c r="W116" s="516">
        <v>0</v>
      </c>
      <c r="X116" s="516">
        <v>0</v>
      </c>
      <c r="Y116" s="516">
        <v>0</v>
      </c>
      <c r="Z116" s="520">
        <v>9529</v>
      </c>
    </row>
    <row r="117" spans="1:26">
      <c r="A117" s="446" t="s">
        <v>401</v>
      </c>
      <c r="B117" s="466" t="s">
        <v>500</v>
      </c>
      <c r="C117" s="36">
        <v>368</v>
      </c>
      <c r="D117" s="515">
        <v>7</v>
      </c>
      <c r="E117" s="516">
        <v>5979</v>
      </c>
      <c r="F117" s="516">
        <v>0</v>
      </c>
      <c r="G117" s="516">
        <v>472</v>
      </c>
      <c r="H117" s="355">
        <v>0</v>
      </c>
      <c r="I117" s="516">
        <v>11</v>
      </c>
      <c r="J117" s="516">
        <v>0</v>
      </c>
      <c r="K117" s="516">
        <v>0</v>
      </c>
      <c r="L117" s="516">
        <v>0</v>
      </c>
      <c r="M117" s="516">
        <v>0</v>
      </c>
      <c r="N117" s="516">
        <v>0</v>
      </c>
      <c r="O117" s="355">
        <v>9</v>
      </c>
      <c r="P117" s="355"/>
      <c r="Q117" s="516">
        <v>0</v>
      </c>
      <c r="R117" s="355">
        <v>0</v>
      </c>
      <c r="S117" s="516">
        <v>0</v>
      </c>
      <c r="T117" s="516">
        <v>0</v>
      </c>
      <c r="U117" s="516">
        <v>0</v>
      </c>
      <c r="V117" s="516">
        <v>0</v>
      </c>
      <c r="W117" s="516">
        <v>0</v>
      </c>
      <c r="X117" s="516">
        <v>0</v>
      </c>
      <c r="Y117" s="516">
        <v>0</v>
      </c>
      <c r="Z117" s="520">
        <v>6469</v>
      </c>
    </row>
    <row r="118" spans="1:26">
      <c r="A118" s="446" t="s">
        <v>402</v>
      </c>
      <c r="B118" s="466" t="s">
        <v>500</v>
      </c>
      <c r="C118" s="36">
        <v>390</v>
      </c>
      <c r="D118" s="515">
        <v>3924</v>
      </c>
      <c r="E118" s="516">
        <v>0</v>
      </c>
      <c r="F118" s="516">
        <v>0</v>
      </c>
      <c r="G118" s="516">
        <v>693</v>
      </c>
      <c r="H118" s="355">
        <v>1</v>
      </c>
      <c r="I118" s="516">
        <v>2</v>
      </c>
      <c r="J118" s="516">
        <v>0</v>
      </c>
      <c r="K118" s="516">
        <v>0</v>
      </c>
      <c r="L118" s="516">
        <v>0</v>
      </c>
      <c r="M118" s="516">
        <v>0</v>
      </c>
      <c r="N118" s="516">
        <v>0</v>
      </c>
      <c r="O118" s="355">
        <v>0</v>
      </c>
      <c r="P118" s="355"/>
      <c r="Q118" s="516">
        <v>0</v>
      </c>
      <c r="R118" s="355">
        <v>0</v>
      </c>
      <c r="S118" s="516">
        <v>0</v>
      </c>
      <c r="T118" s="516">
        <v>0</v>
      </c>
      <c r="U118" s="516">
        <v>0</v>
      </c>
      <c r="V118" s="516">
        <v>0</v>
      </c>
      <c r="W118" s="516">
        <v>0</v>
      </c>
      <c r="X118" s="516">
        <v>0</v>
      </c>
      <c r="Y118" s="516">
        <v>0</v>
      </c>
      <c r="Z118" s="520">
        <v>4619</v>
      </c>
    </row>
    <row r="119" spans="1:26">
      <c r="A119" s="446" t="s">
        <v>403</v>
      </c>
      <c r="B119" s="466" t="s">
        <v>500</v>
      </c>
      <c r="C119" s="36">
        <v>467</v>
      </c>
      <c r="D119" s="515">
        <v>4257</v>
      </c>
      <c r="E119" s="516">
        <v>0</v>
      </c>
      <c r="F119" s="516">
        <v>0</v>
      </c>
      <c r="G119" s="516">
        <v>249</v>
      </c>
      <c r="H119" s="355">
        <v>0</v>
      </c>
      <c r="I119" s="516">
        <v>3</v>
      </c>
      <c r="J119" s="516">
        <v>0</v>
      </c>
      <c r="K119" s="516">
        <v>0</v>
      </c>
      <c r="L119" s="516">
        <v>0</v>
      </c>
      <c r="M119" s="516">
        <v>0</v>
      </c>
      <c r="N119" s="516">
        <v>0</v>
      </c>
      <c r="O119" s="355">
        <v>0</v>
      </c>
      <c r="P119" s="355"/>
      <c r="Q119" s="516">
        <v>0</v>
      </c>
      <c r="R119" s="355">
        <v>0</v>
      </c>
      <c r="S119" s="516">
        <v>0</v>
      </c>
      <c r="T119" s="516">
        <v>0</v>
      </c>
      <c r="U119" s="516">
        <v>0</v>
      </c>
      <c r="V119" s="516">
        <v>0</v>
      </c>
      <c r="W119" s="516">
        <v>0</v>
      </c>
      <c r="X119" s="516">
        <v>0</v>
      </c>
      <c r="Y119" s="516">
        <v>0</v>
      </c>
      <c r="Z119" s="520">
        <v>4509</v>
      </c>
    </row>
    <row r="120" spans="1:26">
      <c r="A120" s="446" t="s">
        <v>404</v>
      </c>
      <c r="B120" s="466" t="s">
        <v>500</v>
      </c>
      <c r="C120" s="36">
        <v>576</v>
      </c>
      <c r="D120" s="515">
        <v>1311</v>
      </c>
      <c r="E120" s="516">
        <v>3818</v>
      </c>
      <c r="F120" s="516">
        <v>0</v>
      </c>
      <c r="G120" s="516">
        <v>95</v>
      </c>
      <c r="H120" s="355">
        <v>0</v>
      </c>
      <c r="I120" s="516">
        <v>0</v>
      </c>
      <c r="J120" s="516">
        <v>433</v>
      </c>
      <c r="K120" s="516">
        <v>0</v>
      </c>
      <c r="L120" s="516">
        <v>0</v>
      </c>
      <c r="M120" s="516">
        <v>0</v>
      </c>
      <c r="N120" s="516">
        <v>0</v>
      </c>
      <c r="O120" s="355">
        <v>2</v>
      </c>
      <c r="P120" s="355"/>
      <c r="Q120" s="516">
        <v>0</v>
      </c>
      <c r="R120" s="355">
        <v>0</v>
      </c>
      <c r="S120" s="516">
        <v>0</v>
      </c>
      <c r="T120" s="516">
        <v>0</v>
      </c>
      <c r="U120" s="516">
        <v>0</v>
      </c>
      <c r="V120" s="516">
        <v>0</v>
      </c>
      <c r="W120" s="516">
        <v>0</v>
      </c>
      <c r="X120" s="516">
        <v>0</v>
      </c>
      <c r="Y120" s="516">
        <v>0</v>
      </c>
      <c r="Z120" s="520">
        <v>5657</v>
      </c>
    </row>
    <row r="121" spans="1:26">
      <c r="A121" s="446" t="s">
        <v>405</v>
      </c>
      <c r="B121" s="466" t="s">
        <v>500</v>
      </c>
      <c r="C121" s="36">
        <v>642</v>
      </c>
      <c r="D121" s="515">
        <v>7883</v>
      </c>
      <c r="E121" s="516">
        <v>0</v>
      </c>
      <c r="F121" s="516">
        <v>0</v>
      </c>
      <c r="G121" s="516">
        <v>499</v>
      </c>
      <c r="H121" s="355">
        <v>0</v>
      </c>
      <c r="I121" s="516">
        <v>33</v>
      </c>
      <c r="J121" s="516">
        <v>4417</v>
      </c>
      <c r="K121" s="516">
        <v>0</v>
      </c>
      <c r="L121" s="516">
        <v>0</v>
      </c>
      <c r="M121" s="516">
        <v>0</v>
      </c>
      <c r="N121" s="516">
        <v>0</v>
      </c>
      <c r="O121" s="355">
        <v>0</v>
      </c>
      <c r="P121" s="355"/>
      <c r="Q121" s="516">
        <v>0</v>
      </c>
      <c r="R121" s="355">
        <v>0</v>
      </c>
      <c r="S121" s="516">
        <v>0</v>
      </c>
      <c r="T121" s="516">
        <v>0</v>
      </c>
      <c r="U121" s="516">
        <v>0</v>
      </c>
      <c r="V121" s="516">
        <v>0</v>
      </c>
      <c r="W121" s="516">
        <v>0</v>
      </c>
      <c r="X121" s="516">
        <v>0</v>
      </c>
      <c r="Y121" s="516">
        <v>0</v>
      </c>
      <c r="Z121" s="520">
        <v>12832</v>
      </c>
    </row>
    <row r="122" spans="1:26">
      <c r="A122" s="446" t="s">
        <v>406</v>
      </c>
      <c r="B122" s="466" t="s">
        <v>500</v>
      </c>
      <c r="C122" s="36">
        <v>679</v>
      </c>
      <c r="D122" s="515">
        <v>7190</v>
      </c>
      <c r="E122" s="516">
        <v>4344</v>
      </c>
      <c r="F122" s="516">
        <v>0</v>
      </c>
      <c r="G122" s="516">
        <v>740</v>
      </c>
      <c r="H122" s="355">
        <v>0</v>
      </c>
      <c r="I122" s="516">
        <v>0</v>
      </c>
      <c r="J122" s="516">
        <v>624</v>
      </c>
      <c r="K122" s="516">
        <v>0</v>
      </c>
      <c r="L122" s="516">
        <v>0</v>
      </c>
      <c r="M122" s="516">
        <v>0</v>
      </c>
      <c r="N122" s="516">
        <v>0</v>
      </c>
      <c r="O122" s="355">
        <v>1</v>
      </c>
      <c r="P122" s="355"/>
      <c r="Q122" s="516">
        <v>0</v>
      </c>
      <c r="R122" s="355">
        <v>0</v>
      </c>
      <c r="S122" s="516">
        <v>0</v>
      </c>
      <c r="T122" s="516">
        <v>0</v>
      </c>
      <c r="U122" s="516">
        <v>0</v>
      </c>
      <c r="V122" s="516">
        <v>0</v>
      </c>
      <c r="W122" s="516">
        <v>0</v>
      </c>
      <c r="X122" s="516">
        <v>0</v>
      </c>
      <c r="Y122" s="516">
        <v>0</v>
      </c>
      <c r="Z122" s="520">
        <v>12898</v>
      </c>
    </row>
    <row r="123" spans="1:26">
      <c r="A123" s="446" t="s">
        <v>407</v>
      </c>
      <c r="B123" s="466" t="s">
        <v>500</v>
      </c>
      <c r="C123" s="36">
        <v>789</v>
      </c>
      <c r="D123" s="515">
        <v>1386</v>
      </c>
      <c r="E123" s="516">
        <v>7422</v>
      </c>
      <c r="F123" s="516">
        <v>0</v>
      </c>
      <c r="G123" s="516">
        <v>421</v>
      </c>
      <c r="H123" s="355">
        <v>1</v>
      </c>
      <c r="I123" s="516">
        <v>1</v>
      </c>
      <c r="J123" s="516">
        <v>0</v>
      </c>
      <c r="K123" s="516">
        <v>0</v>
      </c>
      <c r="L123" s="516">
        <v>0</v>
      </c>
      <c r="M123" s="516">
        <v>0</v>
      </c>
      <c r="N123" s="516">
        <v>0</v>
      </c>
      <c r="O123" s="355">
        <v>0</v>
      </c>
      <c r="P123" s="355"/>
      <c r="Q123" s="516">
        <v>0</v>
      </c>
      <c r="R123" s="355">
        <v>0</v>
      </c>
      <c r="S123" s="516">
        <v>0</v>
      </c>
      <c r="T123" s="516">
        <v>0</v>
      </c>
      <c r="U123" s="516">
        <v>0</v>
      </c>
      <c r="V123" s="516">
        <v>0</v>
      </c>
      <c r="W123" s="516">
        <v>0</v>
      </c>
      <c r="X123" s="516">
        <v>0</v>
      </c>
      <c r="Y123" s="516">
        <v>0</v>
      </c>
      <c r="Z123" s="520">
        <v>9230</v>
      </c>
    </row>
    <row r="124" spans="1:26">
      <c r="A124" s="446" t="s">
        <v>408</v>
      </c>
      <c r="B124" s="466" t="s">
        <v>500</v>
      </c>
      <c r="C124" s="36">
        <v>792</v>
      </c>
      <c r="D124" s="515">
        <v>2742</v>
      </c>
      <c r="E124" s="516">
        <v>0</v>
      </c>
      <c r="F124" s="516">
        <v>0</v>
      </c>
      <c r="G124" s="516">
        <v>394</v>
      </c>
      <c r="H124" s="355">
        <v>1</v>
      </c>
      <c r="I124" s="516">
        <v>0</v>
      </c>
      <c r="J124" s="516">
        <v>0</v>
      </c>
      <c r="K124" s="516">
        <v>0</v>
      </c>
      <c r="L124" s="516">
        <v>0</v>
      </c>
      <c r="M124" s="516">
        <v>0</v>
      </c>
      <c r="N124" s="516">
        <v>0</v>
      </c>
      <c r="O124" s="355">
        <v>0</v>
      </c>
      <c r="P124" s="355"/>
      <c r="Q124" s="516">
        <v>0</v>
      </c>
      <c r="R124" s="355">
        <v>0</v>
      </c>
      <c r="S124" s="516">
        <v>0</v>
      </c>
      <c r="T124" s="516">
        <v>0</v>
      </c>
      <c r="U124" s="516">
        <v>0</v>
      </c>
      <c r="V124" s="516">
        <v>0</v>
      </c>
      <c r="W124" s="516">
        <v>0</v>
      </c>
      <c r="X124" s="516">
        <v>0</v>
      </c>
      <c r="Y124" s="516">
        <v>0</v>
      </c>
      <c r="Z124" s="520">
        <v>3136</v>
      </c>
    </row>
    <row r="125" spans="1:26">
      <c r="A125" s="446" t="s">
        <v>409</v>
      </c>
      <c r="B125" s="466" t="s">
        <v>500</v>
      </c>
      <c r="C125" s="36">
        <v>809</v>
      </c>
      <c r="D125" s="515">
        <v>3042</v>
      </c>
      <c r="E125" s="516">
        <v>0</v>
      </c>
      <c r="F125" s="516">
        <v>0</v>
      </c>
      <c r="G125" s="516">
        <v>495</v>
      </c>
      <c r="H125" s="355">
        <v>1</v>
      </c>
      <c r="I125" s="516">
        <v>0</v>
      </c>
      <c r="J125" s="516">
        <v>0</v>
      </c>
      <c r="K125" s="516">
        <v>0</v>
      </c>
      <c r="L125" s="516">
        <v>0</v>
      </c>
      <c r="M125" s="516">
        <v>0</v>
      </c>
      <c r="N125" s="516">
        <v>0</v>
      </c>
      <c r="O125" s="355">
        <v>0</v>
      </c>
      <c r="P125" s="355"/>
      <c r="Q125" s="516">
        <v>0</v>
      </c>
      <c r="R125" s="355">
        <v>0</v>
      </c>
      <c r="S125" s="516">
        <v>0</v>
      </c>
      <c r="T125" s="516">
        <v>0</v>
      </c>
      <c r="U125" s="516">
        <v>0</v>
      </c>
      <c r="V125" s="516">
        <v>0</v>
      </c>
      <c r="W125" s="516">
        <v>0</v>
      </c>
      <c r="X125" s="516">
        <v>0</v>
      </c>
      <c r="Y125" s="516">
        <v>0</v>
      </c>
      <c r="Z125" s="520">
        <v>3537</v>
      </c>
    </row>
    <row r="126" spans="1:26">
      <c r="A126" s="446" t="s">
        <v>410</v>
      </c>
      <c r="B126" s="466" t="s">
        <v>500</v>
      </c>
      <c r="C126" s="36">
        <v>847</v>
      </c>
      <c r="D126" s="515">
        <v>23299</v>
      </c>
      <c r="E126" s="516">
        <v>0</v>
      </c>
      <c r="F126" s="516">
        <v>0</v>
      </c>
      <c r="G126" s="516">
        <v>1331</v>
      </c>
      <c r="H126" s="355">
        <v>6</v>
      </c>
      <c r="I126" s="516">
        <v>3</v>
      </c>
      <c r="J126" s="516">
        <v>0</v>
      </c>
      <c r="K126" s="516">
        <v>0</v>
      </c>
      <c r="L126" s="516">
        <v>0</v>
      </c>
      <c r="M126" s="516">
        <v>0</v>
      </c>
      <c r="N126" s="516">
        <v>0</v>
      </c>
      <c r="O126" s="355">
        <v>0</v>
      </c>
      <c r="P126" s="355"/>
      <c r="Q126" s="516">
        <v>0</v>
      </c>
      <c r="R126" s="355">
        <v>0</v>
      </c>
      <c r="S126" s="516">
        <v>0</v>
      </c>
      <c r="T126" s="516">
        <v>0</v>
      </c>
      <c r="U126" s="516">
        <v>0</v>
      </c>
      <c r="V126" s="516">
        <v>0</v>
      </c>
      <c r="W126" s="516">
        <v>0</v>
      </c>
      <c r="X126" s="516">
        <v>0</v>
      </c>
      <c r="Y126" s="516">
        <v>0</v>
      </c>
      <c r="Z126" s="520">
        <v>24633</v>
      </c>
    </row>
    <row r="127" spans="1:26">
      <c r="A127" s="446" t="s">
        <v>411</v>
      </c>
      <c r="B127" s="466" t="s">
        <v>500</v>
      </c>
      <c r="C127" s="36">
        <v>856</v>
      </c>
      <c r="D127" s="515">
        <v>2393</v>
      </c>
      <c r="E127" s="516">
        <v>0</v>
      </c>
      <c r="F127" s="516">
        <v>0</v>
      </c>
      <c r="G127" s="516">
        <v>276</v>
      </c>
      <c r="H127" s="355">
        <v>0</v>
      </c>
      <c r="I127" s="516">
        <v>0</v>
      </c>
      <c r="J127" s="516">
        <v>0</v>
      </c>
      <c r="K127" s="516">
        <v>298</v>
      </c>
      <c r="L127" s="516">
        <v>0</v>
      </c>
      <c r="M127" s="516">
        <v>0</v>
      </c>
      <c r="N127" s="516">
        <v>0</v>
      </c>
      <c r="O127" s="355">
        <v>0</v>
      </c>
      <c r="P127" s="355"/>
      <c r="Q127" s="516">
        <v>0</v>
      </c>
      <c r="R127" s="355">
        <v>0</v>
      </c>
      <c r="S127" s="516">
        <v>0</v>
      </c>
      <c r="T127" s="516">
        <v>0</v>
      </c>
      <c r="U127" s="516">
        <v>0</v>
      </c>
      <c r="V127" s="516">
        <v>0</v>
      </c>
      <c r="W127" s="516">
        <v>0</v>
      </c>
      <c r="X127" s="516">
        <v>0</v>
      </c>
      <c r="Y127" s="516">
        <v>0</v>
      </c>
      <c r="Z127" s="520">
        <v>2967</v>
      </c>
    </row>
    <row r="128" spans="1:26">
      <c r="A128" s="446" t="s">
        <v>412</v>
      </c>
      <c r="B128" s="466" t="s">
        <v>500</v>
      </c>
      <c r="C128" s="36">
        <v>861</v>
      </c>
      <c r="D128" s="515">
        <v>5142</v>
      </c>
      <c r="E128" s="516">
        <v>0</v>
      </c>
      <c r="F128" s="516">
        <v>0</v>
      </c>
      <c r="G128" s="516">
        <v>778</v>
      </c>
      <c r="H128" s="355">
        <v>1</v>
      </c>
      <c r="I128" s="516">
        <v>0</v>
      </c>
      <c r="J128" s="516">
        <v>0</v>
      </c>
      <c r="K128" s="516">
        <v>0</v>
      </c>
      <c r="L128" s="516">
        <v>0</v>
      </c>
      <c r="M128" s="516">
        <v>0</v>
      </c>
      <c r="N128" s="516">
        <v>0</v>
      </c>
      <c r="O128" s="355">
        <v>0</v>
      </c>
      <c r="P128" s="355"/>
      <c r="Q128" s="516">
        <v>0</v>
      </c>
      <c r="R128" s="355">
        <v>0</v>
      </c>
      <c r="S128" s="516">
        <v>0</v>
      </c>
      <c r="T128" s="516">
        <v>0</v>
      </c>
      <c r="U128" s="516">
        <v>0</v>
      </c>
      <c r="V128" s="516">
        <v>0</v>
      </c>
      <c r="W128" s="516">
        <v>0</v>
      </c>
      <c r="X128" s="516">
        <v>0</v>
      </c>
      <c r="Y128" s="516">
        <v>0</v>
      </c>
      <c r="Z128" s="520">
        <v>5920</v>
      </c>
    </row>
    <row r="129" spans="1:26" ht="15.75">
      <c r="A129" s="525" t="s">
        <v>722</v>
      </c>
      <c r="B129" s="122"/>
      <c r="C129" s="37"/>
      <c r="D129" s="526">
        <v>660650</v>
      </c>
      <c r="E129" s="527">
        <v>8601</v>
      </c>
      <c r="F129" s="527">
        <v>239310</v>
      </c>
      <c r="G129" s="527">
        <v>55208</v>
      </c>
      <c r="H129" s="35">
        <v>650</v>
      </c>
      <c r="I129" s="527">
        <v>89256</v>
      </c>
      <c r="J129" s="527">
        <v>5</v>
      </c>
      <c r="K129" s="527">
        <v>0</v>
      </c>
      <c r="L129" s="527">
        <v>11975</v>
      </c>
      <c r="M129" s="527">
        <v>2266</v>
      </c>
      <c r="N129" s="527">
        <v>20</v>
      </c>
      <c r="O129" s="35">
        <v>689</v>
      </c>
      <c r="P129" s="35"/>
      <c r="Q129" s="527">
        <v>0</v>
      </c>
      <c r="R129" s="527">
        <v>0</v>
      </c>
      <c r="S129" s="527">
        <v>0</v>
      </c>
      <c r="T129" s="527">
        <v>0</v>
      </c>
      <c r="U129" s="527">
        <v>0</v>
      </c>
      <c r="V129" s="527">
        <v>0</v>
      </c>
      <c r="W129" s="527">
        <v>1</v>
      </c>
      <c r="X129" s="527">
        <v>0</v>
      </c>
      <c r="Y129" s="527">
        <v>0</v>
      </c>
      <c r="Z129" s="528">
        <v>1067292</v>
      </c>
    </row>
    <row r="130" spans="1:26">
      <c r="A130" s="385" t="s">
        <v>414</v>
      </c>
      <c r="B130" s="466" t="s">
        <v>703</v>
      </c>
      <c r="C130" s="36">
        <v>1</v>
      </c>
      <c r="D130" s="515">
        <v>458971</v>
      </c>
      <c r="E130" s="516">
        <v>8013</v>
      </c>
      <c r="F130" s="516">
        <v>171995</v>
      </c>
      <c r="G130" s="516">
        <v>40842</v>
      </c>
      <c r="H130" s="355">
        <v>479</v>
      </c>
      <c r="I130" s="516">
        <v>66886</v>
      </c>
      <c r="J130" s="516">
        <v>1</v>
      </c>
      <c r="K130" s="516">
        <v>0</v>
      </c>
      <c r="L130" s="516">
        <v>9306</v>
      </c>
      <c r="M130" s="516">
        <v>2266</v>
      </c>
      <c r="N130" s="516">
        <v>0</v>
      </c>
      <c r="O130" s="355">
        <v>643</v>
      </c>
      <c r="P130" s="355"/>
      <c r="Q130" s="516">
        <v>0</v>
      </c>
      <c r="R130" s="355">
        <v>0</v>
      </c>
      <c r="S130" s="516">
        <v>0</v>
      </c>
      <c r="T130" s="516">
        <v>0</v>
      </c>
      <c r="U130" s="516">
        <v>0</v>
      </c>
      <c r="V130" s="516">
        <v>0</v>
      </c>
      <c r="W130" s="516">
        <v>1</v>
      </c>
      <c r="X130" s="516">
        <v>0</v>
      </c>
      <c r="Y130" s="516">
        <v>0</v>
      </c>
      <c r="Z130" s="520">
        <v>758281</v>
      </c>
    </row>
    <row r="131" spans="1:26">
      <c r="A131" s="385" t="s">
        <v>415</v>
      </c>
      <c r="B131" s="466" t="s">
        <v>703</v>
      </c>
      <c r="C131" s="36">
        <v>79</v>
      </c>
      <c r="D131" s="515">
        <v>16298</v>
      </c>
      <c r="E131" s="516">
        <v>0</v>
      </c>
      <c r="F131" s="516">
        <v>2518</v>
      </c>
      <c r="G131" s="516">
        <v>1026</v>
      </c>
      <c r="H131" s="355">
        <v>5</v>
      </c>
      <c r="I131" s="516">
        <v>789</v>
      </c>
      <c r="J131" s="516">
        <v>0</v>
      </c>
      <c r="K131" s="516">
        <v>0</v>
      </c>
      <c r="L131" s="516">
        <v>0</v>
      </c>
      <c r="M131" s="516">
        <v>0</v>
      </c>
      <c r="N131" s="516">
        <v>0</v>
      </c>
      <c r="O131" s="355">
        <v>0</v>
      </c>
      <c r="P131" s="355"/>
      <c r="Q131" s="516">
        <v>0</v>
      </c>
      <c r="R131" s="355">
        <v>0</v>
      </c>
      <c r="S131" s="516">
        <v>0</v>
      </c>
      <c r="T131" s="516">
        <v>0</v>
      </c>
      <c r="U131" s="516">
        <v>0</v>
      </c>
      <c r="V131" s="516">
        <v>0</v>
      </c>
      <c r="W131" s="516">
        <v>0</v>
      </c>
      <c r="X131" s="516">
        <v>0</v>
      </c>
      <c r="Y131" s="516">
        <v>0</v>
      </c>
      <c r="Z131" s="520">
        <v>20631</v>
      </c>
    </row>
    <row r="132" spans="1:26">
      <c r="A132" s="385" t="s">
        <v>416</v>
      </c>
      <c r="B132" s="466" t="s">
        <v>703</v>
      </c>
      <c r="C132" s="36">
        <v>88</v>
      </c>
      <c r="D132" s="515">
        <v>79335</v>
      </c>
      <c r="E132" s="516">
        <v>2</v>
      </c>
      <c r="F132" s="516">
        <v>24411</v>
      </c>
      <c r="G132" s="516">
        <v>5845</v>
      </c>
      <c r="H132" s="355">
        <v>80</v>
      </c>
      <c r="I132" s="516">
        <v>10618</v>
      </c>
      <c r="J132" s="516">
        <v>1</v>
      </c>
      <c r="K132" s="516">
        <v>0</v>
      </c>
      <c r="L132" s="516">
        <v>1472</v>
      </c>
      <c r="M132" s="516">
        <v>0</v>
      </c>
      <c r="N132" s="516">
        <v>1</v>
      </c>
      <c r="O132" s="355">
        <v>0</v>
      </c>
      <c r="P132" s="355"/>
      <c r="Q132" s="516">
        <v>0</v>
      </c>
      <c r="R132" s="355">
        <v>0</v>
      </c>
      <c r="S132" s="516">
        <v>0</v>
      </c>
      <c r="T132" s="516">
        <v>0</v>
      </c>
      <c r="U132" s="516">
        <v>0</v>
      </c>
      <c r="V132" s="516">
        <v>0</v>
      </c>
      <c r="W132" s="516">
        <v>0</v>
      </c>
      <c r="X132" s="516">
        <v>0</v>
      </c>
      <c r="Y132" s="516">
        <v>0</v>
      </c>
      <c r="Z132" s="520">
        <v>121685</v>
      </c>
    </row>
    <row r="133" spans="1:26">
      <c r="A133" s="385" t="s">
        <v>417</v>
      </c>
      <c r="B133" s="466" t="s">
        <v>703</v>
      </c>
      <c r="C133" s="36">
        <v>129</v>
      </c>
      <c r="D133" s="515">
        <v>13008</v>
      </c>
      <c r="E133" s="516">
        <v>0</v>
      </c>
      <c r="F133" s="516">
        <v>5046</v>
      </c>
      <c r="G133" s="516">
        <v>1019</v>
      </c>
      <c r="H133" s="355">
        <v>9</v>
      </c>
      <c r="I133" s="516">
        <v>1057</v>
      </c>
      <c r="J133" s="516">
        <v>0</v>
      </c>
      <c r="K133" s="516">
        <v>0</v>
      </c>
      <c r="L133" s="516">
        <v>0</v>
      </c>
      <c r="M133" s="516">
        <v>0</v>
      </c>
      <c r="N133" s="516">
        <v>1</v>
      </c>
      <c r="O133" s="355">
        <v>0</v>
      </c>
      <c r="P133" s="355"/>
      <c r="Q133" s="516">
        <v>0</v>
      </c>
      <c r="R133" s="355">
        <v>0</v>
      </c>
      <c r="S133" s="516">
        <v>0</v>
      </c>
      <c r="T133" s="516">
        <v>0</v>
      </c>
      <c r="U133" s="516">
        <v>0</v>
      </c>
      <c r="V133" s="516">
        <v>0</v>
      </c>
      <c r="W133" s="516">
        <v>0</v>
      </c>
      <c r="X133" s="516">
        <v>0</v>
      </c>
      <c r="Y133" s="516">
        <v>0</v>
      </c>
      <c r="Z133" s="520">
        <v>20131</v>
      </c>
    </row>
    <row r="134" spans="1:26">
      <c r="A134" s="385" t="s">
        <v>418</v>
      </c>
      <c r="B134" s="466" t="s">
        <v>703</v>
      </c>
      <c r="C134" s="36">
        <v>212</v>
      </c>
      <c r="D134" s="515">
        <v>13595</v>
      </c>
      <c r="E134" s="516">
        <v>0</v>
      </c>
      <c r="F134" s="516">
        <v>4395</v>
      </c>
      <c r="G134" s="516">
        <v>754</v>
      </c>
      <c r="H134" s="355">
        <v>1</v>
      </c>
      <c r="I134" s="516">
        <v>410</v>
      </c>
      <c r="J134" s="516">
        <v>0</v>
      </c>
      <c r="K134" s="516">
        <v>0</v>
      </c>
      <c r="L134" s="516">
        <v>0</v>
      </c>
      <c r="M134" s="516">
        <v>0</v>
      </c>
      <c r="N134" s="516">
        <v>0</v>
      </c>
      <c r="O134" s="355">
        <v>0</v>
      </c>
      <c r="P134" s="355"/>
      <c r="Q134" s="516">
        <v>0</v>
      </c>
      <c r="R134" s="355">
        <v>0</v>
      </c>
      <c r="S134" s="516">
        <v>0</v>
      </c>
      <c r="T134" s="516">
        <v>0</v>
      </c>
      <c r="U134" s="516">
        <v>0</v>
      </c>
      <c r="V134" s="516">
        <v>0</v>
      </c>
      <c r="W134" s="516">
        <v>0</v>
      </c>
      <c r="X134" s="516">
        <v>0</v>
      </c>
      <c r="Y134" s="516">
        <v>0</v>
      </c>
      <c r="Z134" s="520">
        <v>19154</v>
      </c>
    </row>
    <row r="135" spans="1:26">
      <c r="A135" s="385" t="s">
        <v>419</v>
      </c>
      <c r="B135" s="466" t="s">
        <v>703</v>
      </c>
      <c r="C135" s="36">
        <v>266</v>
      </c>
      <c r="D135" s="515">
        <v>15133</v>
      </c>
      <c r="E135" s="516">
        <v>0</v>
      </c>
      <c r="F135" s="516">
        <v>7247</v>
      </c>
      <c r="G135" s="516">
        <v>1038</v>
      </c>
      <c r="H135" s="355">
        <v>9</v>
      </c>
      <c r="I135" s="516">
        <v>1776</v>
      </c>
      <c r="J135" s="516">
        <v>0</v>
      </c>
      <c r="K135" s="516">
        <v>0</v>
      </c>
      <c r="L135" s="516">
        <v>478</v>
      </c>
      <c r="M135" s="516">
        <v>0</v>
      </c>
      <c r="N135" s="516">
        <v>0</v>
      </c>
      <c r="O135" s="355">
        <v>0</v>
      </c>
      <c r="P135" s="355"/>
      <c r="Q135" s="516">
        <v>0</v>
      </c>
      <c r="R135" s="355">
        <v>0</v>
      </c>
      <c r="S135" s="516">
        <v>0</v>
      </c>
      <c r="T135" s="516">
        <v>0</v>
      </c>
      <c r="U135" s="516">
        <v>0</v>
      </c>
      <c r="V135" s="516">
        <v>0</v>
      </c>
      <c r="W135" s="516">
        <v>0</v>
      </c>
      <c r="X135" s="516">
        <v>0</v>
      </c>
      <c r="Y135" s="516">
        <v>0</v>
      </c>
      <c r="Z135" s="520">
        <v>25672</v>
      </c>
    </row>
    <row r="136" spans="1:26">
      <c r="A136" s="385" t="s">
        <v>420</v>
      </c>
      <c r="B136" s="466" t="s">
        <v>703</v>
      </c>
      <c r="C136" s="36">
        <v>308</v>
      </c>
      <c r="D136" s="515">
        <v>11455</v>
      </c>
      <c r="E136" s="516">
        <v>0</v>
      </c>
      <c r="F136" s="516">
        <v>3010</v>
      </c>
      <c r="G136" s="516">
        <v>643</v>
      </c>
      <c r="H136" s="355">
        <v>3</v>
      </c>
      <c r="I136" s="516">
        <v>632</v>
      </c>
      <c r="J136" s="516">
        <v>0</v>
      </c>
      <c r="K136" s="516">
        <v>0</v>
      </c>
      <c r="L136" s="516">
        <v>0</v>
      </c>
      <c r="M136" s="516">
        <v>0</v>
      </c>
      <c r="N136" s="516">
        <v>0</v>
      </c>
      <c r="O136" s="355">
        <v>0</v>
      </c>
      <c r="P136" s="355"/>
      <c r="Q136" s="516">
        <v>0</v>
      </c>
      <c r="R136" s="355">
        <v>0</v>
      </c>
      <c r="S136" s="516">
        <v>0</v>
      </c>
      <c r="T136" s="516">
        <v>0</v>
      </c>
      <c r="U136" s="516">
        <v>0</v>
      </c>
      <c r="V136" s="516">
        <v>0</v>
      </c>
      <c r="W136" s="516">
        <v>0</v>
      </c>
      <c r="X136" s="516">
        <v>0</v>
      </c>
      <c r="Y136" s="516">
        <v>0</v>
      </c>
      <c r="Z136" s="520">
        <v>15740</v>
      </c>
    </row>
    <row r="137" spans="1:26">
      <c r="A137" s="385" t="s">
        <v>421</v>
      </c>
      <c r="B137" s="466" t="s">
        <v>703</v>
      </c>
      <c r="C137" s="36">
        <v>360</v>
      </c>
      <c r="D137" s="515">
        <v>36830</v>
      </c>
      <c r="E137" s="516">
        <v>586</v>
      </c>
      <c r="F137" s="516">
        <v>14062</v>
      </c>
      <c r="G137" s="516">
        <v>3055</v>
      </c>
      <c r="H137" s="355">
        <v>58</v>
      </c>
      <c r="I137" s="516">
        <v>7011</v>
      </c>
      <c r="J137" s="516">
        <v>1</v>
      </c>
      <c r="K137" s="516">
        <v>0</v>
      </c>
      <c r="L137" s="516">
        <v>717</v>
      </c>
      <c r="M137" s="516">
        <v>0</v>
      </c>
      <c r="N137" s="516">
        <v>18</v>
      </c>
      <c r="O137" s="355">
        <v>46</v>
      </c>
      <c r="P137" s="355"/>
      <c r="Q137" s="516">
        <v>0</v>
      </c>
      <c r="R137" s="355">
        <v>0</v>
      </c>
      <c r="S137" s="516">
        <v>0</v>
      </c>
      <c r="T137" s="516">
        <v>0</v>
      </c>
      <c r="U137" s="516">
        <v>0</v>
      </c>
      <c r="V137" s="516">
        <v>0</v>
      </c>
      <c r="W137" s="516">
        <v>0</v>
      </c>
      <c r="X137" s="516">
        <v>0</v>
      </c>
      <c r="Y137" s="516">
        <v>0</v>
      </c>
      <c r="Z137" s="520">
        <v>62280</v>
      </c>
    </row>
    <row r="138" spans="1:26">
      <c r="A138" s="385" t="s">
        <v>422</v>
      </c>
      <c r="B138" s="466" t="s">
        <v>703</v>
      </c>
      <c r="C138" s="36">
        <v>380</v>
      </c>
      <c r="D138" s="515">
        <v>8440</v>
      </c>
      <c r="E138" s="516">
        <v>0</v>
      </c>
      <c r="F138" s="516">
        <v>2739</v>
      </c>
      <c r="G138" s="516">
        <v>450</v>
      </c>
      <c r="H138" s="355">
        <v>0</v>
      </c>
      <c r="I138" s="516">
        <v>0</v>
      </c>
      <c r="J138" s="516">
        <v>0</v>
      </c>
      <c r="K138" s="516">
        <v>0</v>
      </c>
      <c r="L138" s="516">
        <v>0</v>
      </c>
      <c r="M138" s="516">
        <v>0</v>
      </c>
      <c r="N138" s="516">
        <v>0</v>
      </c>
      <c r="O138" s="355">
        <v>0</v>
      </c>
      <c r="P138" s="355"/>
      <c r="Q138" s="516">
        <v>0</v>
      </c>
      <c r="R138" s="355">
        <v>0</v>
      </c>
      <c r="S138" s="516">
        <v>0</v>
      </c>
      <c r="T138" s="516">
        <v>0</v>
      </c>
      <c r="U138" s="516">
        <v>0</v>
      </c>
      <c r="V138" s="516">
        <v>0</v>
      </c>
      <c r="W138" s="516">
        <v>0</v>
      </c>
      <c r="X138" s="516">
        <v>0</v>
      </c>
      <c r="Y138" s="516">
        <v>0</v>
      </c>
      <c r="Z138" s="520">
        <v>11629</v>
      </c>
    </row>
    <row r="139" spans="1:26" ht="15.75" thickBot="1">
      <c r="A139" s="385" t="s">
        <v>423</v>
      </c>
      <c r="B139" s="466" t="s">
        <v>703</v>
      </c>
      <c r="C139" s="36">
        <v>631</v>
      </c>
      <c r="D139" s="517">
        <v>7585</v>
      </c>
      <c r="E139" s="518">
        <v>0</v>
      </c>
      <c r="F139" s="518">
        <v>3887</v>
      </c>
      <c r="G139" s="518">
        <v>536</v>
      </c>
      <c r="H139" s="384">
        <v>6</v>
      </c>
      <c r="I139" s="518">
        <v>77</v>
      </c>
      <c r="J139" s="518">
        <v>2</v>
      </c>
      <c r="K139" s="518">
        <v>0</v>
      </c>
      <c r="L139" s="518">
        <v>2</v>
      </c>
      <c r="M139" s="518">
        <v>0</v>
      </c>
      <c r="N139" s="518">
        <v>0</v>
      </c>
      <c r="O139" s="384">
        <v>0</v>
      </c>
      <c r="P139" s="727"/>
      <c r="Q139" s="516">
        <v>0</v>
      </c>
      <c r="R139" s="355">
        <v>0</v>
      </c>
      <c r="S139" s="516">
        <v>0</v>
      </c>
      <c r="T139" s="516">
        <v>0</v>
      </c>
      <c r="U139" s="516">
        <v>0</v>
      </c>
      <c r="V139" s="516">
        <v>0</v>
      </c>
      <c r="W139" s="516">
        <v>0</v>
      </c>
      <c r="X139" s="516">
        <v>0</v>
      </c>
      <c r="Y139" s="516">
        <v>0</v>
      </c>
      <c r="Z139" s="520">
        <v>12089</v>
      </c>
    </row>
    <row r="141" spans="1:26">
      <c r="A141" s="219" t="s">
        <v>424</v>
      </c>
      <c r="D141" s="799" t="s">
        <v>723</v>
      </c>
      <c r="E141" s="800"/>
      <c r="F141" s="800"/>
      <c r="G141" s="800"/>
      <c r="H141" s="800"/>
      <c r="I141" s="800"/>
      <c r="J141" s="800"/>
      <c r="K141" s="800"/>
      <c r="L141" s="800"/>
      <c r="M141" s="800"/>
      <c r="N141" s="800"/>
      <c r="O141" s="810"/>
      <c r="P141" s="728" t="str">
        <f>+'1. Población_Afiliada_Regimen'!C1</f>
        <v>DICIEMBRE  2022</v>
      </c>
    </row>
    <row r="142" spans="1:26">
      <c r="A142" s="222" t="s">
        <v>428</v>
      </c>
      <c r="D142" s="801" t="s">
        <v>429</v>
      </c>
      <c r="E142" s="802"/>
      <c r="F142" s="802"/>
      <c r="G142" s="802"/>
      <c r="H142" s="802"/>
      <c r="I142" s="802"/>
      <c r="J142" s="802"/>
      <c r="K142" s="802"/>
      <c r="L142" s="802"/>
      <c r="M142" s="802"/>
      <c r="N142" s="802"/>
      <c r="O142" s="802"/>
      <c r="P142" s="726"/>
    </row>
  </sheetData>
  <sheetProtection autoFilter="0"/>
  <mergeCells count="6">
    <mergeCell ref="D142:O142"/>
    <mergeCell ref="A2:A3"/>
    <mergeCell ref="B2:B3"/>
    <mergeCell ref="C2:C3"/>
    <mergeCell ref="A1:Z1"/>
    <mergeCell ref="D141:O141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9900"/>
  </sheetPr>
  <dimension ref="B1:AT143"/>
  <sheetViews>
    <sheetView topLeftCell="W1" zoomScale="80" zoomScaleNormal="80" workbookViewId="0">
      <pane xSplit="3" ySplit="5" topLeftCell="Z6" activePane="bottomRight" state="frozen"/>
      <selection pane="topRight" activeCell="Z1" sqref="Z1"/>
      <selection pane="bottomLeft" activeCell="W6" sqref="W6"/>
      <selection pane="bottomRight" activeCell="AV28" sqref="AV28"/>
    </sheetView>
  </sheetViews>
  <sheetFormatPr baseColWidth="10" defaultColWidth="11.42578125" defaultRowHeight="15" customHeight="1"/>
  <cols>
    <col min="1" max="1" width="10.42578125" style="29" customWidth="1"/>
    <col min="2" max="7" width="10.7109375" style="29" hidden="1" customWidth="1"/>
    <col min="8" max="8" width="8.140625" style="29" hidden="1" customWidth="1"/>
    <col min="9" max="9" width="10.7109375" style="29" hidden="1" customWidth="1"/>
    <col min="10" max="10" width="11" style="29" hidden="1" customWidth="1"/>
    <col min="11" max="11" width="10.7109375" style="29" hidden="1" customWidth="1"/>
    <col min="12" max="12" width="11" style="29" hidden="1" customWidth="1"/>
    <col min="13" max="14" width="10.7109375" style="29" hidden="1" customWidth="1"/>
    <col min="15" max="15" width="10.5703125" style="29" hidden="1" customWidth="1"/>
    <col min="16" max="18" width="10.7109375" style="29" hidden="1" customWidth="1"/>
    <col min="19" max="19" width="8.140625" style="29" hidden="1" customWidth="1"/>
    <col min="20" max="22" width="10.7109375" style="29" hidden="1" customWidth="1"/>
    <col min="23" max="23" width="36.7109375" style="29" customWidth="1"/>
    <col min="24" max="24" width="14.5703125" style="29" hidden="1" customWidth="1"/>
    <col min="25" max="25" width="15.85546875" style="29" hidden="1" customWidth="1"/>
    <col min="26" max="26" width="14.28515625" style="29" customWidth="1"/>
    <col min="27" max="27" width="12.140625" style="29" bestFit="1" customWidth="1"/>
    <col min="28" max="28" width="10.5703125" style="29" bestFit="1" customWidth="1"/>
    <col min="29" max="29" width="10.7109375" style="29" bestFit="1" customWidth="1"/>
    <col min="30" max="30" width="12" style="29" customWidth="1"/>
    <col min="31" max="31" width="11.140625" style="29" customWidth="1"/>
    <col min="32" max="32" width="7.85546875" style="29" bestFit="1" customWidth="1"/>
    <col min="33" max="33" width="10.140625" style="29" hidden="1" customWidth="1"/>
    <col min="34" max="34" width="12.140625" style="29" bestFit="1" customWidth="1"/>
    <col min="35" max="35" width="9.140625" style="29" bestFit="1" customWidth="1"/>
    <col min="36" max="36" width="11.42578125" style="29" bestFit="1" customWidth="1"/>
    <col min="37" max="37" width="11.5703125" style="29" bestFit="1" customWidth="1"/>
    <col min="38" max="38" width="10.28515625" style="29" bestFit="1" customWidth="1"/>
    <col min="39" max="39" width="13.7109375" style="29" customWidth="1"/>
    <col min="40" max="40" width="10.140625" style="29" customWidth="1"/>
    <col min="41" max="42" width="17" style="29" hidden="1" customWidth="1"/>
    <col min="43" max="43" width="11" style="29" customWidth="1"/>
    <col min="44" max="44" width="20.140625" style="29" hidden="1" customWidth="1"/>
    <col min="45" max="45" width="14" style="29" hidden="1" customWidth="1"/>
    <col min="46" max="46" width="15.5703125" style="29" customWidth="1"/>
    <col min="47" max="16384" width="11.42578125" style="29"/>
  </cols>
  <sheetData>
    <row r="1" spans="2:46" ht="42" customHeight="1" thickBot="1">
      <c r="W1" s="868" t="s">
        <v>724</v>
      </c>
      <c r="X1" s="869"/>
      <c r="Y1" s="869"/>
      <c r="Z1" s="866"/>
      <c r="AA1" s="866"/>
      <c r="AB1" s="866"/>
      <c r="AC1" s="866"/>
      <c r="AD1" s="866"/>
      <c r="AE1" s="866"/>
      <c r="AF1" s="866"/>
      <c r="AG1" s="866"/>
      <c r="AH1" s="866"/>
      <c r="AI1" s="866"/>
      <c r="AJ1" s="866"/>
      <c r="AK1" s="866"/>
      <c r="AL1" s="866"/>
      <c r="AM1" s="866"/>
      <c r="AN1" s="866"/>
      <c r="AO1" s="866"/>
      <c r="AP1" s="866"/>
      <c r="AQ1" s="866"/>
      <c r="AR1" s="866"/>
      <c r="AS1" s="866"/>
      <c r="AT1" s="484"/>
    </row>
    <row r="2" spans="2:46" ht="39" thickBot="1">
      <c r="W2" s="871"/>
      <c r="X2" s="843" t="s">
        <v>665</v>
      </c>
      <c r="Y2" s="870" t="s">
        <v>666</v>
      </c>
      <c r="Z2" s="482" t="s">
        <v>522</v>
      </c>
      <c r="AA2" s="483" t="s">
        <v>525</v>
      </c>
      <c r="AB2" s="483" t="s">
        <v>528</v>
      </c>
      <c r="AC2" s="483" t="s">
        <v>537</v>
      </c>
      <c r="AD2" s="483" t="s">
        <v>516</v>
      </c>
      <c r="AE2" s="483" t="s">
        <v>519</v>
      </c>
      <c r="AF2" s="483" t="s">
        <v>569</v>
      </c>
      <c r="AG2" s="483" t="s">
        <v>632</v>
      </c>
      <c r="AH2" s="483" t="s">
        <v>630</v>
      </c>
      <c r="AI2" s="483" t="s">
        <v>534</v>
      </c>
      <c r="AJ2" s="483" t="s">
        <v>642</v>
      </c>
      <c r="AK2" s="483" t="s">
        <v>609</v>
      </c>
      <c r="AL2" s="483" t="s">
        <v>543</v>
      </c>
      <c r="AM2" s="483" t="s">
        <v>725</v>
      </c>
      <c r="AN2" s="483" t="s">
        <v>674</v>
      </c>
      <c r="AO2" s="483" t="s">
        <v>634</v>
      </c>
      <c r="AP2" s="483" t="s">
        <v>725</v>
      </c>
      <c r="AQ2" s="483" t="s">
        <v>726</v>
      </c>
      <c r="AR2" s="483" t="s">
        <v>582</v>
      </c>
      <c r="AS2" s="483"/>
      <c r="AT2" s="484" t="s">
        <v>716</v>
      </c>
    </row>
    <row r="3" spans="2:46" ht="22.5" customHeight="1" thickBot="1">
      <c r="W3" s="872"/>
      <c r="X3" s="843"/>
      <c r="Y3" s="870"/>
      <c r="Z3" s="470" t="s">
        <v>562</v>
      </c>
      <c r="AA3" s="471" t="s">
        <v>563</v>
      </c>
      <c r="AB3" s="471" t="s">
        <v>564</v>
      </c>
      <c r="AC3" s="471" t="s">
        <v>565</v>
      </c>
      <c r="AD3" s="471" t="s">
        <v>566</v>
      </c>
      <c r="AE3" s="471" t="s">
        <v>631</v>
      </c>
      <c r="AF3" s="471" t="s">
        <v>568</v>
      </c>
      <c r="AG3" s="471" t="s">
        <v>567</v>
      </c>
      <c r="AH3" s="471" t="s">
        <v>572</v>
      </c>
      <c r="AI3" s="472" t="s">
        <v>571</v>
      </c>
      <c r="AJ3" s="471" t="s">
        <v>570</v>
      </c>
      <c r="AK3" s="471" t="s">
        <v>574</v>
      </c>
      <c r="AL3" s="471" t="s">
        <v>575</v>
      </c>
      <c r="AM3" s="471" t="s">
        <v>577</v>
      </c>
      <c r="AN3" s="471" t="s">
        <v>579</v>
      </c>
      <c r="AO3" s="471" t="s">
        <v>633</v>
      </c>
      <c r="AP3" s="471" t="s">
        <v>727</v>
      </c>
      <c r="AQ3" s="471" t="s">
        <v>576</v>
      </c>
      <c r="AR3" s="471" t="s">
        <v>581</v>
      </c>
      <c r="AS3" s="471"/>
      <c r="AT3" s="484"/>
    </row>
    <row r="4" spans="2:46" ht="30" customHeight="1" thickBot="1">
      <c r="W4" s="519" t="s">
        <v>728</v>
      </c>
      <c r="X4" s="486"/>
      <c r="Y4" s="485"/>
      <c r="Z4" s="602">
        <v>119</v>
      </c>
      <c r="AA4" s="603">
        <v>125</v>
      </c>
      <c r="AB4" s="603">
        <v>56</v>
      </c>
      <c r="AC4" s="603">
        <v>18</v>
      </c>
      <c r="AD4" s="603">
        <v>123</v>
      </c>
      <c r="AE4" s="603">
        <v>42</v>
      </c>
      <c r="AF4" s="603">
        <v>61</v>
      </c>
      <c r="AG4" s="603">
        <v>40</v>
      </c>
      <c r="AH4" s="603">
        <v>12</v>
      </c>
      <c r="AI4" s="603">
        <v>30</v>
      </c>
      <c r="AJ4" s="603">
        <v>3</v>
      </c>
      <c r="AK4" s="603">
        <v>20</v>
      </c>
      <c r="AL4" s="603">
        <v>16</v>
      </c>
      <c r="AM4" s="603">
        <v>1</v>
      </c>
      <c r="AN4" s="603">
        <v>2</v>
      </c>
      <c r="AO4" s="603">
        <v>104</v>
      </c>
      <c r="AP4" s="603"/>
      <c r="AQ4" s="603">
        <v>1</v>
      </c>
      <c r="AR4" s="603">
        <v>0</v>
      </c>
      <c r="AS4" s="603">
        <v>0</v>
      </c>
      <c r="AT4" s="497"/>
    </row>
    <row r="5" spans="2:46" ht="25.5" customHeight="1" thickBot="1">
      <c r="B5" s="208" t="s">
        <v>562</v>
      </c>
      <c r="C5" s="209" t="s">
        <v>563</v>
      </c>
      <c r="D5" s="209" t="s">
        <v>627</v>
      </c>
      <c r="E5" s="209" t="s">
        <v>564</v>
      </c>
      <c r="F5" s="209" t="s">
        <v>565</v>
      </c>
      <c r="G5" s="209" t="s">
        <v>566</v>
      </c>
      <c r="H5" s="209" t="s">
        <v>631</v>
      </c>
      <c r="I5" s="209" t="s">
        <v>568</v>
      </c>
      <c r="J5" s="209" t="s">
        <v>567</v>
      </c>
      <c r="K5" s="209" t="s">
        <v>572</v>
      </c>
      <c r="L5" s="209" t="s">
        <v>571</v>
      </c>
      <c r="M5" s="210" t="s">
        <v>570</v>
      </c>
      <c r="N5" s="208" t="s">
        <v>574</v>
      </c>
      <c r="O5" s="209" t="s">
        <v>575</v>
      </c>
      <c r="P5" s="209" t="s">
        <v>576</v>
      </c>
      <c r="Q5" s="209" t="s">
        <v>579</v>
      </c>
      <c r="R5" s="209" t="s">
        <v>633</v>
      </c>
      <c r="S5" s="209" t="s">
        <v>727</v>
      </c>
      <c r="T5" s="209" t="s">
        <v>640</v>
      </c>
      <c r="U5" s="209" t="s">
        <v>729</v>
      </c>
      <c r="V5" s="386" t="s">
        <v>730</v>
      </c>
      <c r="W5" s="653" t="s">
        <v>720</v>
      </c>
      <c r="X5" s="654"/>
      <c r="Y5" s="654"/>
      <c r="Z5" s="476">
        <v>2637028</v>
      </c>
      <c r="AA5" s="476">
        <v>707707</v>
      </c>
      <c r="AB5" s="476">
        <v>416867</v>
      </c>
      <c r="AC5" s="476">
        <v>133644</v>
      </c>
      <c r="AD5" s="476">
        <v>127707</v>
      </c>
      <c r="AE5" s="476">
        <v>56724</v>
      </c>
      <c r="AF5" s="476">
        <v>7753</v>
      </c>
      <c r="AG5" s="476">
        <v>7409</v>
      </c>
      <c r="AH5" s="476">
        <v>2186</v>
      </c>
      <c r="AI5" s="476">
        <v>2912</v>
      </c>
      <c r="AJ5" s="476">
        <v>4836</v>
      </c>
      <c r="AK5" s="476">
        <v>845</v>
      </c>
      <c r="AL5" s="476">
        <v>190</v>
      </c>
      <c r="AM5" s="476">
        <v>1</v>
      </c>
      <c r="AN5" s="476">
        <v>8</v>
      </c>
      <c r="AO5" s="476">
        <v>7815</v>
      </c>
      <c r="AP5" s="476">
        <v>1</v>
      </c>
      <c r="AQ5" s="476">
        <v>8</v>
      </c>
      <c r="AR5" s="476">
        <v>0</v>
      </c>
      <c r="AS5" s="476">
        <v>0</v>
      </c>
      <c r="AT5" s="655">
        <v>4098416</v>
      </c>
    </row>
    <row r="6" spans="2:46" ht="15.75">
      <c r="B6" s="29" t="s">
        <v>731</v>
      </c>
      <c r="C6" s="29" t="s">
        <v>732</v>
      </c>
      <c r="D6" s="29" t="e">
        <v>#REF!</v>
      </c>
      <c r="E6" s="29" t="s">
        <v>733</v>
      </c>
      <c r="F6" s="29" t="s">
        <v>734</v>
      </c>
      <c r="G6" s="29" t="s">
        <v>735</v>
      </c>
      <c r="H6" s="29" t="s">
        <v>736</v>
      </c>
      <c r="I6" s="29" t="s">
        <v>737</v>
      </c>
      <c r="J6" s="29" t="s">
        <v>738</v>
      </c>
      <c r="K6" s="29" t="s">
        <v>739</v>
      </c>
      <c r="L6" s="29" t="s">
        <v>740</v>
      </c>
      <c r="M6" s="29" t="s">
        <v>741</v>
      </c>
      <c r="N6" s="29" t="s">
        <v>742</v>
      </c>
      <c r="O6" s="29" t="s">
        <v>743</v>
      </c>
      <c r="P6" s="29" t="s">
        <v>744</v>
      </c>
      <c r="Q6" s="29" t="s">
        <v>745</v>
      </c>
      <c r="R6" s="29" t="s">
        <v>746</v>
      </c>
      <c r="S6" s="29" t="s">
        <v>747</v>
      </c>
      <c r="T6" s="29" t="s">
        <v>748</v>
      </c>
      <c r="U6" s="29" t="s">
        <v>749</v>
      </c>
      <c r="V6" s="29" t="s">
        <v>750</v>
      </c>
      <c r="W6" s="521" t="s">
        <v>683</v>
      </c>
      <c r="X6" s="479"/>
      <c r="Y6" s="479"/>
      <c r="Z6" s="523">
        <v>34</v>
      </c>
      <c r="AA6" s="523">
        <v>22062</v>
      </c>
      <c r="AB6" s="523">
        <v>4</v>
      </c>
      <c r="AC6" s="523">
        <v>0</v>
      </c>
      <c r="AD6" s="523">
        <v>4176</v>
      </c>
      <c r="AE6" s="523">
        <v>936</v>
      </c>
      <c r="AF6" s="523">
        <v>2</v>
      </c>
      <c r="AG6" s="478">
        <v>7</v>
      </c>
      <c r="AH6" s="523">
        <v>207</v>
      </c>
      <c r="AI6" s="523">
        <v>205</v>
      </c>
      <c r="AJ6" s="523">
        <v>0</v>
      </c>
      <c r="AK6" s="523">
        <v>0</v>
      </c>
      <c r="AL6" s="523">
        <v>1</v>
      </c>
      <c r="AM6" s="523">
        <v>0</v>
      </c>
      <c r="AN6" s="523">
        <v>0</v>
      </c>
      <c r="AO6" s="478">
        <v>696</v>
      </c>
      <c r="AP6" s="478">
        <v>0</v>
      </c>
      <c r="AQ6" s="523">
        <v>0</v>
      </c>
      <c r="AR6" s="523">
        <v>0</v>
      </c>
      <c r="AS6" s="523">
        <v>0</v>
      </c>
      <c r="AT6" s="523">
        <v>27627</v>
      </c>
    </row>
    <row r="7" spans="2:46">
      <c r="B7" s="29" t="s">
        <v>751</v>
      </c>
      <c r="C7" s="29" t="s">
        <v>752</v>
      </c>
      <c r="D7" s="29" t="e">
        <v>#REF!</v>
      </c>
      <c r="E7" s="29" t="s">
        <v>753</v>
      </c>
      <c r="F7" s="29" t="s">
        <v>754</v>
      </c>
      <c r="G7" s="29" t="s">
        <v>755</v>
      </c>
      <c r="H7" s="29" t="s">
        <v>756</v>
      </c>
      <c r="I7" s="29" t="s">
        <v>757</v>
      </c>
      <c r="J7" s="29" t="s">
        <v>758</v>
      </c>
      <c r="K7" s="29" t="s">
        <v>759</v>
      </c>
      <c r="L7" s="29" t="s">
        <v>760</v>
      </c>
      <c r="M7" s="29" t="s">
        <v>761</v>
      </c>
      <c r="N7" s="29" t="s">
        <v>762</v>
      </c>
      <c r="O7" s="29" t="s">
        <v>763</v>
      </c>
      <c r="P7" s="29" t="s">
        <v>764</v>
      </c>
      <c r="Q7" s="29" t="s">
        <v>765</v>
      </c>
      <c r="R7" s="29" t="s">
        <v>766</v>
      </c>
      <c r="S7" s="29" t="s">
        <v>767</v>
      </c>
      <c r="T7" s="29" t="s">
        <v>768</v>
      </c>
      <c r="U7" s="29" t="s">
        <v>769</v>
      </c>
      <c r="V7" s="29" t="s">
        <v>770</v>
      </c>
      <c r="W7" s="387" t="s">
        <v>286</v>
      </c>
      <c r="X7" s="385" t="s">
        <v>683</v>
      </c>
      <c r="Y7" s="431">
        <v>142</v>
      </c>
      <c r="Z7" s="515">
        <v>0</v>
      </c>
      <c r="AA7" s="516">
        <v>608</v>
      </c>
      <c r="AB7" s="516">
        <v>0</v>
      </c>
      <c r="AC7" s="516">
        <v>0</v>
      </c>
      <c r="AD7" s="516">
        <v>177</v>
      </c>
      <c r="AE7" s="516">
        <v>0</v>
      </c>
      <c r="AF7" s="516">
        <v>0</v>
      </c>
      <c r="AG7" s="355">
        <v>0</v>
      </c>
      <c r="AH7" s="516">
        <v>49</v>
      </c>
      <c r="AI7" s="516">
        <v>0</v>
      </c>
      <c r="AJ7" s="516">
        <v>0</v>
      </c>
      <c r="AK7" s="516">
        <v>0</v>
      </c>
      <c r="AL7" s="516">
        <v>0</v>
      </c>
      <c r="AM7" s="516">
        <v>0</v>
      </c>
      <c r="AN7" s="516">
        <v>0</v>
      </c>
      <c r="AO7" s="355">
        <v>0</v>
      </c>
      <c r="AP7" s="355">
        <v>0</v>
      </c>
      <c r="AQ7" s="516">
        <v>0</v>
      </c>
      <c r="AR7" s="516">
        <v>0</v>
      </c>
      <c r="AS7" s="516">
        <v>0</v>
      </c>
      <c r="AT7" s="529">
        <v>834</v>
      </c>
    </row>
    <row r="8" spans="2:46">
      <c r="B8" s="29" t="s">
        <v>771</v>
      </c>
      <c r="C8" s="29" t="s">
        <v>772</v>
      </c>
      <c r="D8" s="29" t="e">
        <v>#REF!</v>
      </c>
      <c r="E8" s="29" t="s">
        <v>773</v>
      </c>
      <c r="F8" s="29" t="s">
        <v>774</v>
      </c>
      <c r="G8" s="29" t="s">
        <v>775</v>
      </c>
      <c r="H8" s="29" t="s">
        <v>776</v>
      </c>
      <c r="I8" s="29" t="s">
        <v>777</v>
      </c>
      <c r="J8" s="29" t="s">
        <v>778</v>
      </c>
      <c r="K8" s="29" t="s">
        <v>779</v>
      </c>
      <c r="L8" s="29" t="s">
        <v>780</v>
      </c>
      <c r="M8" s="29" t="s">
        <v>781</v>
      </c>
      <c r="N8" s="29" t="s">
        <v>782</v>
      </c>
      <c r="O8" s="29" t="s">
        <v>783</v>
      </c>
      <c r="P8" s="29" t="s">
        <v>784</v>
      </c>
      <c r="Q8" s="29" t="s">
        <v>785</v>
      </c>
      <c r="R8" s="29" t="s">
        <v>786</v>
      </c>
      <c r="S8" s="29" t="s">
        <v>787</v>
      </c>
      <c r="T8" s="29" t="s">
        <v>788</v>
      </c>
      <c r="U8" s="29" t="s">
        <v>789</v>
      </c>
      <c r="V8" s="29" t="s">
        <v>790</v>
      </c>
      <c r="W8" s="387" t="s">
        <v>288</v>
      </c>
      <c r="X8" s="385" t="s">
        <v>683</v>
      </c>
      <c r="Y8" s="431">
        <v>425</v>
      </c>
      <c r="Z8" s="515">
        <v>5</v>
      </c>
      <c r="AA8" s="516">
        <v>1660</v>
      </c>
      <c r="AB8" s="516">
        <v>0</v>
      </c>
      <c r="AC8" s="516">
        <v>0</v>
      </c>
      <c r="AD8" s="516">
        <v>627</v>
      </c>
      <c r="AE8" s="516">
        <v>0</v>
      </c>
      <c r="AF8" s="516">
        <v>0</v>
      </c>
      <c r="AG8" s="355">
        <v>0</v>
      </c>
      <c r="AH8" s="516">
        <v>0</v>
      </c>
      <c r="AI8" s="516">
        <v>0</v>
      </c>
      <c r="AJ8" s="516">
        <v>0</v>
      </c>
      <c r="AK8" s="516">
        <v>0</v>
      </c>
      <c r="AL8" s="516">
        <v>0</v>
      </c>
      <c r="AM8" s="516">
        <v>0</v>
      </c>
      <c r="AN8" s="516">
        <v>0</v>
      </c>
      <c r="AO8" s="355">
        <v>20</v>
      </c>
      <c r="AP8" s="355">
        <v>0</v>
      </c>
      <c r="AQ8" s="516">
        <v>0</v>
      </c>
      <c r="AR8" s="516">
        <v>0</v>
      </c>
      <c r="AS8" s="516">
        <v>0</v>
      </c>
      <c r="AT8" s="529">
        <v>2292</v>
      </c>
    </row>
    <row r="9" spans="2:46">
      <c r="B9" s="29" t="s">
        <v>791</v>
      </c>
      <c r="C9" s="29" t="s">
        <v>792</v>
      </c>
      <c r="D9" s="29" t="e">
        <v>#REF!</v>
      </c>
      <c r="E9" s="29" t="s">
        <v>793</v>
      </c>
      <c r="F9" s="29" t="s">
        <v>794</v>
      </c>
      <c r="G9" s="29" t="s">
        <v>795</v>
      </c>
      <c r="H9" s="29" t="s">
        <v>796</v>
      </c>
      <c r="I9" s="29" t="s">
        <v>797</v>
      </c>
      <c r="J9" s="29" t="s">
        <v>798</v>
      </c>
      <c r="K9" s="29" t="s">
        <v>799</v>
      </c>
      <c r="L9" s="29" t="s">
        <v>800</v>
      </c>
      <c r="M9" s="29" t="s">
        <v>801</v>
      </c>
      <c r="N9" s="29" t="s">
        <v>802</v>
      </c>
      <c r="O9" s="29" t="s">
        <v>803</v>
      </c>
      <c r="P9" s="29" t="s">
        <v>804</v>
      </c>
      <c r="Q9" s="29" t="s">
        <v>805</v>
      </c>
      <c r="R9" s="29" t="s">
        <v>806</v>
      </c>
      <c r="S9" s="29" t="s">
        <v>807</v>
      </c>
      <c r="T9" s="29" t="s">
        <v>808</v>
      </c>
      <c r="U9" s="29" t="s">
        <v>809</v>
      </c>
      <c r="V9" s="29" t="s">
        <v>810</v>
      </c>
      <c r="W9" s="387" t="s">
        <v>290</v>
      </c>
      <c r="X9" s="385" t="s">
        <v>683</v>
      </c>
      <c r="Y9" s="431">
        <v>579</v>
      </c>
      <c r="Z9" s="515">
        <v>16</v>
      </c>
      <c r="AA9" s="516">
        <v>13123</v>
      </c>
      <c r="AB9" s="516">
        <v>3</v>
      </c>
      <c r="AC9" s="516">
        <v>0</v>
      </c>
      <c r="AD9" s="516">
        <v>1557</v>
      </c>
      <c r="AE9" s="516">
        <v>936</v>
      </c>
      <c r="AF9" s="516">
        <v>2</v>
      </c>
      <c r="AG9" s="355">
        <v>7</v>
      </c>
      <c r="AH9" s="516">
        <v>153</v>
      </c>
      <c r="AI9" s="516">
        <v>18</v>
      </c>
      <c r="AJ9" s="516">
        <v>0</v>
      </c>
      <c r="AK9" s="516">
        <v>0</v>
      </c>
      <c r="AL9" s="516">
        <v>1</v>
      </c>
      <c r="AM9" s="516">
        <v>0</v>
      </c>
      <c r="AN9" s="516">
        <v>0</v>
      </c>
      <c r="AO9" s="355">
        <v>611</v>
      </c>
      <c r="AP9" s="355">
        <v>0</v>
      </c>
      <c r="AQ9" s="516">
        <v>0</v>
      </c>
      <c r="AR9" s="516">
        <v>0</v>
      </c>
      <c r="AS9" s="516">
        <v>0</v>
      </c>
      <c r="AT9" s="529">
        <v>15809</v>
      </c>
    </row>
    <row r="10" spans="2:46">
      <c r="B10" s="29" t="s">
        <v>811</v>
      </c>
      <c r="C10" s="29" t="s">
        <v>812</v>
      </c>
      <c r="D10" s="29" t="e">
        <v>#REF!</v>
      </c>
      <c r="E10" s="29" t="s">
        <v>813</v>
      </c>
      <c r="F10" s="29" t="s">
        <v>814</v>
      </c>
      <c r="G10" s="29" t="s">
        <v>815</v>
      </c>
      <c r="H10" s="29" t="s">
        <v>816</v>
      </c>
      <c r="I10" s="29" t="s">
        <v>817</v>
      </c>
      <c r="J10" s="29" t="s">
        <v>818</v>
      </c>
      <c r="K10" s="29" t="s">
        <v>819</v>
      </c>
      <c r="L10" s="29" t="s">
        <v>820</v>
      </c>
      <c r="M10" s="29" t="s">
        <v>821</v>
      </c>
      <c r="N10" s="29" t="s">
        <v>822</v>
      </c>
      <c r="O10" s="29" t="s">
        <v>823</v>
      </c>
      <c r="P10" s="29" t="s">
        <v>824</v>
      </c>
      <c r="Q10" s="29" t="s">
        <v>825</v>
      </c>
      <c r="R10" s="29" t="s">
        <v>826</v>
      </c>
      <c r="S10" s="29" t="s">
        <v>827</v>
      </c>
      <c r="T10" s="29" t="s">
        <v>828</v>
      </c>
      <c r="U10" s="29" t="s">
        <v>829</v>
      </c>
      <c r="V10" s="29" t="s">
        <v>830</v>
      </c>
      <c r="W10" s="387" t="s">
        <v>292</v>
      </c>
      <c r="X10" s="385" t="s">
        <v>683</v>
      </c>
      <c r="Y10" s="431">
        <v>585</v>
      </c>
      <c r="Z10" s="515">
        <v>10</v>
      </c>
      <c r="AA10" s="516">
        <v>2521</v>
      </c>
      <c r="AB10" s="516">
        <v>0</v>
      </c>
      <c r="AC10" s="516">
        <v>0</v>
      </c>
      <c r="AD10" s="516">
        <v>432</v>
      </c>
      <c r="AE10" s="516">
        <v>0</v>
      </c>
      <c r="AF10" s="516">
        <v>0</v>
      </c>
      <c r="AG10" s="355">
        <v>0</v>
      </c>
      <c r="AH10" s="516">
        <v>5</v>
      </c>
      <c r="AI10" s="516">
        <v>90</v>
      </c>
      <c r="AJ10" s="516">
        <v>0</v>
      </c>
      <c r="AK10" s="516">
        <v>0</v>
      </c>
      <c r="AL10" s="516">
        <v>0</v>
      </c>
      <c r="AM10" s="516">
        <v>0</v>
      </c>
      <c r="AN10" s="516">
        <v>0</v>
      </c>
      <c r="AO10" s="355">
        <v>14</v>
      </c>
      <c r="AP10" s="355">
        <v>0</v>
      </c>
      <c r="AQ10" s="516">
        <v>0</v>
      </c>
      <c r="AR10" s="516">
        <v>0</v>
      </c>
      <c r="AS10" s="516">
        <v>0</v>
      </c>
      <c r="AT10" s="529">
        <v>3058</v>
      </c>
    </row>
    <row r="11" spans="2:46">
      <c r="B11" s="29" t="s">
        <v>831</v>
      </c>
      <c r="C11" s="29" t="s">
        <v>832</v>
      </c>
      <c r="D11" s="29" t="e">
        <v>#REF!</v>
      </c>
      <c r="E11" s="29" t="s">
        <v>833</v>
      </c>
      <c r="F11" s="29" t="s">
        <v>834</v>
      </c>
      <c r="G11" s="29" t="s">
        <v>835</v>
      </c>
      <c r="H11" s="29" t="s">
        <v>836</v>
      </c>
      <c r="I11" s="29" t="s">
        <v>837</v>
      </c>
      <c r="J11" s="29" t="s">
        <v>838</v>
      </c>
      <c r="K11" s="29" t="s">
        <v>839</v>
      </c>
      <c r="L11" s="29" t="s">
        <v>840</v>
      </c>
      <c r="M11" s="29" t="s">
        <v>841</v>
      </c>
      <c r="N11" s="29" t="s">
        <v>842</v>
      </c>
      <c r="O11" s="29" t="s">
        <v>843</v>
      </c>
      <c r="P11" s="29" t="s">
        <v>844</v>
      </c>
      <c r="Q11" s="29" t="s">
        <v>845</v>
      </c>
      <c r="R11" s="29" t="s">
        <v>846</v>
      </c>
      <c r="S11" s="29" t="s">
        <v>847</v>
      </c>
      <c r="T11" s="29" t="s">
        <v>848</v>
      </c>
      <c r="U11" s="29" t="s">
        <v>849</v>
      </c>
      <c r="V11" s="29" t="s">
        <v>850</v>
      </c>
      <c r="W11" s="387" t="s">
        <v>294</v>
      </c>
      <c r="X11" s="385" t="s">
        <v>683</v>
      </c>
      <c r="Y11" s="431">
        <v>591</v>
      </c>
      <c r="Z11" s="515">
        <v>3</v>
      </c>
      <c r="AA11" s="516">
        <v>3301</v>
      </c>
      <c r="AB11" s="516">
        <v>1</v>
      </c>
      <c r="AC11" s="516">
        <v>0</v>
      </c>
      <c r="AD11" s="516">
        <v>819</v>
      </c>
      <c r="AE11" s="516">
        <v>0</v>
      </c>
      <c r="AF11" s="516">
        <v>0</v>
      </c>
      <c r="AG11" s="355">
        <v>0</v>
      </c>
      <c r="AH11" s="516">
        <v>0</v>
      </c>
      <c r="AI11" s="516">
        <v>97</v>
      </c>
      <c r="AJ11" s="516">
        <v>0</v>
      </c>
      <c r="AK11" s="516">
        <v>0</v>
      </c>
      <c r="AL11" s="516">
        <v>0</v>
      </c>
      <c r="AM11" s="516">
        <v>0</v>
      </c>
      <c r="AN11" s="516">
        <v>0</v>
      </c>
      <c r="AO11" s="355">
        <v>28</v>
      </c>
      <c r="AP11" s="355">
        <v>0</v>
      </c>
      <c r="AQ11" s="516">
        <v>0</v>
      </c>
      <c r="AR11" s="516">
        <v>0</v>
      </c>
      <c r="AS11" s="516">
        <v>0</v>
      </c>
      <c r="AT11" s="529">
        <v>4221</v>
      </c>
    </row>
    <row r="12" spans="2:46">
      <c r="B12" s="29" t="s">
        <v>562</v>
      </c>
      <c r="C12" s="29" t="s">
        <v>563</v>
      </c>
      <c r="D12" s="29" t="e">
        <v>#REF!</v>
      </c>
      <c r="E12" s="29" t="s">
        <v>564</v>
      </c>
      <c r="F12" s="29" t="s">
        <v>565</v>
      </c>
      <c r="G12" s="29" t="s">
        <v>566</v>
      </c>
      <c r="H12" s="29" t="s">
        <v>631</v>
      </c>
      <c r="I12" s="29" t="s">
        <v>568</v>
      </c>
      <c r="J12" s="29" t="s">
        <v>567</v>
      </c>
      <c r="K12" s="29" t="s">
        <v>572</v>
      </c>
      <c r="L12" s="29" t="s">
        <v>571</v>
      </c>
      <c r="M12" s="29" t="s">
        <v>570</v>
      </c>
      <c r="N12" s="29" t="s">
        <v>574</v>
      </c>
      <c r="O12" s="29" t="s">
        <v>575</v>
      </c>
      <c r="P12" s="29" t="s">
        <v>577</v>
      </c>
      <c r="Q12" s="29" t="s">
        <v>579</v>
      </c>
      <c r="R12" s="29" t="s">
        <v>633</v>
      </c>
      <c r="S12" s="29" t="s">
        <v>727</v>
      </c>
      <c r="T12" s="29" t="s">
        <v>576</v>
      </c>
      <c r="U12" s="29" t="s">
        <v>581</v>
      </c>
      <c r="V12" s="29" t="s">
        <v>851</v>
      </c>
      <c r="W12" s="387" t="s">
        <v>295</v>
      </c>
      <c r="X12" s="385" t="s">
        <v>683</v>
      </c>
      <c r="Y12" s="431">
        <v>893</v>
      </c>
      <c r="Z12" s="515">
        <v>0</v>
      </c>
      <c r="AA12" s="516">
        <v>849</v>
      </c>
      <c r="AB12" s="516">
        <v>0</v>
      </c>
      <c r="AC12" s="516">
        <v>0</v>
      </c>
      <c r="AD12" s="516">
        <v>564</v>
      </c>
      <c r="AE12" s="516">
        <v>0</v>
      </c>
      <c r="AF12" s="516">
        <v>0</v>
      </c>
      <c r="AG12" s="355">
        <v>0</v>
      </c>
      <c r="AH12" s="516">
        <v>0</v>
      </c>
      <c r="AI12" s="516">
        <v>0</v>
      </c>
      <c r="AJ12" s="516">
        <v>0</v>
      </c>
      <c r="AK12" s="516">
        <v>0</v>
      </c>
      <c r="AL12" s="516">
        <v>0</v>
      </c>
      <c r="AM12" s="516">
        <v>0</v>
      </c>
      <c r="AN12" s="516">
        <v>0</v>
      </c>
      <c r="AO12" s="355">
        <v>23</v>
      </c>
      <c r="AP12" s="355">
        <v>0</v>
      </c>
      <c r="AQ12" s="516">
        <v>0</v>
      </c>
      <c r="AR12" s="516">
        <v>0</v>
      </c>
      <c r="AS12" s="516">
        <v>0</v>
      </c>
      <c r="AT12" s="529">
        <v>1413</v>
      </c>
    </row>
    <row r="13" spans="2:46" ht="15.75">
      <c r="B13" s="29" t="s">
        <v>852</v>
      </c>
      <c r="C13" s="29" t="s">
        <v>853</v>
      </c>
      <c r="D13" s="29" t="e">
        <v>#REF!</v>
      </c>
      <c r="E13" s="29" t="s">
        <v>854</v>
      </c>
      <c r="F13" s="29" t="s">
        <v>855</v>
      </c>
      <c r="G13" s="29" t="s">
        <v>856</v>
      </c>
      <c r="H13" s="29" t="s">
        <v>857</v>
      </c>
      <c r="I13" s="29" t="s">
        <v>858</v>
      </c>
      <c r="J13" s="29" t="s">
        <v>859</v>
      </c>
      <c r="K13" s="29" t="s">
        <v>860</v>
      </c>
      <c r="L13" s="29" t="s">
        <v>861</v>
      </c>
      <c r="M13" s="29" t="s">
        <v>862</v>
      </c>
      <c r="N13" s="29" t="s">
        <v>863</v>
      </c>
      <c r="O13" s="29" t="s">
        <v>864</v>
      </c>
      <c r="P13" s="29" t="s">
        <v>865</v>
      </c>
      <c r="Q13" s="29" t="s">
        <v>866</v>
      </c>
      <c r="R13" s="29" t="s">
        <v>867</v>
      </c>
      <c r="S13" s="29" t="s">
        <v>868</v>
      </c>
      <c r="T13" s="29" t="s">
        <v>869</v>
      </c>
      <c r="U13" s="29" t="s">
        <v>870</v>
      </c>
      <c r="V13" s="29" t="s">
        <v>871</v>
      </c>
      <c r="W13" s="521" t="s">
        <v>687</v>
      </c>
      <c r="X13" s="122"/>
      <c r="Y13" s="432"/>
      <c r="Z13" s="523">
        <v>64</v>
      </c>
      <c r="AA13" s="523">
        <v>16114</v>
      </c>
      <c r="AB13" s="523">
        <v>11</v>
      </c>
      <c r="AC13" s="523">
        <v>2</v>
      </c>
      <c r="AD13" s="523">
        <v>1895</v>
      </c>
      <c r="AE13" s="523">
        <v>18732</v>
      </c>
      <c r="AF13" s="523">
        <v>3</v>
      </c>
      <c r="AG13" s="478">
        <v>2866</v>
      </c>
      <c r="AH13" s="523">
        <v>0</v>
      </c>
      <c r="AI13" s="523">
        <v>0</v>
      </c>
      <c r="AJ13" s="523">
        <v>0</v>
      </c>
      <c r="AK13" s="523">
        <v>211</v>
      </c>
      <c r="AL13" s="523">
        <v>3</v>
      </c>
      <c r="AM13" s="523">
        <v>0</v>
      </c>
      <c r="AN13" s="523">
        <v>0</v>
      </c>
      <c r="AO13" s="478">
        <v>105</v>
      </c>
      <c r="AP13" s="478">
        <v>0</v>
      </c>
      <c r="AQ13" s="523">
        <v>0</v>
      </c>
      <c r="AR13" s="523">
        <v>0</v>
      </c>
      <c r="AS13" s="523">
        <v>0</v>
      </c>
      <c r="AT13" s="523">
        <v>37035</v>
      </c>
    </row>
    <row r="14" spans="2:46">
      <c r="B14" s="29" t="s">
        <v>872</v>
      </c>
      <c r="C14" s="29" t="s">
        <v>873</v>
      </c>
      <c r="D14" s="29" t="e">
        <v>#REF!</v>
      </c>
      <c r="E14" s="29" t="s">
        <v>874</v>
      </c>
      <c r="F14" s="29" t="s">
        <v>875</v>
      </c>
      <c r="G14" s="29" t="s">
        <v>876</v>
      </c>
      <c r="H14" s="29" t="s">
        <v>877</v>
      </c>
      <c r="I14" s="29" t="s">
        <v>878</v>
      </c>
      <c r="J14" s="29" t="s">
        <v>879</v>
      </c>
      <c r="K14" s="29" t="s">
        <v>880</v>
      </c>
      <c r="L14" s="29" t="s">
        <v>881</v>
      </c>
      <c r="M14" s="29" t="s">
        <v>882</v>
      </c>
      <c r="N14" s="29" t="s">
        <v>883</v>
      </c>
      <c r="O14" s="29" t="s">
        <v>884</v>
      </c>
      <c r="P14" s="29" t="s">
        <v>885</v>
      </c>
      <c r="Q14" s="29" t="s">
        <v>886</v>
      </c>
      <c r="R14" s="29" t="s">
        <v>887</v>
      </c>
      <c r="S14" s="29" t="s">
        <v>888</v>
      </c>
      <c r="T14" s="29" t="s">
        <v>889</v>
      </c>
      <c r="U14" s="29" t="s">
        <v>890</v>
      </c>
      <c r="V14" s="29" t="s">
        <v>891</v>
      </c>
      <c r="W14" s="387" t="s">
        <v>298</v>
      </c>
      <c r="X14" s="385" t="s">
        <v>687</v>
      </c>
      <c r="Y14" s="431">
        <v>120</v>
      </c>
      <c r="Z14" s="515">
        <v>1</v>
      </c>
      <c r="AA14" s="516">
        <v>265</v>
      </c>
      <c r="AB14" s="516">
        <v>0</v>
      </c>
      <c r="AC14" s="516">
        <v>0</v>
      </c>
      <c r="AD14" s="516">
        <v>16</v>
      </c>
      <c r="AE14" s="516">
        <v>1037</v>
      </c>
      <c r="AF14" s="516">
        <v>0</v>
      </c>
      <c r="AG14" s="355">
        <v>52</v>
      </c>
      <c r="AH14" s="516">
        <v>0</v>
      </c>
      <c r="AI14" s="516">
        <v>0</v>
      </c>
      <c r="AJ14" s="516">
        <v>0</v>
      </c>
      <c r="AK14" s="516">
        <v>32</v>
      </c>
      <c r="AL14" s="516">
        <v>0</v>
      </c>
      <c r="AM14" s="516">
        <v>0</v>
      </c>
      <c r="AN14" s="516">
        <v>0</v>
      </c>
      <c r="AO14" s="355">
        <v>0</v>
      </c>
      <c r="AP14" s="355">
        <v>0</v>
      </c>
      <c r="AQ14" s="516">
        <v>0</v>
      </c>
      <c r="AR14" s="516">
        <v>0</v>
      </c>
      <c r="AS14" s="516">
        <v>0</v>
      </c>
      <c r="AT14" s="529">
        <v>1351</v>
      </c>
    </row>
    <row r="15" spans="2:46">
      <c r="B15" s="29" t="s">
        <v>892</v>
      </c>
      <c r="C15" s="29" t="s">
        <v>893</v>
      </c>
      <c r="D15" s="29" t="e">
        <v>#REF!</v>
      </c>
      <c r="E15" s="29" t="s">
        <v>894</v>
      </c>
      <c r="F15" s="29" t="s">
        <v>895</v>
      </c>
      <c r="G15" s="29" t="s">
        <v>896</v>
      </c>
      <c r="H15" s="29" t="s">
        <v>897</v>
      </c>
      <c r="I15" s="29" t="s">
        <v>898</v>
      </c>
      <c r="J15" s="29" t="s">
        <v>899</v>
      </c>
      <c r="K15" s="29" t="s">
        <v>900</v>
      </c>
      <c r="L15" s="29" t="s">
        <v>901</v>
      </c>
      <c r="M15" s="29" t="s">
        <v>902</v>
      </c>
      <c r="N15" s="29" t="s">
        <v>903</v>
      </c>
      <c r="O15" s="29" t="s">
        <v>904</v>
      </c>
      <c r="P15" s="29" t="s">
        <v>905</v>
      </c>
      <c r="Q15" s="29" t="s">
        <v>906</v>
      </c>
      <c r="R15" s="29" t="s">
        <v>907</v>
      </c>
      <c r="S15" s="29" t="s">
        <v>908</v>
      </c>
      <c r="T15" s="29" t="s">
        <v>909</v>
      </c>
      <c r="U15" s="29" t="s">
        <v>910</v>
      </c>
      <c r="V15" s="29" t="s">
        <v>911</v>
      </c>
      <c r="W15" s="387" t="s">
        <v>299</v>
      </c>
      <c r="X15" s="385" t="s">
        <v>687</v>
      </c>
      <c r="Y15" s="431">
        <v>154</v>
      </c>
      <c r="Z15" s="515">
        <v>44</v>
      </c>
      <c r="AA15" s="516">
        <v>9714</v>
      </c>
      <c r="AB15" s="516">
        <v>10</v>
      </c>
      <c r="AC15" s="516">
        <v>2</v>
      </c>
      <c r="AD15" s="516">
        <v>1377</v>
      </c>
      <c r="AE15" s="516">
        <v>10401</v>
      </c>
      <c r="AF15" s="516">
        <v>3</v>
      </c>
      <c r="AG15" s="355">
        <v>2431</v>
      </c>
      <c r="AH15" s="516">
        <v>0</v>
      </c>
      <c r="AI15" s="516">
        <v>0</v>
      </c>
      <c r="AJ15" s="516">
        <v>0</v>
      </c>
      <c r="AK15" s="516">
        <v>89</v>
      </c>
      <c r="AL15" s="516">
        <v>0</v>
      </c>
      <c r="AM15" s="516">
        <v>0</v>
      </c>
      <c r="AN15" s="516">
        <v>0</v>
      </c>
      <c r="AO15" s="355">
        <v>77</v>
      </c>
      <c r="AP15" s="355">
        <v>0</v>
      </c>
      <c r="AQ15" s="516">
        <v>0</v>
      </c>
      <c r="AR15" s="516">
        <v>0</v>
      </c>
      <c r="AS15" s="516">
        <v>0</v>
      </c>
      <c r="AT15" s="529">
        <v>21640</v>
      </c>
    </row>
    <row r="16" spans="2:46">
      <c r="B16" s="29" t="s">
        <v>912</v>
      </c>
      <c r="C16" s="29" t="s">
        <v>913</v>
      </c>
      <c r="D16" s="29" t="e">
        <v>#REF!</v>
      </c>
      <c r="E16" s="29" t="s">
        <v>914</v>
      </c>
      <c r="F16" s="29" t="s">
        <v>915</v>
      </c>
      <c r="G16" s="29" t="s">
        <v>916</v>
      </c>
      <c r="H16" s="29" t="s">
        <v>917</v>
      </c>
      <c r="I16" s="29" t="s">
        <v>918</v>
      </c>
      <c r="J16" s="29" t="s">
        <v>919</v>
      </c>
      <c r="K16" s="29" t="s">
        <v>920</v>
      </c>
      <c r="L16" s="29" t="s">
        <v>921</v>
      </c>
      <c r="M16" s="29" t="s">
        <v>922</v>
      </c>
      <c r="N16" s="29" t="s">
        <v>923</v>
      </c>
      <c r="O16" s="29" t="s">
        <v>924</v>
      </c>
      <c r="P16" s="29" t="s">
        <v>925</v>
      </c>
      <c r="Q16" s="29" t="s">
        <v>926</v>
      </c>
      <c r="R16" s="29" t="s">
        <v>927</v>
      </c>
      <c r="S16" s="29" t="s">
        <v>928</v>
      </c>
      <c r="T16" s="29" t="s">
        <v>929</v>
      </c>
      <c r="U16" s="29" t="s">
        <v>930</v>
      </c>
      <c r="V16" s="29" t="s">
        <v>931</v>
      </c>
      <c r="W16" s="387" t="s">
        <v>300</v>
      </c>
      <c r="X16" s="385" t="s">
        <v>687</v>
      </c>
      <c r="Y16" s="431">
        <v>250</v>
      </c>
      <c r="Z16" s="515">
        <v>8</v>
      </c>
      <c r="AA16" s="516">
        <v>4896</v>
      </c>
      <c r="AB16" s="516">
        <v>1</v>
      </c>
      <c r="AC16" s="516">
        <v>0</v>
      </c>
      <c r="AD16" s="516">
        <v>157</v>
      </c>
      <c r="AE16" s="516">
        <v>3917</v>
      </c>
      <c r="AF16" s="516">
        <v>0</v>
      </c>
      <c r="AG16" s="355">
        <v>308</v>
      </c>
      <c r="AH16" s="516">
        <v>0</v>
      </c>
      <c r="AI16" s="516">
        <v>0</v>
      </c>
      <c r="AJ16" s="516">
        <v>0</v>
      </c>
      <c r="AK16" s="516">
        <v>33</v>
      </c>
      <c r="AL16" s="516">
        <v>2</v>
      </c>
      <c r="AM16" s="516">
        <v>0</v>
      </c>
      <c r="AN16" s="516">
        <v>0</v>
      </c>
      <c r="AO16" s="355">
        <v>13</v>
      </c>
      <c r="AP16" s="355">
        <v>0</v>
      </c>
      <c r="AQ16" s="516">
        <v>0</v>
      </c>
      <c r="AR16" s="516">
        <v>0</v>
      </c>
      <c r="AS16" s="516">
        <v>0</v>
      </c>
      <c r="AT16" s="529">
        <v>9014</v>
      </c>
    </row>
    <row r="17" spans="2:46">
      <c r="B17" s="29" t="s">
        <v>932</v>
      </c>
      <c r="C17" s="29" t="s">
        <v>933</v>
      </c>
      <c r="D17" s="29" t="e">
        <v>#REF!</v>
      </c>
      <c r="E17" s="29" t="s">
        <v>934</v>
      </c>
      <c r="F17" s="29" t="s">
        <v>935</v>
      </c>
      <c r="G17" s="29" t="s">
        <v>936</v>
      </c>
      <c r="H17" s="29" t="s">
        <v>937</v>
      </c>
      <c r="I17" s="29" t="s">
        <v>938</v>
      </c>
      <c r="J17" s="29" t="s">
        <v>939</v>
      </c>
      <c r="K17" s="29" t="s">
        <v>940</v>
      </c>
      <c r="L17" s="29" t="s">
        <v>941</v>
      </c>
      <c r="M17" s="29" t="s">
        <v>942</v>
      </c>
      <c r="N17" s="29" t="s">
        <v>943</v>
      </c>
      <c r="O17" s="29" t="s">
        <v>944</v>
      </c>
      <c r="P17" s="29" t="s">
        <v>945</v>
      </c>
      <c r="Q17" s="29" t="s">
        <v>946</v>
      </c>
      <c r="R17" s="29" t="s">
        <v>947</v>
      </c>
      <c r="S17" s="29" t="s">
        <v>948</v>
      </c>
      <c r="T17" s="29" t="s">
        <v>949</v>
      </c>
      <c r="U17" s="29" t="s">
        <v>950</v>
      </c>
      <c r="V17" s="29" t="s">
        <v>951</v>
      </c>
      <c r="W17" s="387" t="s">
        <v>301</v>
      </c>
      <c r="X17" s="385" t="s">
        <v>687</v>
      </c>
      <c r="Y17" s="431">
        <v>495</v>
      </c>
      <c r="Z17" s="515">
        <v>1</v>
      </c>
      <c r="AA17" s="516">
        <v>241</v>
      </c>
      <c r="AB17" s="516">
        <v>0</v>
      </c>
      <c r="AC17" s="516">
        <v>0</v>
      </c>
      <c r="AD17" s="516">
        <v>14</v>
      </c>
      <c r="AE17" s="516">
        <v>1057</v>
      </c>
      <c r="AF17" s="516">
        <v>0</v>
      </c>
      <c r="AG17" s="355">
        <v>50</v>
      </c>
      <c r="AH17" s="516">
        <v>0</v>
      </c>
      <c r="AI17" s="516">
        <v>0</v>
      </c>
      <c r="AJ17" s="516">
        <v>0</v>
      </c>
      <c r="AK17" s="516">
        <v>0</v>
      </c>
      <c r="AL17" s="516">
        <v>0</v>
      </c>
      <c r="AM17" s="516">
        <v>0</v>
      </c>
      <c r="AN17" s="516">
        <v>0</v>
      </c>
      <c r="AO17" s="355">
        <v>5</v>
      </c>
      <c r="AP17" s="355">
        <v>0</v>
      </c>
      <c r="AQ17" s="516">
        <v>0</v>
      </c>
      <c r="AR17" s="516">
        <v>0</v>
      </c>
      <c r="AS17" s="516">
        <v>0</v>
      </c>
      <c r="AT17" s="529">
        <v>1313</v>
      </c>
    </row>
    <row r="18" spans="2:46">
      <c r="B18" s="29" t="s">
        <v>952</v>
      </c>
      <c r="C18" s="29" t="s">
        <v>953</v>
      </c>
      <c r="D18" s="29" t="e">
        <v>#REF!</v>
      </c>
      <c r="E18" s="29" t="s">
        <v>954</v>
      </c>
      <c r="F18" s="29" t="s">
        <v>955</v>
      </c>
      <c r="G18" s="29" t="s">
        <v>956</v>
      </c>
      <c r="H18" s="29" t="s">
        <v>957</v>
      </c>
      <c r="I18" s="29" t="s">
        <v>958</v>
      </c>
      <c r="J18" s="29" t="s">
        <v>959</v>
      </c>
      <c r="K18" s="29" t="s">
        <v>960</v>
      </c>
      <c r="L18" s="29" t="s">
        <v>961</v>
      </c>
      <c r="M18" s="29" t="s">
        <v>962</v>
      </c>
      <c r="N18" s="29" t="s">
        <v>963</v>
      </c>
      <c r="O18" s="29" t="s">
        <v>964</v>
      </c>
      <c r="P18" s="29" t="s">
        <v>965</v>
      </c>
      <c r="Q18" s="29" t="s">
        <v>966</v>
      </c>
      <c r="R18" s="29" t="s">
        <v>967</v>
      </c>
      <c r="S18" s="29" t="s">
        <v>968</v>
      </c>
      <c r="T18" s="29" t="s">
        <v>969</v>
      </c>
      <c r="U18" s="29" t="s">
        <v>970</v>
      </c>
      <c r="V18" s="29" t="s">
        <v>971</v>
      </c>
      <c r="W18" s="387" t="s">
        <v>302</v>
      </c>
      <c r="X18" s="385" t="s">
        <v>687</v>
      </c>
      <c r="Y18" s="431">
        <v>790</v>
      </c>
      <c r="Z18" s="515">
        <v>5</v>
      </c>
      <c r="AA18" s="516">
        <v>449</v>
      </c>
      <c r="AB18" s="516">
        <v>0</v>
      </c>
      <c r="AC18" s="516">
        <v>0</v>
      </c>
      <c r="AD18" s="516">
        <v>189</v>
      </c>
      <c r="AE18" s="516">
        <v>1220</v>
      </c>
      <c r="AF18" s="516">
        <v>0</v>
      </c>
      <c r="AG18" s="355">
        <v>16</v>
      </c>
      <c r="AH18" s="516">
        <v>0</v>
      </c>
      <c r="AI18" s="516">
        <v>0</v>
      </c>
      <c r="AJ18" s="516">
        <v>0</v>
      </c>
      <c r="AK18" s="516">
        <v>0</v>
      </c>
      <c r="AL18" s="516">
        <v>1</v>
      </c>
      <c r="AM18" s="516">
        <v>0</v>
      </c>
      <c r="AN18" s="516">
        <v>0</v>
      </c>
      <c r="AO18" s="355">
        <v>8</v>
      </c>
      <c r="AP18" s="355">
        <v>0</v>
      </c>
      <c r="AQ18" s="516">
        <v>0</v>
      </c>
      <c r="AR18" s="516">
        <v>0</v>
      </c>
      <c r="AS18" s="516">
        <v>0</v>
      </c>
      <c r="AT18" s="529">
        <v>1864</v>
      </c>
    </row>
    <row r="19" spans="2:46">
      <c r="B19" s="29" t="s">
        <v>562</v>
      </c>
      <c r="C19" s="29" t="s">
        <v>563</v>
      </c>
      <c r="D19" s="29" t="e">
        <v>#REF!</v>
      </c>
      <c r="E19" s="29" t="s">
        <v>564</v>
      </c>
      <c r="F19" s="29" t="s">
        <v>565</v>
      </c>
      <c r="G19" s="29" t="s">
        <v>566</v>
      </c>
      <c r="H19" s="29" t="s">
        <v>631</v>
      </c>
      <c r="I19" s="29" t="s">
        <v>568</v>
      </c>
      <c r="J19" s="29" t="s">
        <v>567</v>
      </c>
      <c r="K19" s="29" t="s">
        <v>572</v>
      </c>
      <c r="L19" s="29" t="s">
        <v>571</v>
      </c>
      <c r="M19" s="29" t="s">
        <v>570</v>
      </c>
      <c r="N19" s="29" t="s">
        <v>574</v>
      </c>
      <c r="O19" s="29" t="s">
        <v>575</v>
      </c>
      <c r="P19" s="29" t="s">
        <v>577</v>
      </c>
      <c r="Q19" s="29" t="s">
        <v>579</v>
      </c>
      <c r="R19" s="29" t="s">
        <v>633</v>
      </c>
      <c r="S19" s="29" t="s">
        <v>727</v>
      </c>
      <c r="T19" s="29" t="s">
        <v>576</v>
      </c>
      <c r="U19" s="29" t="s">
        <v>581</v>
      </c>
      <c r="V19" s="29" t="s">
        <v>851</v>
      </c>
      <c r="W19" s="387" t="s">
        <v>303</v>
      </c>
      <c r="X19" s="385" t="s">
        <v>687</v>
      </c>
      <c r="Y19" s="431">
        <v>895</v>
      </c>
      <c r="Z19" s="515">
        <v>5</v>
      </c>
      <c r="AA19" s="516">
        <v>549</v>
      </c>
      <c r="AB19" s="516">
        <v>0</v>
      </c>
      <c r="AC19" s="516">
        <v>0</v>
      </c>
      <c r="AD19" s="516">
        <v>142</v>
      </c>
      <c r="AE19" s="516">
        <v>1100</v>
      </c>
      <c r="AF19" s="516">
        <v>0</v>
      </c>
      <c r="AG19" s="355">
        <v>9</v>
      </c>
      <c r="AH19" s="516">
        <v>0</v>
      </c>
      <c r="AI19" s="516">
        <v>0</v>
      </c>
      <c r="AJ19" s="516">
        <v>0</v>
      </c>
      <c r="AK19" s="516">
        <v>57</v>
      </c>
      <c r="AL19" s="516">
        <v>0</v>
      </c>
      <c r="AM19" s="516">
        <v>0</v>
      </c>
      <c r="AN19" s="516">
        <v>0</v>
      </c>
      <c r="AO19" s="355">
        <v>2</v>
      </c>
      <c r="AP19" s="355">
        <v>0</v>
      </c>
      <c r="AQ19" s="516">
        <v>0</v>
      </c>
      <c r="AR19" s="516">
        <v>0</v>
      </c>
      <c r="AS19" s="516">
        <v>0</v>
      </c>
      <c r="AT19" s="529">
        <v>1853</v>
      </c>
    </row>
    <row r="20" spans="2:46" ht="15.75">
      <c r="B20" s="29" t="s">
        <v>972</v>
      </c>
      <c r="C20" s="29" t="s">
        <v>973</v>
      </c>
      <c r="D20" s="29" t="e">
        <v>#REF!</v>
      </c>
      <c r="E20" s="29" t="s">
        <v>974</v>
      </c>
      <c r="F20" s="29" t="s">
        <v>975</v>
      </c>
      <c r="G20" s="29" t="s">
        <v>976</v>
      </c>
      <c r="H20" s="29" t="s">
        <v>977</v>
      </c>
      <c r="I20" s="29" t="s">
        <v>978</v>
      </c>
      <c r="J20" s="29" t="s">
        <v>979</v>
      </c>
      <c r="K20" s="29" t="s">
        <v>980</v>
      </c>
      <c r="L20" s="29" t="s">
        <v>981</v>
      </c>
      <c r="M20" s="29" t="s">
        <v>982</v>
      </c>
      <c r="N20" s="29" t="s">
        <v>983</v>
      </c>
      <c r="O20" s="29" t="s">
        <v>984</v>
      </c>
      <c r="P20" s="29" t="s">
        <v>985</v>
      </c>
      <c r="Q20" s="29" t="s">
        <v>986</v>
      </c>
      <c r="R20" s="29" t="s">
        <v>987</v>
      </c>
      <c r="S20" s="29" t="s">
        <v>988</v>
      </c>
      <c r="T20" s="29" t="s">
        <v>989</v>
      </c>
      <c r="U20" s="29" t="s">
        <v>990</v>
      </c>
      <c r="V20" s="29" t="s">
        <v>991</v>
      </c>
      <c r="W20" s="521" t="s">
        <v>495</v>
      </c>
      <c r="X20" s="122"/>
      <c r="Y20" s="432"/>
      <c r="Z20" s="523">
        <v>94425</v>
      </c>
      <c r="AA20" s="523">
        <v>90278</v>
      </c>
      <c r="AB20" s="523">
        <v>2658</v>
      </c>
      <c r="AC20" s="523">
        <v>1</v>
      </c>
      <c r="AD20" s="523">
        <v>8135</v>
      </c>
      <c r="AE20" s="523">
        <v>3335</v>
      </c>
      <c r="AF20" s="523">
        <v>1</v>
      </c>
      <c r="AG20" s="478">
        <v>15</v>
      </c>
      <c r="AH20" s="523">
        <v>0</v>
      </c>
      <c r="AI20" s="523">
        <v>0</v>
      </c>
      <c r="AJ20" s="523">
        <v>0</v>
      </c>
      <c r="AK20" s="523">
        <v>301</v>
      </c>
      <c r="AL20" s="523">
        <v>2</v>
      </c>
      <c r="AM20" s="523">
        <v>0</v>
      </c>
      <c r="AN20" s="523">
        <v>0</v>
      </c>
      <c r="AO20" s="478">
        <v>2746</v>
      </c>
      <c r="AP20" s="478">
        <v>0</v>
      </c>
      <c r="AQ20" s="523">
        <v>8</v>
      </c>
      <c r="AR20" s="523">
        <v>0</v>
      </c>
      <c r="AS20" s="523">
        <v>0</v>
      </c>
      <c r="AT20" s="523">
        <v>199144</v>
      </c>
    </row>
    <row r="21" spans="2:46">
      <c r="B21" s="29" t="s">
        <v>992</v>
      </c>
      <c r="C21" s="29" t="s">
        <v>993</v>
      </c>
      <c r="D21" s="29" t="e">
        <v>#REF!</v>
      </c>
      <c r="E21" s="29" t="s">
        <v>994</v>
      </c>
      <c r="F21" s="29" t="s">
        <v>995</v>
      </c>
      <c r="G21" s="29" t="s">
        <v>996</v>
      </c>
      <c r="H21" s="29" t="s">
        <v>997</v>
      </c>
      <c r="I21" s="29" t="s">
        <v>998</v>
      </c>
      <c r="J21" s="29" t="s">
        <v>999</v>
      </c>
      <c r="K21" s="29" t="s">
        <v>1000</v>
      </c>
      <c r="L21" s="29" t="s">
        <v>1001</v>
      </c>
      <c r="M21" s="29" t="s">
        <v>1002</v>
      </c>
      <c r="N21" s="29" t="s">
        <v>1003</v>
      </c>
      <c r="O21" s="29" t="s">
        <v>1004</v>
      </c>
      <c r="P21" s="29" t="s">
        <v>1005</v>
      </c>
      <c r="Q21" s="29" t="s">
        <v>1006</v>
      </c>
      <c r="R21" s="29" t="s">
        <v>1007</v>
      </c>
      <c r="S21" s="29" t="s">
        <v>1008</v>
      </c>
      <c r="T21" s="29" t="s">
        <v>1009</v>
      </c>
      <c r="U21" s="29" t="s">
        <v>1010</v>
      </c>
      <c r="V21" s="29" t="s">
        <v>1011</v>
      </c>
      <c r="W21" s="387" t="s">
        <v>305</v>
      </c>
      <c r="X21" s="385" t="s">
        <v>690</v>
      </c>
      <c r="Y21" s="431">
        <v>45</v>
      </c>
      <c r="Z21" s="515">
        <v>45503</v>
      </c>
      <c r="AA21" s="516">
        <v>34465</v>
      </c>
      <c r="AB21" s="516">
        <v>1802</v>
      </c>
      <c r="AC21" s="516">
        <v>0</v>
      </c>
      <c r="AD21" s="516">
        <v>2283</v>
      </c>
      <c r="AE21" s="516">
        <v>1008</v>
      </c>
      <c r="AF21" s="516">
        <v>0</v>
      </c>
      <c r="AG21" s="355">
        <v>2</v>
      </c>
      <c r="AH21" s="516">
        <v>0</v>
      </c>
      <c r="AI21" s="516">
        <v>0</v>
      </c>
      <c r="AJ21" s="516">
        <v>0</v>
      </c>
      <c r="AK21" s="516">
        <v>22</v>
      </c>
      <c r="AL21" s="516">
        <v>2</v>
      </c>
      <c r="AM21" s="516">
        <v>0</v>
      </c>
      <c r="AN21" s="516">
        <v>0</v>
      </c>
      <c r="AO21" s="355">
        <v>711</v>
      </c>
      <c r="AP21" s="355">
        <v>0</v>
      </c>
      <c r="AQ21" s="516">
        <v>0</v>
      </c>
      <c r="AR21" s="516">
        <v>0</v>
      </c>
      <c r="AS21" s="516">
        <v>0</v>
      </c>
      <c r="AT21" s="529">
        <v>85085</v>
      </c>
    </row>
    <row r="22" spans="2:46">
      <c r="B22" s="29" t="s">
        <v>1012</v>
      </c>
      <c r="C22" s="29" t="s">
        <v>1013</v>
      </c>
      <c r="D22" s="29" t="e">
        <v>#REF!</v>
      </c>
      <c r="E22" s="29" t="s">
        <v>1014</v>
      </c>
      <c r="F22" s="29" t="s">
        <v>1015</v>
      </c>
      <c r="G22" s="29" t="s">
        <v>1016</v>
      </c>
      <c r="H22" s="29" t="s">
        <v>1017</v>
      </c>
      <c r="I22" s="29" t="s">
        <v>1018</v>
      </c>
      <c r="J22" s="29" t="s">
        <v>1019</v>
      </c>
      <c r="K22" s="29" t="s">
        <v>1020</v>
      </c>
      <c r="L22" s="29" t="s">
        <v>1021</v>
      </c>
      <c r="M22" s="29" t="s">
        <v>1022</v>
      </c>
      <c r="N22" s="29" t="s">
        <v>1023</v>
      </c>
      <c r="O22" s="29" t="s">
        <v>1024</v>
      </c>
      <c r="P22" s="29" t="s">
        <v>1025</v>
      </c>
      <c r="Q22" s="29" t="s">
        <v>1026</v>
      </c>
      <c r="R22" s="29" t="s">
        <v>1027</v>
      </c>
      <c r="S22" s="29" t="s">
        <v>1028</v>
      </c>
      <c r="T22" s="29" t="s">
        <v>1029</v>
      </c>
      <c r="U22" s="29" t="s">
        <v>1030</v>
      </c>
      <c r="V22" s="29" t="s">
        <v>1031</v>
      </c>
      <c r="W22" s="387" t="s">
        <v>306</v>
      </c>
      <c r="X22" s="385" t="s">
        <v>690</v>
      </c>
      <c r="Y22" s="431">
        <v>51</v>
      </c>
      <c r="Z22" s="515">
        <v>1262</v>
      </c>
      <c r="AA22" s="516">
        <v>2091</v>
      </c>
      <c r="AB22" s="516">
        <v>34</v>
      </c>
      <c r="AC22" s="516">
        <v>0</v>
      </c>
      <c r="AD22" s="516">
        <v>355</v>
      </c>
      <c r="AE22" s="516">
        <v>0</v>
      </c>
      <c r="AF22" s="516">
        <v>0</v>
      </c>
      <c r="AG22" s="355">
        <v>0</v>
      </c>
      <c r="AH22" s="516">
        <v>0</v>
      </c>
      <c r="AI22" s="516">
        <v>0</v>
      </c>
      <c r="AJ22" s="516">
        <v>0</v>
      </c>
      <c r="AK22" s="516">
        <v>36</v>
      </c>
      <c r="AL22" s="516">
        <v>0</v>
      </c>
      <c r="AM22" s="516">
        <v>0</v>
      </c>
      <c r="AN22" s="516">
        <v>0</v>
      </c>
      <c r="AO22" s="355">
        <v>172</v>
      </c>
      <c r="AP22" s="355">
        <v>0</v>
      </c>
      <c r="AQ22" s="516">
        <v>8</v>
      </c>
      <c r="AR22" s="516">
        <v>0</v>
      </c>
      <c r="AS22" s="516">
        <v>0</v>
      </c>
      <c r="AT22" s="529">
        <v>3786</v>
      </c>
    </row>
    <row r="23" spans="2:46">
      <c r="B23" s="29" t="s">
        <v>1032</v>
      </c>
      <c r="C23" s="29" t="s">
        <v>1033</v>
      </c>
      <c r="D23" s="29" t="e">
        <v>#REF!</v>
      </c>
      <c r="E23" s="29" t="s">
        <v>1034</v>
      </c>
      <c r="F23" s="29" t="s">
        <v>1035</v>
      </c>
      <c r="G23" s="29" t="s">
        <v>1036</v>
      </c>
      <c r="H23" s="29" t="s">
        <v>1037</v>
      </c>
      <c r="I23" s="29" t="s">
        <v>1038</v>
      </c>
      <c r="J23" s="29" t="s">
        <v>1039</v>
      </c>
      <c r="K23" s="29" t="s">
        <v>1040</v>
      </c>
      <c r="L23" s="29" t="s">
        <v>1041</v>
      </c>
      <c r="M23" s="29" t="s">
        <v>1042</v>
      </c>
      <c r="N23" s="29" t="s">
        <v>1043</v>
      </c>
      <c r="O23" s="29" t="s">
        <v>1044</v>
      </c>
      <c r="P23" s="29" t="s">
        <v>1045</v>
      </c>
      <c r="Q23" s="29" t="s">
        <v>1046</v>
      </c>
      <c r="R23" s="29" t="s">
        <v>1047</v>
      </c>
      <c r="S23" s="29" t="s">
        <v>1048</v>
      </c>
      <c r="T23" s="29" t="s">
        <v>1049</v>
      </c>
      <c r="U23" s="29" t="s">
        <v>1050</v>
      </c>
      <c r="V23" s="29" t="s">
        <v>1051</v>
      </c>
      <c r="W23" s="387" t="s">
        <v>307</v>
      </c>
      <c r="X23" s="385" t="s">
        <v>690</v>
      </c>
      <c r="Y23" s="431">
        <v>147</v>
      </c>
      <c r="Z23" s="515">
        <v>12994</v>
      </c>
      <c r="AA23" s="516">
        <v>11373</v>
      </c>
      <c r="AB23" s="516">
        <v>291</v>
      </c>
      <c r="AC23" s="516">
        <v>0</v>
      </c>
      <c r="AD23" s="516">
        <v>1143</v>
      </c>
      <c r="AE23" s="516">
        <v>440</v>
      </c>
      <c r="AF23" s="516">
        <v>0</v>
      </c>
      <c r="AG23" s="355">
        <v>3</v>
      </c>
      <c r="AH23" s="516">
        <v>0</v>
      </c>
      <c r="AI23" s="516">
        <v>0</v>
      </c>
      <c r="AJ23" s="516">
        <v>0</v>
      </c>
      <c r="AK23" s="516">
        <v>0</v>
      </c>
      <c r="AL23" s="516">
        <v>0</v>
      </c>
      <c r="AM23" s="516">
        <v>0</v>
      </c>
      <c r="AN23" s="516">
        <v>0</v>
      </c>
      <c r="AO23" s="355">
        <v>231</v>
      </c>
      <c r="AP23" s="355">
        <v>0</v>
      </c>
      <c r="AQ23" s="516">
        <v>0</v>
      </c>
      <c r="AR23" s="516">
        <v>0</v>
      </c>
      <c r="AS23" s="516">
        <v>0</v>
      </c>
      <c r="AT23" s="529">
        <v>26241</v>
      </c>
    </row>
    <row r="24" spans="2:46">
      <c r="B24" s="29" t="s">
        <v>1052</v>
      </c>
      <c r="C24" s="29" t="s">
        <v>1053</v>
      </c>
      <c r="D24" s="29" t="e">
        <v>#REF!</v>
      </c>
      <c r="E24" s="29" t="s">
        <v>1054</v>
      </c>
      <c r="F24" s="29" t="s">
        <v>1055</v>
      </c>
      <c r="G24" s="29" t="s">
        <v>1056</v>
      </c>
      <c r="H24" s="29" t="s">
        <v>1057</v>
      </c>
      <c r="I24" s="29" t="s">
        <v>1058</v>
      </c>
      <c r="J24" s="29" t="s">
        <v>1059</v>
      </c>
      <c r="K24" s="29" t="s">
        <v>1060</v>
      </c>
      <c r="L24" s="29" t="s">
        <v>1061</v>
      </c>
      <c r="M24" s="29" t="s">
        <v>1062</v>
      </c>
      <c r="N24" s="29" t="s">
        <v>1063</v>
      </c>
      <c r="O24" s="29" t="s">
        <v>1064</v>
      </c>
      <c r="P24" s="29" t="s">
        <v>1065</v>
      </c>
      <c r="Q24" s="29" t="s">
        <v>1066</v>
      </c>
      <c r="R24" s="29" t="s">
        <v>1067</v>
      </c>
      <c r="S24" s="29" t="s">
        <v>1068</v>
      </c>
      <c r="T24" s="29" t="s">
        <v>1069</v>
      </c>
      <c r="U24" s="29" t="s">
        <v>1070</v>
      </c>
      <c r="V24" s="29" t="s">
        <v>1071</v>
      </c>
      <c r="W24" s="387" t="s">
        <v>308</v>
      </c>
      <c r="X24" s="385" t="s">
        <v>690</v>
      </c>
      <c r="Y24" s="431">
        <v>172</v>
      </c>
      <c r="Z24" s="515">
        <v>15269</v>
      </c>
      <c r="AA24" s="516">
        <v>14324</v>
      </c>
      <c r="AB24" s="516">
        <v>106</v>
      </c>
      <c r="AC24" s="516">
        <v>0</v>
      </c>
      <c r="AD24" s="516">
        <v>1219</v>
      </c>
      <c r="AE24" s="516">
        <v>388</v>
      </c>
      <c r="AF24" s="516">
        <v>0</v>
      </c>
      <c r="AG24" s="355">
        <v>2</v>
      </c>
      <c r="AH24" s="516">
        <v>0</v>
      </c>
      <c r="AI24" s="516">
        <v>0</v>
      </c>
      <c r="AJ24" s="516">
        <v>0</v>
      </c>
      <c r="AK24" s="516">
        <v>42</v>
      </c>
      <c r="AL24" s="516">
        <v>0</v>
      </c>
      <c r="AM24" s="516">
        <v>0</v>
      </c>
      <c r="AN24" s="516">
        <v>0</v>
      </c>
      <c r="AO24" s="355">
        <v>383</v>
      </c>
      <c r="AP24" s="355">
        <v>0</v>
      </c>
      <c r="AQ24" s="516">
        <v>0</v>
      </c>
      <c r="AR24" s="516">
        <v>0</v>
      </c>
      <c r="AS24" s="516">
        <v>0</v>
      </c>
      <c r="AT24" s="529">
        <v>31348</v>
      </c>
    </row>
    <row r="25" spans="2:46" ht="15" customHeight="1">
      <c r="B25" s="29" t="s">
        <v>1072</v>
      </c>
      <c r="C25" s="29" t="s">
        <v>1073</v>
      </c>
      <c r="D25" s="29" t="e">
        <v>#REF!</v>
      </c>
      <c r="E25" s="29" t="s">
        <v>1074</v>
      </c>
      <c r="F25" s="29" t="s">
        <v>1075</v>
      </c>
      <c r="G25" s="29" t="s">
        <v>1076</v>
      </c>
      <c r="H25" s="29" t="s">
        <v>1077</v>
      </c>
      <c r="I25" s="29" t="s">
        <v>1078</v>
      </c>
      <c r="J25" s="29" t="s">
        <v>1079</v>
      </c>
      <c r="K25" s="29" t="s">
        <v>1080</v>
      </c>
      <c r="L25" s="29" t="s">
        <v>1081</v>
      </c>
      <c r="M25" s="29" t="s">
        <v>1082</v>
      </c>
      <c r="N25" s="29" t="s">
        <v>1083</v>
      </c>
      <c r="O25" s="29" t="s">
        <v>1084</v>
      </c>
      <c r="P25" s="29" t="s">
        <v>1085</v>
      </c>
      <c r="Q25" s="29" t="s">
        <v>1086</v>
      </c>
      <c r="R25" s="29" t="s">
        <v>1087</v>
      </c>
      <c r="S25" s="29" t="s">
        <v>1088</v>
      </c>
      <c r="T25" s="29" t="s">
        <v>1089</v>
      </c>
      <c r="U25" s="29" t="s">
        <v>1090</v>
      </c>
      <c r="V25" s="29" t="s">
        <v>1091</v>
      </c>
      <c r="W25" s="387" t="s">
        <v>309</v>
      </c>
      <c r="X25" s="385" t="s">
        <v>690</v>
      </c>
      <c r="Y25" s="431">
        <v>475</v>
      </c>
      <c r="Z25" s="515">
        <v>5</v>
      </c>
      <c r="AA25" s="516">
        <v>172</v>
      </c>
      <c r="AB25" s="516">
        <v>0</v>
      </c>
      <c r="AC25" s="516">
        <v>0</v>
      </c>
      <c r="AD25" s="516">
        <v>88</v>
      </c>
      <c r="AE25" s="516">
        <v>0</v>
      </c>
      <c r="AF25" s="516">
        <v>0</v>
      </c>
      <c r="AG25" s="355">
        <v>0</v>
      </c>
      <c r="AH25" s="516">
        <v>0</v>
      </c>
      <c r="AI25" s="516">
        <v>0</v>
      </c>
      <c r="AJ25" s="516">
        <v>0</v>
      </c>
      <c r="AK25" s="516">
        <v>17</v>
      </c>
      <c r="AL25" s="516">
        <v>0</v>
      </c>
      <c r="AM25" s="516">
        <v>0</v>
      </c>
      <c r="AN25" s="516">
        <v>0</v>
      </c>
      <c r="AO25" s="355">
        <v>3</v>
      </c>
      <c r="AP25" s="355">
        <v>0</v>
      </c>
      <c r="AQ25" s="516">
        <v>0</v>
      </c>
      <c r="AR25" s="516">
        <v>0</v>
      </c>
      <c r="AS25" s="516">
        <v>0</v>
      </c>
      <c r="AT25" s="529">
        <v>282</v>
      </c>
    </row>
    <row r="26" spans="2:46" ht="15" customHeight="1">
      <c r="B26" s="29" t="s">
        <v>1092</v>
      </c>
      <c r="C26" s="29" t="s">
        <v>1093</v>
      </c>
      <c r="D26" s="29" t="e">
        <v>#REF!</v>
      </c>
      <c r="E26" s="29" t="s">
        <v>1094</v>
      </c>
      <c r="F26" s="29" t="s">
        <v>1095</v>
      </c>
      <c r="G26" s="29" t="s">
        <v>1096</v>
      </c>
      <c r="H26" s="29" t="s">
        <v>1097</v>
      </c>
      <c r="I26" s="29" t="s">
        <v>1098</v>
      </c>
      <c r="J26" s="29" t="s">
        <v>1099</v>
      </c>
      <c r="K26" s="29" t="s">
        <v>1100</v>
      </c>
      <c r="L26" s="29" t="s">
        <v>1101</v>
      </c>
      <c r="M26" s="29" t="s">
        <v>1102</v>
      </c>
      <c r="N26" s="29" t="s">
        <v>1103</v>
      </c>
      <c r="O26" s="29" t="s">
        <v>1104</v>
      </c>
      <c r="P26" s="29" t="s">
        <v>1105</v>
      </c>
      <c r="Q26" s="29" t="s">
        <v>1106</v>
      </c>
      <c r="R26" s="29" t="s">
        <v>1107</v>
      </c>
      <c r="S26" s="29" t="s">
        <v>1108</v>
      </c>
      <c r="T26" s="29" t="s">
        <v>1109</v>
      </c>
      <c r="U26" s="29" t="s">
        <v>1110</v>
      </c>
      <c r="V26" s="29" t="s">
        <v>1111</v>
      </c>
      <c r="W26" s="387" t="s">
        <v>310</v>
      </c>
      <c r="X26" s="385" t="s">
        <v>690</v>
      </c>
      <c r="Y26" s="431">
        <v>480</v>
      </c>
      <c r="Z26" s="515">
        <v>3</v>
      </c>
      <c r="AA26" s="516">
        <v>1445</v>
      </c>
      <c r="AB26" s="516">
        <v>0</v>
      </c>
      <c r="AC26" s="516">
        <v>0</v>
      </c>
      <c r="AD26" s="516">
        <v>473</v>
      </c>
      <c r="AE26" s="516">
        <v>136</v>
      </c>
      <c r="AF26" s="516">
        <v>0</v>
      </c>
      <c r="AG26" s="355">
        <v>2</v>
      </c>
      <c r="AH26" s="516">
        <v>0</v>
      </c>
      <c r="AI26" s="516">
        <v>0</v>
      </c>
      <c r="AJ26" s="516">
        <v>0</v>
      </c>
      <c r="AK26" s="516">
        <v>88</v>
      </c>
      <c r="AL26" s="516">
        <v>0</v>
      </c>
      <c r="AM26" s="516">
        <v>0</v>
      </c>
      <c r="AN26" s="516">
        <v>0</v>
      </c>
      <c r="AO26" s="355">
        <v>62</v>
      </c>
      <c r="AP26" s="355">
        <v>0</v>
      </c>
      <c r="AQ26" s="516">
        <v>0</v>
      </c>
      <c r="AR26" s="516">
        <v>0</v>
      </c>
      <c r="AS26" s="516">
        <v>0</v>
      </c>
      <c r="AT26" s="529">
        <v>2145</v>
      </c>
    </row>
    <row r="27" spans="2:46" ht="15" customHeight="1">
      <c r="B27" s="29" t="s">
        <v>1112</v>
      </c>
      <c r="C27" s="29" t="s">
        <v>1113</v>
      </c>
      <c r="D27" s="29" t="e">
        <v>#REF!</v>
      </c>
      <c r="E27" s="29" t="s">
        <v>1114</v>
      </c>
      <c r="F27" s="29" t="s">
        <v>1115</v>
      </c>
      <c r="G27" s="29" t="s">
        <v>1116</v>
      </c>
      <c r="H27" s="29" t="s">
        <v>1117</v>
      </c>
      <c r="I27" s="29" t="s">
        <v>1118</v>
      </c>
      <c r="J27" s="29" t="s">
        <v>1119</v>
      </c>
      <c r="K27" s="29" t="s">
        <v>1120</v>
      </c>
      <c r="L27" s="29" t="s">
        <v>1121</v>
      </c>
      <c r="M27" s="29" t="s">
        <v>1122</v>
      </c>
      <c r="N27" s="29" t="s">
        <v>1123</v>
      </c>
      <c r="O27" s="29" t="s">
        <v>1124</v>
      </c>
      <c r="P27" s="29" t="s">
        <v>1125</v>
      </c>
      <c r="Q27" s="29" t="s">
        <v>1126</v>
      </c>
      <c r="R27" s="29" t="s">
        <v>1127</v>
      </c>
      <c r="S27" s="29" t="s">
        <v>1128</v>
      </c>
      <c r="T27" s="29" t="s">
        <v>1129</v>
      </c>
      <c r="U27" s="29" t="s">
        <v>1130</v>
      </c>
      <c r="V27" s="29" t="s">
        <v>1131</v>
      </c>
      <c r="W27" s="387" t="s">
        <v>311</v>
      </c>
      <c r="X27" s="385" t="s">
        <v>690</v>
      </c>
      <c r="Y27" s="431">
        <v>490</v>
      </c>
      <c r="Z27" s="515">
        <v>7</v>
      </c>
      <c r="AA27" s="516">
        <v>4309</v>
      </c>
      <c r="AB27" s="516">
        <v>2</v>
      </c>
      <c r="AC27" s="516">
        <v>0</v>
      </c>
      <c r="AD27" s="516">
        <v>545</v>
      </c>
      <c r="AE27" s="516">
        <v>408</v>
      </c>
      <c r="AF27" s="516">
        <v>0</v>
      </c>
      <c r="AG27" s="355">
        <v>2</v>
      </c>
      <c r="AH27" s="516">
        <v>0</v>
      </c>
      <c r="AI27" s="516">
        <v>0</v>
      </c>
      <c r="AJ27" s="516">
        <v>0</v>
      </c>
      <c r="AK27" s="516">
        <v>25</v>
      </c>
      <c r="AL27" s="516">
        <v>0</v>
      </c>
      <c r="AM27" s="516">
        <v>0</v>
      </c>
      <c r="AN27" s="516">
        <v>0</v>
      </c>
      <c r="AO27" s="355">
        <v>236</v>
      </c>
      <c r="AP27" s="355">
        <v>0</v>
      </c>
      <c r="AQ27" s="516">
        <v>0</v>
      </c>
      <c r="AR27" s="516">
        <v>0</v>
      </c>
      <c r="AS27" s="516">
        <v>0</v>
      </c>
      <c r="AT27" s="529">
        <v>5296</v>
      </c>
    </row>
    <row r="28" spans="2:46" ht="15" customHeight="1">
      <c r="B28" s="29" t="s">
        <v>1132</v>
      </c>
      <c r="C28" s="29" t="s">
        <v>1133</v>
      </c>
      <c r="D28" s="29" t="e">
        <v>#REF!</v>
      </c>
      <c r="E28" s="29" t="s">
        <v>1134</v>
      </c>
      <c r="F28" s="29" t="s">
        <v>1135</v>
      </c>
      <c r="G28" s="29" t="s">
        <v>1136</v>
      </c>
      <c r="H28" s="29" t="s">
        <v>1137</v>
      </c>
      <c r="I28" s="29" t="s">
        <v>1138</v>
      </c>
      <c r="J28" s="29" t="s">
        <v>1139</v>
      </c>
      <c r="K28" s="29" t="s">
        <v>1140</v>
      </c>
      <c r="L28" s="29" t="s">
        <v>1141</v>
      </c>
      <c r="M28" s="29" t="s">
        <v>1142</v>
      </c>
      <c r="N28" s="29" t="s">
        <v>1143</v>
      </c>
      <c r="O28" s="29" t="s">
        <v>1144</v>
      </c>
      <c r="P28" s="29" t="s">
        <v>1145</v>
      </c>
      <c r="Q28" s="29" t="s">
        <v>1146</v>
      </c>
      <c r="R28" s="29" t="s">
        <v>1147</v>
      </c>
      <c r="S28" s="29" t="s">
        <v>1148</v>
      </c>
      <c r="T28" s="29" t="s">
        <v>1149</v>
      </c>
      <c r="U28" s="29" t="s">
        <v>1150</v>
      </c>
      <c r="V28" s="29" t="s">
        <v>1151</v>
      </c>
      <c r="W28" s="387" t="s">
        <v>312</v>
      </c>
      <c r="X28" s="385" t="s">
        <v>690</v>
      </c>
      <c r="Y28" s="431">
        <v>659</v>
      </c>
      <c r="Z28" s="515">
        <v>4</v>
      </c>
      <c r="AA28" s="516">
        <v>1334</v>
      </c>
      <c r="AB28" s="516">
        <v>0</v>
      </c>
      <c r="AC28" s="516">
        <v>0</v>
      </c>
      <c r="AD28" s="516">
        <v>303</v>
      </c>
      <c r="AE28" s="516">
        <v>0</v>
      </c>
      <c r="AF28" s="516">
        <v>0</v>
      </c>
      <c r="AG28" s="355">
        <v>0</v>
      </c>
      <c r="AH28" s="516">
        <v>0</v>
      </c>
      <c r="AI28" s="516">
        <v>0</v>
      </c>
      <c r="AJ28" s="516">
        <v>0</v>
      </c>
      <c r="AK28" s="516">
        <v>29</v>
      </c>
      <c r="AL28" s="516">
        <v>0</v>
      </c>
      <c r="AM28" s="516">
        <v>0</v>
      </c>
      <c r="AN28" s="516">
        <v>0</v>
      </c>
      <c r="AO28" s="355">
        <v>108</v>
      </c>
      <c r="AP28" s="355">
        <v>0</v>
      </c>
      <c r="AQ28" s="516">
        <v>0</v>
      </c>
      <c r="AR28" s="516">
        <v>0</v>
      </c>
      <c r="AS28" s="516">
        <v>0</v>
      </c>
      <c r="AT28" s="529">
        <v>1670</v>
      </c>
    </row>
    <row r="29" spans="2:46" ht="15" customHeight="1">
      <c r="B29" s="29" t="s">
        <v>1152</v>
      </c>
      <c r="C29" s="29" t="s">
        <v>1153</v>
      </c>
      <c r="D29" s="29" t="e">
        <v>#REF!</v>
      </c>
      <c r="E29" s="29" t="s">
        <v>1154</v>
      </c>
      <c r="F29" s="29" t="s">
        <v>1155</v>
      </c>
      <c r="G29" s="29" t="s">
        <v>1156</v>
      </c>
      <c r="H29" s="29" t="s">
        <v>1157</v>
      </c>
      <c r="I29" s="29" t="s">
        <v>1158</v>
      </c>
      <c r="J29" s="29" t="s">
        <v>1159</v>
      </c>
      <c r="K29" s="29" t="s">
        <v>1160</v>
      </c>
      <c r="L29" s="29" t="s">
        <v>1161</v>
      </c>
      <c r="M29" s="29" t="s">
        <v>1162</v>
      </c>
      <c r="N29" s="29" t="s">
        <v>1163</v>
      </c>
      <c r="O29" s="29" t="s">
        <v>1164</v>
      </c>
      <c r="P29" s="29" t="s">
        <v>1165</v>
      </c>
      <c r="Q29" s="29" t="s">
        <v>1166</v>
      </c>
      <c r="R29" s="29" t="s">
        <v>1167</v>
      </c>
      <c r="S29" s="29" t="s">
        <v>1168</v>
      </c>
      <c r="T29" s="29" t="s">
        <v>1169</v>
      </c>
      <c r="U29" s="29" t="s">
        <v>1170</v>
      </c>
      <c r="V29" s="29" t="s">
        <v>1171</v>
      </c>
      <c r="W29" s="387" t="s">
        <v>313</v>
      </c>
      <c r="X29" s="385" t="s">
        <v>690</v>
      </c>
      <c r="Y29" s="431">
        <v>665</v>
      </c>
      <c r="Z29" s="515">
        <v>1</v>
      </c>
      <c r="AA29" s="516">
        <v>1464</v>
      </c>
      <c r="AB29" s="516">
        <v>0</v>
      </c>
      <c r="AC29" s="516">
        <v>0</v>
      </c>
      <c r="AD29" s="516">
        <v>526</v>
      </c>
      <c r="AE29" s="516">
        <v>237</v>
      </c>
      <c r="AF29" s="516">
        <v>0</v>
      </c>
      <c r="AG29" s="355">
        <v>1</v>
      </c>
      <c r="AH29" s="516">
        <v>0</v>
      </c>
      <c r="AI29" s="516">
        <v>0</v>
      </c>
      <c r="AJ29" s="516">
        <v>0</v>
      </c>
      <c r="AK29" s="516">
        <v>0</v>
      </c>
      <c r="AL29" s="516">
        <v>0</v>
      </c>
      <c r="AM29" s="516">
        <v>0</v>
      </c>
      <c r="AN29" s="516">
        <v>0</v>
      </c>
      <c r="AO29" s="355">
        <v>42</v>
      </c>
      <c r="AP29" s="355">
        <v>0</v>
      </c>
      <c r="AQ29" s="516">
        <v>0</v>
      </c>
      <c r="AR29" s="516">
        <v>0</v>
      </c>
      <c r="AS29" s="516">
        <v>0</v>
      </c>
      <c r="AT29" s="529">
        <v>2228</v>
      </c>
    </row>
    <row r="30" spans="2:46" ht="15" customHeight="1">
      <c r="B30" s="29" t="s">
        <v>1172</v>
      </c>
      <c r="C30" s="29" t="s">
        <v>1173</v>
      </c>
      <c r="D30" s="29" t="e">
        <v>#REF!</v>
      </c>
      <c r="E30" s="29" t="s">
        <v>1174</v>
      </c>
      <c r="F30" s="29" t="s">
        <v>1175</v>
      </c>
      <c r="G30" s="29" t="s">
        <v>1176</v>
      </c>
      <c r="H30" s="29" t="s">
        <v>1177</v>
      </c>
      <c r="I30" s="29" t="s">
        <v>1178</v>
      </c>
      <c r="J30" s="29" t="s">
        <v>1179</v>
      </c>
      <c r="K30" s="29" t="s">
        <v>1180</v>
      </c>
      <c r="L30" s="29" t="s">
        <v>1181</v>
      </c>
      <c r="M30" s="29" t="s">
        <v>1182</v>
      </c>
      <c r="N30" s="29" t="s">
        <v>1183</v>
      </c>
      <c r="O30" s="29" t="s">
        <v>1184</v>
      </c>
      <c r="P30" s="29" t="s">
        <v>1185</v>
      </c>
      <c r="Q30" s="29" t="s">
        <v>1186</v>
      </c>
      <c r="R30" s="29" t="s">
        <v>1187</v>
      </c>
      <c r="S30" s="29" t="s">
        <v>1188</v>
      </c>
      <c r="T30" s="29" t="s">
        <v>1189</v>
      </c>
      <c r="U30" s="29" t="s">
        <v>1190</v>
      </c>
      <c r="V30" s="29" t="s">
        <v>1191</v>
      </c>
      <c r="W30" s="387" t="s">
        <v>314</v>
      </c>
      <c r="X30" s="385" t="s">
        <v>690</v>
      </c>
      <c r="Y30" s="431">
        <v>837</v>
      </c>
      <c r="Z30" s="515">
        <v>19377</v>
      </c>
      <c r="AA30" s="516">
        <v>19188</v>
      </c>
      <c r="AB30" s="516">
        <v>423</v>
      </c>
      <c r="AC30" s="516">
        <v>1</v>
      </c>
      <c r="AD30" s="516">
        <v>1057</v>
      </c>
      <c r="AE30" s="516">
        <v>718</v>
      </c>
      <c r="AF30" s="516">
        <v>1</v>
      </c>
      <c r="AG30" s="355">
        <v>3</v>
      </c>
      <c r="AH30" s="516">
        <v>0</v>
      </c>
      <c r="AI30" s="516">
        <v>0</v>
      </c>
      <c r="AJ30" s="516">
        <v>0</v>
      </c>
      <c r="AK30" s="516">
        <v>28</v>
      </c>
      <c r="AL30" s="516">
        <v>0</v>
      </c>
      <c r="AM30" s="516">
        <v>0</v>
      </c>
      <c r="AN30" s="516">
        <v>0</v>
      </c>
      <c r="AO30" s="355">
        <v>796</v>
      </c>
      <c r="AP30" s="355">
        <v>0</v>
      </c>
      <c r="AQ30" s="516">
        <v>0</v>
      </c>
      <c r="AR30" s="516">
        <v>0</v>
      </c>
      <c r="AS30" s="516">
        <v>0</v>
      </c>
      <c r="AT30" s="529">
        <v>40793</v>
      </c>
    </row>
    <row r="31" spans="2:46" ht="15" customHeight="1">
      <c r="B31" s="29" t="s">
        <v>562</v>
      </c>
      <c r="C31" s="29" t="s">
        <v>563</v>
      </c>
      <c r="D31" s="29" t="e">
        <v>#REF!</v>
      </c>
      <c r="E31" s="29" t="s">
        <v>564</v>
      </c>
      <c r="F31" s="29" t="s">
        <v>565</v>
      </c>
      <c r="G31" s="29" t="s">
        <v>566</v>
      </c>
      <c r="H31" s="29" t="s">
        <v>631</v>
      </c>
      <c r="I31" s="29" t="s">
        <v>568</v>
      </c>
      <c r="J31" s="29" t="s">
        <v>567</v>
      </c>
      <c r="K31" s="29" t="s">
        <v>572</v>
      </c>
      <c r="L31" s="29" t="s">
        <v>571</v>
      </c>
      <c r="M31" s="29" t="s">
        <v>570</v>
      </c>
      <c r="N31" s="29" t="s">
        <v>574</v>
      </c>
      <c r="O31" s="29" t="s">
        <v>575</v>
      </c>
      <c r="P31" s="29" t="s">
        <v>577</v>
      </c>
      <c r="Q31" s="29" t="s">
        <v>579</v>
      </c>
      <c r="R31" s="29" t="s">
        <v>633</v>
      </c>
      <c r="S31" s="29" t="s">
        <v>727</v>
      </c>
      <c r="T31" s="29" t="s">
        <v>576</v>
      </c>
      <c r="U31" s="29" t="s">
        <v>581</v>
      </c>
      <c r="V31" s="29" t="s">
        <v>851</v>
      </c>
      <c r="W31" s="387" t="s">
        <v>315</v>
      </c>
      <c r="X31" s="385" t="s">
        <v>690</v>
      </c>
      <c r="Y31" s="431">
        <v>873</v>
      </c>
      <c r="Z31" s="515">
        <v>0</v>
      </c>
      <c r="AA31" s="516">
        <v>113</v>
      </c>
      <c r="AB31" s="516">
        <v>0</v>
      </c>
      <c r="AC31" s="516">
        <v>0</v>
      </c>
      <c r="AD31" s="516">
        <v>143</v>
      </c>
      <c r="AE31" s="516">
        <v>0</v>
      </c>
      <c r="AF31" s="516">
        <v>0</v>
      </c>
      <c r="AG31" s="355">
        <v>0</v>
      </c>
      <c r="AH31" s="516">
        <v>0</v>
      </c>
      <c r="AI31" s="516">
        <v>0</v>
      </c>
      <c r="AJ31" s="516">
        <v>0</v>
      </c>
      <c r="AK31" s="516">
        <v>14</v>
      </c>
      <c r="AL31" s="516">
        <v>0</v>
      </c>
      <c r="AM31" s="516">
        <v>0</v>
      </c>
      <c r="AN31" s="516">
        <v>0</v>
      </c>
      <c r="AO31" s="355">
        <v>2</v>
      </c>
      <c r="AP31" s="355">
        <v>0</v>
      </c>
      <c r="AQ31" s="516">
        <v>0</v>
      </c>
      <c r="AR31" s="516">
        <v>0</v>
      </c>
      <c r="AS31" s="516">
        <v>0</v>
      </c>
      <c r="AT31" s="529">
        <v>270</v>
      </c>
    </row>
    <row r="32" spans="2:46" ht="15" customHeight="1">
      <c r="B32" s="29" t="s">
        <v>1192</v>
      </c>
      <c r="C32" s="29" t="s">
        <v>1193</v>
      </c>
      <c r="D32" s="29" t="e">
        <v>#REF!</v>
      </c>
      <c r="E32" s="29" t="s">
        <v>1194</v>
      </c>
      <c r="F32" s="29" t="s">
        <v>1195</v>
      </c>
      <c r="G32" s="29" t="s">
        <v>1196</v>
      </c>
      <c r="H32" s="29" t="s">
        <v>1197</v>
      </c>
      <c r="I32" s="29" t="s">
        <v>1198</v>
      </c>
      <c r="J32" s="29" t="s">
        <v>1199</v>
      </c>
      <c r="K32" s="29" t="s">
        <v>1200</v>
      </c>
      <c r="L32" s="29" t="s">
        <v>1201</v>
      </c>
      <c r="M32" s="29" t="s">
        <v>1202</v>
      </c>
      <c r="N32" s="29" t="s">
        <v>1203</v>
      </c>
      <c r="O32" s="29" t="s">
        <v>1204</v>
      </c>
      <c r="P32" s="29" t="s">
        <v>1205</v>
      </c>
      <c r="Q32" s="29" t="s">
        <v>1206</v>
      </c>
      <c r="R32" s="29" t="s">
        <v>1207</v>
      </c>
      <c r="S32" s="29" t="s">
        <v>1208</v>
      </c>
      <c r="T32" s="29" t="s">
        <v>1209</v>
      </c>
      <c r="U32" s="29" t="s">
        <v>1210</v>
      </c>
      <c r="V32" s="29" t="s">
        <v>1211</v>
      </c>
      <c r="W32" s="521" t="s">
        <v>693</v>
      </c>
      <c r="X32" s="122"/>
      <c r="Y32" s="432"/>
      <c r="Z32" s="523">
        <v>51</v>
      </c>
      <c r="AA32" s="523">
        <v>27086</v>
      </c>
      <c r="AB32" s="523">
        <v>58</v>
      </c>
      <c r="AC32" s="523">
        <v>0</v>
      </c>
      <c r="AD32" s="523">
        <v>5041</v>
      </c>
      <c r="AE32" s="523">
        <v>8178</v>
      </c>
      <c r="AF32" s="523">
        <v>14</v>
      </c>
      <c r="AG32" s="478">
        <v>28</v>
      </c>
      <c r="AH32" s="523">
        <v>100</v>
      </c>
      <c r="AI32" s="523">
        <v>1</v>
      </c>
      <c r="AJ32" s="523">
        <v>1</v>
      </c>
      <c r="AK32" s="523">
        <v>35</v>
      </c>
      <c r="AL32" s="523">
        <v>0</v>
      </c>
      <c r="AM32" s="523">
        <v>0</v>
      </c>
      <c r="AN32" s="523">
        <v>0</v>
      </c>
      <c r="AO32" s="478">
        <v>177</v>
      </c>
      <c r="AP32" s="478">
        <v>0</v>
      </c>
      <c r="AQ32" s="523">
        <v>0</v>
      </c>
      <c r="AR32" s="523">
        <v>0</v>
      </c>
      <c r="AS32" s="523">
        <v>0</v>
      </c>
      <c r="AT32" s="523">
        <v>40565</v>
      </c>
    </row>
    <row r="33" spans="2:46" ht="15" customHeight="1">
      <c r="B33" s="29" t="s">
        <v>1212</v>
      </c>
      <c r="C33" s="29" t="s">
        <v>1213</v>
      </c>
      <c r="D33" s="29" t="e">
        <v>#REF!</v>
      </c>
      <c r="E33" s="29" t="s">
        <v>1214</v>
      </c>
      <c r="F33" s="29" t="s">
        <v>1215</v>
      </c>
      <c r="G33" s="29" t="s">
        <v>1216</v>
      </c>
      <c r="H33" s="29" t="s">
        <v>1217</v>
      </c>
      <c r="I33" s="29" t="s">
        <v>1218</v>
      </c>
      <c r="J33" s="29" t="s">
        <v>1219</v>
      </c>
      <c r="K33" s="29" t="s">
        <v>1220</v>
      </c>
      <c r="L33" s="29" t="s">
        <v>1221</v>
      </c>
      <c r="M33" s="29" t="s">
        <v>1222</v>
      </c>
      <c r="N33" s="29" t="s">
        <v>1223</v>
      </c>
      <c r="O33" s="29" t="s">
        <v>1224</v>
      </c>
      <c r="P33" s="29" t="s">
        <v>1225</v>
      </c>
      <c r="Q33" s="29" t="s">
        <v>1226</v>
      </c>
      <c r="R33" s="29" t="s">
        <v>1227</v>
      </c>
      <c r="S33" s="29" t="s">
        <v>1228</v>
      </c>
      <c r="T33" s="29" t="s">
        <v>1229</v>
      </c>
      <c r="U33" s="29" t="s">
        <v>1230</v>
      </c>
      <c r="V33" s="29" t="s">
        <v>1231</v>
      </c>
      <c r="W33" s="387" t="s">
        <v>317</v>
      </c>
      <c r="X33" s="385" t="s">
        <v>693</v>
      </c>
      <c r="Y33" s="431">
        <v>31</v>
      </c>
      <c r="Z33" s="515">
        <v>5</v>
      </c>
      <c r="AA33" s="516">
        <v>2209</v>
      </c>
      <c r="AB33" s="516">
        <v>2</v>
      </c>
      <c r="AC33" s="516">
        <v>0</v>
      </c>
      <c r="AD33" s="516">
        <v>257</v>
      </c>
      <c r="AE33" s="516">
        <v>1192</v>
      </c>
      <c r="AF33" s="516">
        <v>5</v>
      </c>
      <c r="AG33" s="355">
        <v>6</v>
      </c>
      <c r="AH33" s="516">
        <v>0</v>
      </c>
      <c r="AI33" s="516">
        <v>0</v>
      </c>
      <c r="AJ33" s="516">
        <v>1</v>
      </c>
      <c r="AK33" s="516">
        <v>0</v>
      </c>
      <c r="AL33" s="516">
        <v>0</v>
      </c>
      <c r="AM33" s="516">
        <v>0</v>
      </c>
      <c r="AN33" s="516">
        <v>0</v>
      </c>
      <c r="AO33" s="355">
        <v>13</v>
      </c>
      <c r="AP33" s="355">
        <v>0</v>
      </c>
      <c r="AQ33" s="516">
        <v>0</v>
      </c>
      <c r="AR33" s="516">
        <v>0</v>
      </c>
      <c r="AS33" s="516">
        <v>0</v>
      </c>
      <c r="AT33" s="529">
        <v>3671</v>
      </c>
    </row>
    <row r="34" spans="2:46" ht="15" customHeight="1">
      <c r="B34" s="29" t="s">
        <v>1232</v>
      </c>
      <c r="C34" s="29" t="s">
        <v>1233</v>
      </c>
      <c r="D34" s="29" t="e">
        <v>#REF!</v>
      </c>
      <c r="E34" s="29" t="s">
        <v>1234</v>
      </c>
      <c r="F34" s="29" t="s">
        <v>1235</v>
      </c>
      <c r="G34" s="29" t="s">
        <v>1236</v>
      </c>
      <c r="H34" s="29" t="s">
        <v>1237</v>
      </c>
      <c r="I34" s="29" t="s">
        <v>1238</v>
      </c>
      <c r="J34" s="29" t="s">
        <v>1239</v>
      </c>
      <c r="K34" s="29" t="s">
        <v>1240</v>
      </c>
      <c r="L34" s="29" t="s">
        <v>1241</v>
      </c>
      <c r="M34" s="29" t="s">
        <v>1242</v>
      </c>
      <c r="N34" s="29" t="s">
        <v>1243</v>
      </c>
      <c r="O34" s="29" t="s">
        <v>1244</v>
      </c>
      <c r="P34" s="29" t="s">
        <v>1245</v>
      </c>
      <c r="Q34" s="29" t="s">
        <v>1246</v>
      </c>
      <c r="R34" s="29" t="s">
        <v>1247</v>
      </c>
      <c r="S34" s="29" t="s">
        <v>1248</v>
      </c>
      <c r="T34" s="29" t="s">
        <v>1249</v>
      </c>
      <c r="U34" s="29" t="s">
        <v>1250</v>
      </c>
      <c r="V34" s="29" t="s">
        <v>1251</v>
      </c>
      <c r="W34" s="387" t="s">
        <v>318</v>
      </c>
      <c r="X34" s="385" t="s">
        <v>693</v>
      </c>
      <c r="Y34" s="431">
        <v>40</v>
      </c>
      <c r="Z34" s="515">
        <v>1</v>
      </c>
      <c r="AA34" s="516">
        <v>708</v>
      </c>
      <c r="AB34" s="516">
        <v>0</v>
      </c>
      <c r="AC34" s="516">
        <v>0</v>
      </c>
      <c r="AD34" s="516">
        <v>75</v>
      </c>
      <c r="AE34" s="516">
        <v>770</v>
      </c>
      <c r="AF34" s="516">
        <v>0</v>
      </c>
      <c r="AG34" s="355">
        <v>4</v>
      </c>
      <c r="AH34" s="516">
        <v>0</v>
      </c>
      <c r="AI34" s="516">
        <v>0</v>
      </c>
      <c r="AJ34" s="516">
        <v>0</v>
      </c>
      <c r="AK34" s="516">
        <v>0</v>
      </c>
      <c r="AL34" s="516">
        <v>0</v>
      </c>
      <c r="AM34" s="516">
        <v>0</v>
      </c>
      <c r="AN34" s="516">
        <v>0</v>
      </c>
      <c r="AO34" s="355">
        <v>8</v>
      </c>
      <c r="AP34" s="355">
        <v>0</v>
      </c>
      <c r="AQ34" s="516">
        <v>0</v>
      </c>
      <c r="AR34" s="516">
        <v>0</v>
      </c>
      <c r="AS34" s="516">
        <v>0</v>
      </c>
      <c r="AT34" s="529">
        <v>1554</v>
      </c>
    </row>
    <row r="35" spans="2:46" ht="15" customHeight="1">
      <c r="B35" s="29" t="s">
        <v>1252</v>
      </c>
      <c r="C35" s="29" t="s">
        <v>1253</v>
      </c>
      <c r="D35" s="29" t="e">
        <v>#REF!</v>
      </c>
      <c r="E35" s="29" t="s">
        <v>1254</v>
      </c>
      <c r="F35" s="29" t="s">
        <v>1255</v>
      </c>
      <c r="G35" s="29" t="s">
        <v>1256</v>
      </c>
      <c r="H35" s="29" t="s">
        <v>1257</v>
      </c>
      <c r="I35" s="29" t="s">
        <v>1258</v>
      </c>
      <c r="J35" s="29" t="s">
        <v>1259</v>
      </c>
      <c r="K35" s="29" t="s">
        <v>1260</v>
      </c>
      <c r="L35" s="29" t="s">
        <v>1261</v>
      </c>
      <c r="M35" s="29" t="s">
        <v>1262</v>
      </c>
      <c r="N35" s="29" t="s">
        <v>1263</v>
      </c>
      <c r="O35" s="29" t="s">
        <v>1264</v>
      </c>
      <c r="P35" s="29" t="s">
        <v>1265</v>
      </c>
      <c r="Q35" s="29" t="s">
        <v>1266</v>
      </c>
      <c r="R35" s="29" t="s">
        <v>1267</v>
      </c>
      <c r="S35" s="29" t="s">
        <v>1268</v>
      </c>
      <c r="T35" s="29" t="s">
        <v>1269</v>
      </c>
      <c r="U35" s="29" t="s">
        <v>1270</v>
      </c>
      <c r="V35" s="29" t="s">
        <v>1271</v>
      </c>
      <c r="W35" s="387" t="s">
        <v>319</v>
      </c>
      <c r="X35" s="385" t="s">
        <v>693</v>
      </c>
      <c r="Y35" s="431">
        <v>190</v>
      </c>
      <c r="Z35" s="515">
        <v>6</v>
      </c>
      <c r="AA35" s="516">
        <v>2334</v>
      </c>
      <c r="AB35" s="516">
        <v>0</v>
      </c>
      <c r="AC35" s="516">
        <v>0</v>
      </c>
      <c r="AD35" s="516">
        <v>771</v>
      </c>
      <c r="AE35" s="516">
        <v>0</v>
      </c>
      <c r="AF35" s="516">
        <v>2</v>
      </c>
      <c r="AG35" s="355">
        <v>0</v>
      </c>
      <c r="AH35" s="516">
        <v>100</v>
      </c>
      <c r="AI35" s="516">
        <v>0</v>
      </c>
      <c r="AJ35" s="516">
        <v>0</v>
      </c>
      <c r="AK35" s="516">
        <v>0</v>
      </c>
      <c r="AL35" s="516">
        <v>0</v>
      </c>
      <c r="AM35" s="516">
        <v>0</v>
      </c>
      <c r="AN35" s="516">
        <v>0</v>
      </c>
      <c r="AO35" s="355">
        <v>8</v>
      </c>
      <c r="AP35" s="355">
        <v>0</v>
      </c>
      <c r="AQ35" s="516">
        <v>0</v>
      </c>
      <c r="AR35" s="516">
        <v>0</v>
      </c>
      <c r="AS35" s="516">
        <v>0</v>
      </c>
      <c r="AT35" s="529">
        <v>3213</v>
      </c>
    </row>
    <row r="36" spans="2:46" ht="15" customHeight="1">
      <c r="B36" s="29" t="s">
        <v>1272</v>
      </c>
      <c r="C36" s="29" t="s">
        <v>1273</v>
      </c>
      <c r="D36" s="29" t="e">
        <v>#REF!</v>
      </c>
      <c r="E36" s="29" t="s">
        <v>1274</v>
      </c>
      <c r="F36" s="29" t="s">
        <v>1275</v>
      </c>
      <c r="G36" s="29" t="s">
        <v>1276</v>
      </c>
      <c r="H36" s="29" t="s">
        <v>1277</v>
      </c>
      <c r="I36" s="29" t="s">
        <v>1278</v>
      </c>
      <c r="J36" s="29" t="s">
        <v>1279</v>
      </c>
      <c r="K36" s="29" t="s">
        <v>1280</v>
      </c>
      <c r="L36" s="29" t="s">
        <v>1281</v>
      </c>
      <c r="M36" s="29" t="s">
        <v>1282</v>
      </c>
      <c r="N36" s="29" t="s">
        <v>1283</v>
      </c>
      <c r="O36" s="29" t="s">
        <v>1284</v>
      </c>
      <c r="P36" s="29" t="s">
        <v>1285</v>
      </c>
      <c r="Q36" s="29" t="s">
        <v>1286</v>
      </c>
      <c r="R36" s="29" t="s">
        <v>1287</v>
      </c>
      <c r="S36" s="29" t="s">
        <v>1288</v>
      </c>
      <c r="T36" s="29" t="s">
        <v>1289</v>
      </c>
      <c r="U36" s="29" t="s">
        <v>1290</v>
      </c>
      <c r="V36" s="29" t="s">
        <v>1291</v>
      </c>
      <c r="W36" s="387" t="s">
        <v>320</v>
      </c>
      <c r="X36" s="385" t="s">
        <v>693</v>
      </c>
      <c r="Y36" s="431">
        <v>604</v>
      </c>
      <c r="Z36" s="515">
        <v>11</v>
      </c>
      <c r="AA36" s="516">
        <v>3191</v>
      </c>
      <c r="AB36" s="516">
        <v>2</v>
      </c>
      <c r="AC36" s="516">
        <v>0</v>
      </c>
      <c r="AD36" s="516">
        <v>471</v>
      </c>
      <c r="AE36" s="516">
        <v>2114</v>
      </c>
      <c r="AF36" s="516">
        <v>0</v>
      </c>
      <c r="AG36" s="355">
        <v>9</v>
      </c>
      <c r="AH36" s="516">
        <v>0</v>
      </c>
      <c r="AI36" s="516">
        <v>0</v>
      </c>
      <c r="AJ36" s="516">
        <v>0</v>
      </c>
      <c r="AK36" s="516">
        <v>0</v>
      </c>
      <c r="AL36" s="516">
        <v>0</v>
      </c>
      <c r="AM36" s="516">
        <v>0</v>
      </c>
      <c r="AN36" s="516">
        <v>0</v>
      </c>
      <c r="AO36" s="355">
        <v>16</v>
      </c>
      <c r="AP36" s="355">
        <v>0</v>
      </c>
      <c r="AQ36" s="516">
        <v>0</v>
      </c>
      <c r="AR36" s="516">
        <v>0</v>
      </c>
      <c r="AS36" s="516">
        <v>0</v>
      </c>
      <c r="AT36" s="529">
        <v>5789</v>
      </c>
    </row>
    <row r="37" spans="2:46" ht="15" customHeight="1">
      <c r="B37" s="29" t="s">
        <v>1292</v>
      </c>
      <c r="C37" s="29" t="s">
        <v>1293</v>
      </c>
      <c r="D37" s="29" t="e">
        <v>#REF!</v>
      </c>
      <c r="E37" s="29" t="s">
        <v>1294</v>
      </c>
      <c r="F37" s="29" t="s">
        <v>1295</v>
      </c>
      <c r="G37" s="29" t="s">
        <v>1296</v>
      </c>
      <c r="H37" s="29" t="s">
        <v>1297</v>
      </c>
      <c r="I37" s="29" t="s">
        <v>1298</v>
      </c>
      <c r="J37" s="29" t="s">
        <v>1299</v>
      </c>
      <c r="K37" s="29" t="s">
        <v>1300</v>
      </c>
      <c r="L37" s="29" t="s">
        <v>1301</v>
      </c>
      <c r="M37" s="29" t="s">
        <v>1302</v>
      </c>
      <c r="N37" s="29" t="s">
        <v>1303</v>
      </c>
      <c r="O37" s="29" t="s">
        <v>1304</v>
      </c>
      <c r="P37" s="29" t="s">
        <v>1305</v>
      </c>
      <c r="Q37" s="29" t="s">
        <v>1306</v>
      </c>
      <c r="R37" s="29" t="s">
        <v>1307</v>
      </c>
      <c r="S37" s="29" t="s">
        <v>1308</v>
      </c>
      <c r="T37" s="29" t="s">
        <v>1309</v>
      </c>
      <c r="U37" s="29" t="s">
        <v>1310</v>
      </c>
      <c r="V37" s="29" t="s">
        <v>1311</v>
      </c>
      <c r="W37" s="387" t="s">
        <v>321</v>
      </c>
      <c r="X37" s="385" t="s">
        <v>693</v>
      </c>
      <c r="Y37" s="431">
        <v>670</v>
      </c>
      <c r="Z37" s="515">
        <v>1</v>
      </c>
      <c r="AA37" s="516">
        <v>2563</v>
      </c>
      <c r="AB37" s="516">
        <v>1</v>
      </c>
      <c r="AC37" s="516">
        <v>0</v>
      </c>
      <c r="AD37" s="516">
        <v>826</v>
      </c>
      <c r="AE37" s="516">
        <v>0</v>
      </c>
      <c r="AF37" s="516">
        <v>2</v>
      </c>
      <c r="AG37" s="355">
        <v>0</v>
      </c>
      <c r="AH37" s="516">
        <v>0</v>
      </c>
      <c r="AI37" s="516">
        <v>0</v>
      </c>
      <c r="AJ37" s="516">
        <v>0</v>
      </c>
      <c r="AK37" s="516">
        <v>0</v>
      </c>
      <c r="AL37" s="516">
        <v>0</v>
      </c>
      <c r="AM37" s="516">
        <v>0</v>
      </c>
      <c r="AN37" s="516">
        <v>0</v>
      </c>
      <c r="AO37" s="355">
        <v>11</v>
      </c>
      <c r="AP37" s="355">
        <v>0</v>
      </c>
      <c r="AQ37" s="516">
        <v>0</v>
      </c>
      <c r="AR37" s="516">
        <v>0</v>
      </c>
      <c r="AS37" s="516">
        <v>0</v>
      </c>
      <c r="AT37" s="529">
        <v>3393</v>
      </c>
    </row>
    <row r="38" spans="2:46" ht="15" customHeight="1">
      <c r="B38" s="29" t="s">
        <v>1312</v>
      </c>
      <c r="C38" s="29" t="s">
        <v>1313</v>
      </c>
      <c r="D38" s="29" t="e">
        <v>#REF!</v>
      </c>
      <c r="E38" s="29" t="s">
        <v>1314</v>
      </c>
      <c r="F38" s="29" t="s">
        <v>1315</v>
      </c>
      <c r="G38" s="29" t="s">
        <v>1316</v>
      </c>
      <c r="H38" s="29" t="s">
        <v>1317</v>
      </c>
      <c r="I38" s="29" t="s">
        <v>1318</v>
      </c>
      <c r="J38" s="29" t="s">
        <v>1319</v>
      </c>
      <c r="K38" s="29" t="s">
        <v>1320</v>
      </c>
      <c r="L38" s="29" t="s">
        <v>1321</v>
      </c>
      <c r="M38" s="29" t="s">
        <v>1322</v>
      </c>
      <c r="N38" s="29" t="s">
        <v>1323</v>
      </c>
      <c r="O38" s="29" t="s">
        <v>1324</v>
      </c>
      <c r="P38" s="29" t="s">
        <v>1325</v>
      </c>
      <c r="Q38" s="29" t="s">
        <v>1326</v>
      </c>
      <c r="R38" s="29" t="s">
        <v>1327</v>
      </c>
      <c r="S38" s="29" t="s">
        <v>1328</v>
      </c>
      <c r="T38" s="29" t="s">
        <v>1329</v>
      </c>
      <c r="U38" s="29" t="s">
        <v>1330</v>
      </c>
      <c r="V38" s="29" t="s">
        <v>1331</v>
      </c>
      <c r="W38" s="387" t="s">
        <v>322</v>
      </c>
      <c r="X38" s="385" t="s">
        <v>693</v>
      </c>
      <c r="Y38" s="431">
        <v>690</v>
      </c>
      <c r="Z38" s="515">
        <v>2</v>
      </c>
      <c r="AA38" s="516">
        <v>1008</v>
      </c>
      <c r="AB38" s="516">
        <v>0</v>
      </c>
      <c r="AC38" s="516">
        <v>0</v>
      </c>
      <c r="AD38" s="516">
        <v>462</v>
      </c>
      <c r="AE38" s="516">
        <v>0</v>
      </c>
      <c r="AF38" s="516">
        <v>2</v>
      </c>
      <c r="AG38" s="355">
        <v>0</v>
      </c>
      <c r="AH38" s="516">
        <v>0</v>
      </c>
      <c r="AI38" s="516">
        <v>0</v>
      </c>
      <c r="AJ38" s="516">
        <v>0</v>
      </c>
      <c r="AK38" s="516">
        <v>0</v>
      </c>
      <c r="AL38" s="516">
        <v>0</v>
      </c>
      <c r="AM38" s="516">
        <v>0</v>
      </c>
      <c r="AN38" s="516">
        <v>0</v>
      </c>
      <c r="AO38" s="355">
        <v>1</v>
      </c>
      <c r="AP38" s="355">
        <v>0</v>
      </c>
      <c r="AQ38" s="516">
        <v>0</v>
      </c>
      <c r="AR38" s="516">
        <v>0</v>
      </c>
      <c r="AS38" s="516">
        <v>0</v>
      </c>
      <c r="AT38" s="529">
        <v>1474</v>
      </c>
    </row>
    <row r="39" spans="2:46" ht="15" customHeight="1">
      <c r="B39" s="29" t="s">
        <v>1332</v>
      </c>
      <c r="C39" s="29" t="s">
        <v>1333</v>
      </c>
      <c r="D39" s="29" t="e">
        <v>#REF!</v>
      </c>
      <c r="E39" s="29" t="s">
        <v>1334</v>
      </c>
      <c r="F39" s="29" t="s">
        <v>1335</v>
      </c>
      <c r="G39" s="29" t="s">
        <v>1336</v>
      </c>
      <c r="H39" s="29" t="s">
        <v>1337</v>
      </c>
      <c r="I39" s="29" t="s">
        <v>1338</v>
      </c>
      <c r="J39" s="29" t="s">
        <v>1339</v>
      </c>
      <c r="K39" s="29" t="s">
        <v>1340</v>
      </c>
      <c r="L39" s="29" t="s">
        <v>1341</v>
      </c>
      <c r="M39" s="29" t="s">
        <v>1342</v>
      </c>
      <c r="N39" s="29" t="s">
        <v>1343</v>
      </c>
      <c r="O39" s="29" t="s">
        <v>1344</v>
      </c>
      <c r="P39" s="29" t="s">
        <v>1345</v>
      </c>
      <c r="Q39" s="29" t="s">
        <v>1346</v>
      </c>
      <c r="R39" s="29" t="s">
        <v>1347</v>
      </c>
      <c r="S39" s="29" t="s">
        <v>1348</v>
      </c>
      <c r="T39" s="29" t="s">
        <v>1349</v>
      </c>
      <c r="U39" s="29" t="s">
        <v>1350</v>
      </c>
      <c r="V39" s="29" t="s">
        <v>1351</v>
      </c>
      <c r="W39" s="387" t="s">
        <v>323</v>
      </c>
      <c r="X39" s="385" t="s">
        <v>693</v>
      </c>
      <c r="Y39" s="431">
        <v>736</v>
      </c>
      <c r="Z39" s="515">
        <v>13</v>
      </c>
      <c r="AA39" s="516">
        <v>10232</v>
      </c>
      <c r="AB39" s="516">
        <v>0</v>
      </c>
      <c r="AC39" s="516">
        <v>0</v>
      </c>
      <c r="AD39" s="516">
        <v>982</v>
      </c>
      <c r="AE39" s="516">
        <v>3211</v>
      </c>
      <c r="AF39" s="516">
        <v>0</v>
      </c>
      <c r="AG39" s="355">
        <v>8</v>
      </c>
      <c r="AH39" s="516">
        <v>0</v>
      </c>
      <c r="AI39" s="516">
        <v>0</v>
      </c>
      <c r="AJ39" s="516">
        <v>0</v>
      </c>
      <c r="AK39" s="516">
        <v>35</v>
      </c>
      <c r="AL39" s="516">
        <v>0</v>
      </c>
      <c r="AM39" s="516">
        <v>0</v>
      </c>
      <c r="AN39" s="516">
        <v>0</v>
      </c>
      <c r="AO39" s="355">
        <v>41</v>
      </c>
      <c r="AP39" s="355">
        <v>0</v>
      </c>
      <c r="AQ39" s="516">
        <v>0</v>
      </c>
      <c r="AR39" s="516">
        <v>0</v>
      </c>
      <c r="AS39" s="516">
        <v>0</v>
      </c>
      <c r="AT39" s="529">
        <v>14473</v>
      </c>
    </row>
    <row r="40" spans="2:46" ht="15" customHeight="1">
      <c r="B40" s="29" t="s">
        <v>1352</v>
      </c>
      <c r="C40" s="29" t="s">
        <v>1353</v>
      </c>
      <c r="D40" s="29" t="e">
        <v>#REF!</v>
      </c>
      <c r="E40" s="29" t="s">
        <v>1354</v>
      </c>
      <c r="F40" s="29" t="s">
        <v>1355</v>
      </c>
      <c r="G40" s="29" t="s">
        <v>1356</v>
      </c>
      <c r="H40" s="29" t="s">
        <v>1357</v>
      </c>
      <c r="I40" s="29" t="s">
        <v>1358</v>
      </c>
      <c r="J40" s="29" t="s">
        <v>1359</v>
      </c>
      <c r="K40" s="29" t="s">
        <v>1360</v>
      </c>
      <c r="L40" s="29" t="s">
        <v>1361</v>
      </c>
      <c r="M40" s="29" t="s">
        <v>1362</v>
      </c>
      <c r="N40" s="29" t="s">
        <v>1363</v>
      </c>
      <c r="O40" s="29" t="s">
        <v>1364</v>
      </c>
      <c r="P40" s="29" t="s">
        <v>1365</v>
      </c>
      <c r="Q40" s="29" t="s">
        <v>1366</v>
      </c>
      <c r="R40" s="29" t="s">
        <v>1367</v>
      </c>
      <c r="S40" s="29" t="s">
        <v>1368</v>
      </c>
      <c r="T40" s="29" t="s">
        <v>1369</v>
      </c>
      <c r="U40" s="29" t="s">
        <v>1370</v>
      </c>
      <c r="V40" s="29" t="s">
        <v>1371</v>
      </c>
      <c r="W40" s="387" t="s">
        <v>324</v>
      </c>
      <c r="X40" s="385" t="s">
        <v>693</v>
      </c>
      <c r="Y40" s="431">
        <v>858</v>
      </c>
      <c r="Z40" s="515">
        <v>3</v>
      </c>
      <c r="AA40" s="516">
        <v>1899</v>
      </c>
      <c r="AB40" s="516">
        <v>0</v>
      </c>
      <c r="AC40" s="516">
        <v>0</v>
      </c>
      <c r="AD40" s="516">
        <v>652</v>
      </c>
      <c r="AE40" s="516">
        <v>0</v>
      </c>
      <c r="AF40" s="516">
        <v>2</v>
      </c>
      <c r="AG40" s="355">
        <v>0</v>
      </c>
      <c r="AH40" s="516">
        <v>0</v>
      </c>
      <c r="AI40" s="516">
        <v>1</v>
      </c>
      <c r="AJ40" s="516">
        <v>0</v>
      </c>
      <c r="AK40" s="516">
        <v>0</v>
      </c>
      <c r="AL40" s="516">
        <v>0</v>
      </c>
      <c r="AM40" s="516">
        <v>0</v>
      </c>
      <c r="AN40" s="516">
        <v>0</v>
      </c>
      <c r="AO40" s="355">
        <v>5</v>
      </c>
      <c r="AP40" s="355">
        <v>0</v>
      </c>
      <c r="AQ40" s="516">
        <v>0</v>
      </c>
      <c r="AR40" s="516">
        <v>0</v>
      </c>
      <c r="AS40" s="516">
        <v>0</v>
      </c>
      <c r="AT40" s="529">
        <v>2557</v>
      </c>
    </row>
    <row r="41" spans="2:46" ht="15" customHeight="1">
      <c r="B41" s="29" t="s">
        <v>1372</v>
      </c>
      <c r="C41" s="29" t="s">
        <v>1373</v>
      </c>
      <c r="D41" s="29" t="e">
        <v>#REF!</v>
      </c>
      <c r="E41" s="29" t="s">
        <v>1374</v>
      </c>
      <c r="F41" s="29" t="s">
        <v>1375</v>
      </c>
      <c r="G41" s="29" t="s">
        <v>1376</v>
      </c>
      <c r="H41" s="29" t="s">
        <v>1377</v>
      </c>
      <c r="I41" s="29" t="s">
        <v>1378</v>
      </c>
      <c r="J41" s="29" t="s">
        <v>1379</v>
      </c>
      <c r="K41" s="29" t="s">
        <v>1380</v>
      </c>
      <c r="L41" s="29" t="s">
        <v>1381</v>
      </c>
      <c r="M41" s="29" t="s">
        <v>1382</v>
      </c>
      <c r="N41" s="29" t="s">
        <v>1383</v>
      </c>
      <c r="O41" s="29" t="s">
        <v>1384</v>
      </c>
      <c r="P41" s="29" t="s">
        <v>1385</v>
      </c>
      <c r="Q41" s="29" t="s">
        <v>1386</v>
      </c>
      <c r="R41" s="29" t="s">
        <v>1387</v>
      </c>
      <c r="S41" s="29" t="s">
        <v>1388</v>
      </c>
      <c r="T41" s="29" t="s">
        <v>1389</v>
      </c>
      <c r="U41" s="29" t="s">
        <v>1390</v>
      </c>
      <c r="V41" s="29" t="s">
        <v>1391</v>
      </c>
      <c r="W41" s="387" t="s">
        <v>325</v>
      </c>
      <c r="X41" s="385" t="s">
        <v>693</v>
      </c>
      <c r="Y41" s="431">
        <v>885</v>
      </c>
      <c r="Z41" s="515">
        <v>1</v>
      </c>
      <c r="AA41" s="516">
        <v>764</v>
      </c>
      <c r="AB41" s="516">
        <v>0</v>
      </c>
      <c r="AC41" s="516">
        <v>0</v>
      </c>
      <c r="AD41" s="516">
        <v>153</v>
      </c>
      <c r="AE41" s="516">
        <v>74</v>
      </c>
      <c r="AF41" s="516">
        <v>0</v>
      </c>
      <c r="AG41" s="355">
        <v>1</v>
      </c>
      <c r="AH41" s="516">
        <v>0</v>
      </c>
      <c r="AI41" s="516">
        <v>0</v>
      </c>
      <c r="AJ41" s="516">
        <v>0</v>
      </c>
      <c r="AK41" s="516">
        <v>0</v>
      </c>
      <c r="AL41" s="516">
        <v>0</v>
      </c>
      <c r="AM41" s="516">
        <v>0</v>
      </c>
      <c r="AN41" s="516">
        <v>0</v>
      </c>
      <c r="AO41" s="355">
        <v>48</v>
      </c>
      <c r="AP41" s="355">
        <v>0</v>
      </c>
      <c r="AQ41" s="516">
        <v>0</v>
      </c>
      <c r="AR41" s="516">
        <v>0</v>
      </c>
      <c r="AS41" s="516">
        <v>0</v>
      </c>
      <c r="AT41" s="529">
        <v>992</v>
      </c>
    </row>
    <row r="42" spans="2:46" ht="15" customHeight="1">
      <c r="B42" s="29" t="s">
        <v>562</v>
      </c>
      <c r="C42" s="29" t="s">
        <v>563</v>
      </c>
      <c r="D42" s="29" t="e">
        <v>#REF!</v>
      </c>
      <c r="E42" s="29" t="s">
        <v>564</v>
      </c>
      <c r="F42" s="29" t="s">
        <v>565</v>
      </c>
      <c r="G42" s="29" t="s">
        <v>566</v>
      </c>
      <c r="H42" s="29" t="s">
        <v>631</v>
      </c>
      <c r="I42" s="29" t="s">
        <v>568</v>
      </c>
      <c r="J42" s="29" t="s">
        <v>567</v>
      </c>
      <c r="K42" s="29" t="s">
        <v>572</v>
      </c>
      <c r="L42" s="29" t="s">
        <v>571</v>
      </c>
      <c r="M42" s="29" t="s">
        <v>570</v>
      </c>
      <c r="N42" s="29" t="s">
        <v>574</v>
      </c>
      <c r="O42" s="29" t="s">
        <v>575</v>
      </c>
      <c r="P42" s="29" t="s">
        <v>577</v>
      </c>
      <c r="Q42" s="29" t="s">
        <v>579</v>
      </c>
      <c r="R42" s="29" t="s">
        <v>633</v>
      </c>
      <c r="S42" s="29" t="s">
        <v>727</v>
      </c>
      <c r="T42" s="29" t="s">
        <v>576</v>
      </c>
      <c r="U42" s="29" t="s">
        <v>581</v>
      </c>
      <c r="V42" s="29" t="s">
        <v>851</v>
      </c>
      <c r="W42" s="387" t="s">
        <v>326</v>
      </c>
      <c r="X42" s="385" t="s">
        <v>693</v>
      </c>
      <c r="Y42" s="431">
        <v>890</v>
      </c>
      <c r="Z42" s="515">
        <v>8</v>
      </c>
      <c r="AA42" s="516">
        <v>2178</v>
      </c>
      <c r="AB42" s="516">
        <v>53</v>
      </c>
      <c r="AC42" s="516">
        <v>0</v>
      </c>
      <c r="AD42" s="516">
        <v>392</v>
      </c>
      <c r="AE42" s="516">
        <v>817</v>
      </c>
      <c r="AF42" s="516">
        <v>1</v>
      </c>
      <c r="AG42" s="355">
        <v>0</v>
      </c>
      <c r="AH42" s="516">
        <v>0</v>
      </c>
      <c r="AI42" s="516">
        <v>0</v>
      </c>
      <c r="AJ42" s="516">
        <v>0</v>
      </c>
      <c r="AK42" s="516">
        <v>0</v>
      </c>
      <c r="AL42" s="516">
        <v>0</v>
      </c>
      <c r="AM42" s="516">
        <v>0</v>
      </c>
      <c r="AN42" s="516">
        <v>0</v>
      </c>
      <c r="AO42" s="355">
        <v>26</v>
      </c>
      <c r="AP42" s="355">
        <v>0</v>
      </c>
      <c r="AQ42" s="516">
        <v>0</v>
      </c>
      <c r="AR42" s="516">
        <v>0</v>
      </c>
      <c r="AS42" s="516">
        <v>0</v>
      </c>
      <c r="AT42" s="529">
        <v>3449</v>
      </c>
    </row>
    <row r="43" spans="2:46" ht="15" customHeight="1">
      <c r="B43" s="29" t="s">
        <v>1392</v>
      </c>
      <c r="C43" s="29" t="s">
        <v>1393</v>
      </c>
      <c r="D43" s="29" t="e">
        <v>#REF!</v>
      </c>
      <c r="E43" s="29" t="s">
        <v>1394</v>
      </c>
      <c r="F43" s="29" t="s">
        <v>1395</v>
      </c>
      <c r="G43" s="29" t="s">
        <v>1396</v>
      </c>
      <c r="H43" s="29" t="s">
        <v>1397</v>
      </c>
      <c r="I43" s="29" t="s">
        <v>1398</v>
      </c>
      <c r="J43" s="29" t="s">
        <v>1399</v>
      </c>
      <c r="K43" s="29" t="s">
        <v>1400</v>
      </c>
      <c r="L43" s="29" t="s">
        <v>1401</v>
      </c>
      <c r="M43" s="29" t="s">
        <v>1402</v>
      </c>
      <c r="N43" s="29" t="s">
        <v>1403</v>
      </c>
      <c r="O43" s="29" t="s">
        <v>1404</v>
      </c>
      <c r="P43" s="29" t="s">
        <v>1405</v>
      </c>
      <c r="Q43" s="29" t="s">
        <v>1406</v>
      </c>
      <c r="R43" s="29" t="s">
        <v>1407</v>
      </c>
      <c r="S43" s="29" t="s">
        <v>1408</v>
      </c>
      <c r="T43" s="29" t="s">
        <v>1409</v>
      </c>
      <c r="U43" s="29" t="s">
        <v>1410</v>
      </c>
      <c r="V43" s="29" t="s">
        <v>695</v>
      </c>
      <c r="W43" s="521" t="s">
        <v>497</v>
      </c>
      <c r="X43" s="122"/>
      <c r="Y43" s="432"/>
      <c r="Z43" s="523">
        <v>89</v>
      </c>
      <c r="AA43" s="523">
        <v>23371</v>
      </c>
      <c r="AB43" s="523">
        <v>54</v>
      </c>
      <c r="AC43" s="523">
        <v>3</v>
      </c>
      <c r="AD43" s="523">
        <v>5502</v>
      </c>
      <c r="AE43" s="523">
        <v>5876</v>
      </c>
      <c r="AF43" s="523">
        <v>17</v>
      </c>
      <c r="AG43" s="478">
        <v>137</v>
      </c>
      <c r="AH43" s="523">
        <v>0</v>
      </c>
      <c r="AI43" s="523">
        <v>387</v>
      </c>
      <c r="AJ43" s="523">
        <v>0</v>
      </c>
      <c r="AK43" s="523">
        <v>130</v>
      </c>
      <c r="AL43" s="523">
        <v>1</v>
      </c>
      <c r="AM43" s="523">
        <v>0</v>
      </c>
      <c r="AN43" s="523">
        <v>0</v>
      </c>
      <c r="AO43" s="478">
        <v>66</v>
      </c>
      <c r="AP43" s="478">
        <v>0</v>
      </c>
      <c r="AQ43" s="523">
        <v>0</v>
      </c>
      <c r="AR43" s="523">
        <v>0</v>
      </c>
      <c r="AS43" s="523">
        <v>0</v>
      </c>
      <c r="AT43" s="523">
        <v>35430</v>
      </c>
    </row>
    <row r="44" spans="2:46" ht="15" customHeight="1">
      <c r="B44" s="29" t="s">
        <v>1411</v>
      </c>
      <c r="C44" s="29" t="s">
        <v>1412</v>
      </c>
      <c r="D44" s="29" t="e">
        <v>#REF!</v>
      </c>
      <c r="E44" s="29" t="s">
        <v>1413</v>
      </c>
      <c r="F44" s="29" t="s">
        <v>1414</v>
      </c>
      <c r="G44" s="29" t="s">
        <v>1415</v>
      </c>
      <c r="H44" s="29" t="s">
        <v>1416</v>
      </c>
      <c r="I44" s="29" t="s">
        <v>1417</v>
      </c>
      <c r="J44" s="29" t="s">
        <v>1418</v>
      </c>
      <c r="K44" s="29" t="s">
        <v>1419</v>
      </c>
      <c r="L44" s="29" t="s">
        <v>1420</v>
      </c>
      <c r="M44" s="29" t="s">
        <v>1421</v>
      </c>
      <c r="N44" s="29" t="s">
        <v>1422</v>
      </c>
      <c r="O44" s="29" t="s">
        <v>1423</v>
      </c>
      <c r="P44" s="29" t="s">
        <v>1424</v>
      </c>
      <c r="Q44" s="29" t="s">
        <v>1425</v>
      </c>
      <c r="R44" s="29" t="s">
        <v>1426</v>
      </c>
      <c r="S44" s="29" t="s">
        <v>1427</v>
      </c>
      <c r="T44" s="29" t="s">
        <v>1428</v>
      </c>
      <c r="U44" s="29" t="s">
        <v>1429</v>
      </c>
      <c r="V44" s="29" t="s">
        <v>1430</v>
      </c>
      <c r="W44" s="387" t="s">
        <v>328</v>
      </c>
      <c r="X44" s="385" t="s">
        <v>497</v>
      </c>
      <c r="Y44" s="431">
        <v>4</v>
      </c>
      <c r="Z44" s="515">
        <v>3</v>
      </c>
      <c r="AA44" s="516">
        <v>209</v>
      </c>
      <c r="AB44" s="516">
        <v>0</v>
      </c>
      <c r="AC44" s="516">
        <v>0</v>
      </c>
      <c r="AD44" s="516">
        <v>103</v>
      </c>
      <c r="AE44" s="516">
        <v>0</v>
      </c>
      <c r="AF44" s="516">
        <v>0</v>
      </c>
      <c r="AG44" s="355">
        <v>0</v>
      </c>
      <c r="AH44" s="516">
        <v>0</v>
      </c>
      <c r="AI44" s="516">
        <v>0</v>
      </c>
      <c r="AJ44" s="516">
        <v>0</v>
      </c>
      <c r="AK44" s="516">
        <v>0</v>
      </c>
      <c r="AL44" s="516">
        <v>0</v>
      </c>
      <c r="AM44" s="516">
        <v>0</v>
      </c>
      <c r="AN44" s="516">
        <v>0</v>
      </c>
      <c r="AO44" s="355">
        <v>0</v>
      </c>
      <c r="AP44" s="355">
        <v>0</v>
      </c>
      <c r="AQ44" s="516">
        <v>0</v>
      </c>
      <c r="AR44" s="516">
        <v>0</v>
      </c>
      <c r="AS44" s="516">
        <v>0</v>
      </c>
      <c r="AT44" s="529">
        <v>315</v>
      </c>
    </row>
    <row r="45" spans="2:46" ht="15" customHeight="1">
      <c r="B45" s="29" t="s">
        <v>1431</v>
      </c>
      <c r="C45" s="29" t="s">
        <v>1432</v>
      </c>
      <c r="D45" s="29" t="e">
        <v>#REF!</v>
      </c>
      <c r="E45" s="29" t="s">
        <v>1433</v>
      </c>
      <c r="F45" s="29" t="s">
        <v>1434</v>
      </c>
      <c r="G45" s="29" t="s">
        <v>1435</v>
      </c>
      <c r="H45" s="29" t="s">
        <v>1436</v>
      </c>
      <c r="I45" s="29" t="s">
        <v>1437</v>
      </c>
      <c r="J45" s="29" t="s">
        <v>1438</v>
      </c>
      <c r="K45" s="29" t="s">
        <v>1439</v>
      </c>
      <c r="L45" s="29" t="s">
        <v>1440</v>
      </c>
      <c r="M45" s="29" t="s">
        <v>1441</v>
      </c>
      <c r="N45" s="29" t="s">
        <v>1442</v>
      </c>
      <c r="O45" s="29" t="s">
        <v>1443</v>
      </c>
      <c r="P45" s="29" t="s">
        <v>1444</v>
      </c>
      <c r="Q45" s="29" t="s">
        <v>1445</v>
      </c>
      <c r="R45" s="29" t="s">
        <v>1446</v>
      </c>
      <c r="S45" s="29" t="s">
        <v>1447</v>
      </c>
      <c r="T45" s="29" t="s">
        <v>1448</v>
      </c>
      <c r="U45" s="29" t="s">
        <v>1449</v>
      </c>
      <c r="V45" s="29" t="s">
        <v>1450</v>
      </c>
      <c r="W45" s="387" t="s">
        <v>329</v>
      </c>
      <c r="X45" s="385" t="s">
        <v>497</v>
      </c>
      <c r="Y45" s="431">
        <v>42</v>
      </c>
      <c r="Z45" s="515">
        <v>16</v>
      </c>
      <c r="AA45" s="516">
        <v>5859</v>
      </c>
      <c r="AB45" s="516">
        <v>2</v>
      </c>
      <c r="AC45" s="516">
        <v>0</v>
      </c>
      <c r="AD45" s="516">
        <v>728</v>
      </c>
      <c r="AE45" s="516">
        <v>2038</v>
      </c>
      <c r="AF45" s="516">
        <v>2</v>
      </c>
      <c r="AG45" s="355">
        <v>86</v>
      </c>
      <c r="AH45" s="516">
        <v>0</v>
      </c>
      <c r="AI45" s="516">
        <v>40</v>
      </c>
      <c r="AJ45" s="516">
        <v>0</v>
      </c>
      <c r="AK45" s="516">
        <v>0</v>
      </c>
      <c r="AL45" s="516">
        <v>1</v>
      </c>
      <c r="AM45" s="516">
        <v>0</v>
      </c>
      <c r="AN45" s="516">
        <v>0</v>
      </c>
      <c r="AO45" s="355">
        <v>27</v>
      </c>
      <c r="AP45" s="355">
        <v>0</v>
      </c>
      <c r="AQ45" s="516">
        <v>0</v>
      </c>
      <c r="AR45" s="516">
        <v>0</v>
      </c>
      <c r="AS45" s="516">
        <v>0</v>
      </c>
      <c r="AT45" s="529">
        <v>8686</v>
      </c>
    </row>
    <row r="46" spans="2:46" ht="15" customHeight="1">
      <c r="B46" s="29" t="s">
        <v>1451</v>
      </c>
      <c r="C46" s="29" t="s">
        <v>1452</v>
      </c>
      <c r="D46" s="29" t="e">
        <v>#REF!</v>
      </c>
      <c r="E46" s="29" t="s">
        <v>1453</v>
      </c>
      <c r="F46" s="29" t="s">
        <v>1454</v>
      </c>
      <c r="G46" s="29" t="s">
        <v>1455</v>
      </c>
      <c r="H46" s="29" t="s">
        <v>1456</v>
      </c>
      <c r="I46" s="29" t="s">
        <v>1457</v>
      </c>
      <c r="J46" s="29" t="s">
        <v>1458</v>
      </c>
      <c r="K46" s="29" t="s">
        <v>1459</v>
      </c>
      <c r="L46" s="29" t="s">
        <v>1460</v>
      </c>
      <c r="M46" s="29" t="s">
        <v>1461</v>
      </c>
      <c r="N46" s="29" t="s">
        <v>1462</v>
      </c>
      <c r="O46" s="29" t="s">
        <v>1463</v>
      </c>
      <c r="P46" s="29" t="s">
        <v>1464</v>
      </c>
      <c r="Q46" s="29" t="s">
        <v>1465</v>
      </c>
      <c r="R46" s="29" t="s">
        <v>1466</v>
      </c>
      <c r="S46" s="29" t="s">
        <v>1467</v>
      </c>
      <c r="T46" s="29" t="s">
        <v>1468</v>
      </c>
      <c r="U46" s="29" t="s">
        <v>1469</v>
      </c>
      <c r="V46" s="29" t="s">
        <v>1470</v>
      </c>
      <c r="W46" s="387" t="s">
        <v>330</v>
      </c>
      <c r="X46" s="385" t="s">
        <v>497</v>
      </c>
      <c r="Y46" s="431">
        <v>44</v>
      </c>
      <c r="Z46" s="515">
        <v>2</v>
      </c>
      <c r="AA46" s="516">
        <v>1011</v>
      </c>
      <c r="AB46" s="516">
        <v>1</v>
      </c>
      <c r="AC46" s="516">
        <v>0</v>
      </c>
      <c r="AD46" s="516">
        <v>253</v>
      </c>
      <c r="AE46" s="516">
        <v>0</v>
      </c>
      <c r="AF46" s="516">
        <v>0</v>
      </c>
      <c r="AG46" s="355">
        <v>0</v>
      </c>
      <c r="AH46" s="516">
        <v>0</v>
      </c>
      <c r="AI46" s="516">
        <v>0</v>
      </c>
      <c r="AJ46" s="516">
        <v>0</v>
      </c>
      <c r="AK46" s="516">
        <v>0</v>
      </c>
      <c r="AL46" s="516">
        <v>0</v>
      </c>
      <c r="AM46" s="516">
        <v>0</v>
      </c>
      <c r="AN46" s="516">
        <v>0</v>
      </c>
      <c r="AO46" s="355">
        <v>3</v>
      </c>
      <c r="AP46" s="355">
        <v>0</v>
      </c>
      <c r="AQ46" s="516">
        <v>0</v>
      </c>
      <c r="AR46" s="516">
        <v>0</v>
      </c>
      <c r="AS46" s="516">
        <v>0</v>
      </c>
      <c r="AT46" s="529">
        <v>1267</v>
      </c>
    </row>
    <row r="47" spans="2:46" ht="15" customHeight="1">
      <c r="B47" s="29" t="s">
        <v>1471</v>
      </c>
      <c r="C47" s="29" t="s">
        <v>1472</v>
      </c>
      <c r="D47" s="29" t="e">
        <v>#REF!</v>
      </c>
      <c r="E47" s="29" t="s">
        <v>1473</v>
      </c>
      <c r="F47" s="29" t="s">
        <v>1474</v>
      </c>
      <c r="G47" s="29" t="s">
        <v>1475</v>
      </c>
      <c r="H47" s="29" t="s">
        <v>1476</v>
      </c>
      <c r="I47" s="29" t="s">
        <v>1477</v>
      </c>
      <c r="J47" s="29" t="s">
        <v>1478</v>
      </c>
      <c r="K47" s="29" t="s">
        <v>1479</v>
      </c>
      <c r="L47" s="29" t="s">
        <v>1480</v>
      </c>
      <c r="M47" s="29" t="s">
        <v>1481</v>
      </c>
      <c r="N47" s="29" t="s">
        <v>1482</v>
      </c>
      <c r="O47" s="29" t="s">
        <v>1483</v>
      </c>
      <c r="P47" s="29" t="s">
        <v>1484</v>
      </c>
      <c r="Q47" s="29" t="s">
        <v>1485</v>
      </c>
      <c r="R47" s="29" t="s">
        <v>1486</v>
      </c>
      <c r="S47" s="29" t="s">
        <v>1487</v>
      </c>
      <c r="T47" s="29" t="s">
        <v>1488</v>
      </c>
      <c r="U47" s="29" t="s">
        <v>1489</v>
      </c>
      <c r="V47" s="29" t="s">
        <v>1490</v>
      </c>
      <c r="W47" s="387" t="s">
        <v>331</v>
      </c>
      <c r="X47" s="385" t="s">
        <v>497</v>
      </c>
      <c r="Y47" s="431">
        <v>59</v>
      </c>
      <c r="Z47" s="515">
        <v>2</v>
      </c>
      <c r="AA47" s="516">
        <v>486</v>
      </c>
      <c r="AB47" s="516">
        <v>46</v>
      </c>
      <c r="AC47" s="516">
        <v>3</v>
      </c>
      <c r="AD47" s="516">
        <v>57</v>
      </c>
      <c r="AE47" s="516">
        <v>211</v>
      </c>
      <c r="AF47" s="516">
        <v>0</v>
      </c>
      <c r="AG47" s="355">
        <v>5</v>
      </c>
      <c r="AH47" s="516">
        <v>0</v>
      </c>
      <c r="AI47" s="516">
        <v>0</v>
      </c>
      <c r="AJ47" s="516">
        <v>0</v>
      </c>
      <c r="AK47" s="516">
        <v>0</v>
      </c>
      <c r="AL47" s="516">
        <v>0</v>
      </c>
      <c r="AM47" s="516">
        <v>0</v>
      </c>
      <c r="AN47" s="516">
        <v>0</v>
      </c>
      <c r="AO47" s="355">
        <v>6</v>
      </c>
      <c r="AP47" s="355">
        <v>0</v>
      </c>
      <c r="AQ47" s="516">
        <v>0</v>
      </c>
      <c r="AR47" s="516">
        <v>0</v>
      </c>
      <c r="AS47" s="516">
        <v>0</v>
      </c>
      <c r="AT47" s="529">
        <v>805</v>
      </c>
    </row>
    <row r="48" spans="2:46" ht="15" customHeight="1">
      <c r="B48" s="29" t="s">
        <v>1491</v>
      </c>
      <c r="C48" s="29" t="s">
        <v>1492</v>
      </c>
      <c r="D48" s="29" t="e">
        <v>#REF!</v>
      </c>
      <c r="E48" s="29" t="s">
        <v>1493</v>
      </c>
      <c r="F48" s="29" t="s">
        <v>1494</v>
      </c>
      <c r="G48" s="29" t="s">
        <v>1495</v>
      </c>
      <c r="H48" s="29" t="s">
        <v>1496</v>
      </c>
      <c r="I48" s="29" t="s">
        <v>1497</v>
      </c>
      <c r="J48" s="29" t="s">
        <v>1498</v>
      </c>
      <c r="K48" s="29" t="s">
        <v>1499</v>
      </c>
      <c r="L48" s="29" t="s">
        <v>1500</v>
      </c>
      <c r="M48" s="29" t="s">
        <v>1501</v>
      </c>
      <c r="N48" s="29" t="s">
        <v>1502</v>
      </c>
      <c r="O48" s="29" t="s">
        <v>1503</v>
      </c>
      <c r="P48" s="29" t="s">
        <v>1504</v>
      </c>
      <c r="Q48" s="29" t="s">
        <v>1505</v>
      </c>
      <c r="R48" s="29" t="s">
        <v>1506</v>
      </c>
      <c r="S48" s="29" t="s">
        <v>1507</v>
      </c>
      <c r="T48" s="29" t="s">
        <v>1508</v>
      </c>
      <c r="U48" s="29" t="s">
        <v>1509</v>
      </c>
      <c r="V48" s="29" t="s">
        <v>1510</v>
      </c>
      <c r="W48" s="387" t="s">
        <v>332</v>
      </c>
      <c r="X48" s="385" t="s">
        <v>497</v>
      </c>
      <c r="Y48" s="431">
        <v>113</v>
      </c>
      <c r="Z48" s="515">
        <v>8</v>
      </c>
      <c r="AA48" s="516">
        <v>1275</v>
      </c>
      <c r="AB48" s="516">
        <v>0</v>
      </c>
      <c r="AC48" s="516">
        <v>0</v>
      </c>
      <c r="AD48" s="516">
        <v>543</v>
      </c>
      <c r="AE48" s="516">
        <v>0</v>
      </c>
      <c r="AF48" s="516">
        <v>0</v>
      </c>
      <c r="AG48" s="355">
        <v>0</v>
      </c>
      <c r="AH48" s="516">
        <v>0</v>
      </c>
      <c r="AI48" s="516">
        <v>43</v>
      </c>
      <c r="AJ48" s="516">
        <v>0</v>
      </c>
      <c r="AK48" s="516">
        <v>0</v>
      </c>
      <c r="AL48" s="516">
        <v>0</v>
      </c>
      <c r="AM48" s="516">
        <v>0</v>
      </c>
      <c r="AN48" s="516">
        <v>0</v>
      </c>
      <c r="AO48" s="355">
        <v>0</v>
      </c>
      <c r="AP48" s="355">
        <v>0</v>
      </c>
      <c r="AQ48" s="516">
        <v>0</v>
      </c>
      <c r="AR48" s="516">
        <v>0</v>
      </c>
      <c r="AS48" s="516">
        <v>0</v>
      </c>
      <c r="AT48" s="529">
        <v>1869</v>
      </c>
    </row>
    <row r="49" spans="2:46" ht="15" customHeight="1">
      <c r="B49" s="29" t="s">
        <v>1511</v>
      </c>
      <c r="C49" s="29" t="s">
        <v>1512</v>
      </c>
      <c r="D49" s="29" t="e">
        <v>#REF!</v>
      </c>
      <c r="E49" s="29" t="s">
        <v>1513</v>
      </c>
      <c r="F49" s="29" t="s">
        <v>1514</v>
      </c>
      <c r="G49" s="29" t="s">
        <v>1515</v>
      </c>
      <c r="H49" s="29" t="s">
        <v>1516</v>
      </c>
      <c r="I49" s="29" t="s">
        <v>1517</v>
      </c>
      <c r="J49" s="29" t="s">
        <v>1518</v>
      </c>
      <c r="K49" s="29" t="s">
        <v>1519</v>
      </c>
      <c r="L49" s="29" t="s">
        <v>1520</v>
      </c>
      <c r="M49" s="29" t="s">
        <v>1521</v>
      </c>
      <c r="N49" s="29" t="s">
        <v>1522</v>
      </c>
      <c r="O49" s="29" t="s">
        <v>1523</v>
      </c>
      <c r="P49" s="29" t="s">
        <v>1524</v>
      </c>
      <c r="Q49" s="29" t="s">
        <v>1525</v>
      </c>
      <c r="R49" s="29" t="s">
        <v>1526</v>
      </c>
      <c r="S49" s="29" t="s">
        <v>1527</v>
      </c>
      <c r="T49" s="29" t="s">
        <v>1528</v>
      </c>
      <c r="U49" s="29" t="s">
        <v>1529</v>
      </c>
      <c r="V49" s="29" t="s">
        <v>1530</v>
      </c>
      <c r="W49" s="387" t="s">
        <v>333</v>
      </c>
      <c r="X49" s="385" t="s">
        <v>497</v>
      </c>
      <c r="Y49" s="431">
        <v>125</v>
      </c>
      <c r="Z49" s="515">
        <v>4</v>
      </c>
      <c r="AA49" s="516">
        <v>403</v>
      </c>
      <c r="AB49" s="516">
        <v>0</v>
      </c>
      <c r="AC49" s="516">
        <v>0</v>
      </c>
      <c r="AD49" s="516">
        <v>205</v>
      </c>
      <c r="AE49" s="516">
        <v>0</v>
      </c>
      <c r="AF49" s="516">
        <v>0</v>
      </c>
      <c r="AG49" s="355">
        <v>0</v>
      </c>
      <c r="AH49" s="516">
        <v>0</v>
      </c>
      <c r="AI49" s="516">
        <v>0</v>
      </c>
      <c r="AJ49" s="516">
        <v>0</v>
      </c>
      <c r="AK49" s="516">
        <v>0</v>
      </c>
      <c r="AL49" s="516">
        <v>0</v>
      </c>
      <c r="AM49" s="516">
        <v>0</v>
      </c>
      <c r="AN49" s="516">
        <v>0</v>
      </c>
      <c r="AO49" s="355">
        <v>0</v>
      </c>
      <c r="AP49" s="355">
        <v>0</v>
      </c>
      <c r="AQ49" s="516">
        <v>0</v>
      </c>
      <c r="AR49" s="516">
        <v>0</v>
      </c>
      <c r="AS49" s="516">
        <v>0</v>
      </c>
      <c r="AT49" s="529">
        <v>612</v>
      </c>
    </row>
    <row r="50" spans="2:46" ht="15" customHeight="1">
      <c r="B50" s="29" t="s">
        <v>1531</v>
      </c>
      <c r="C50" s="29" t="s">
        <v>1532</v>
      </c>
      <c r="D50" s="29" t="e">
        <v>#REF!</v>
      </c>
      <c r="E50" s="29" t="s">
        <v>1533</v>
      </c>
      <c r="F50" s="29" t="s">
        <v>1534</v>
      </c>
      <c r="G50" s="29" t="s">
        <v>1535</v>
      </c>
      <c r="H50" s="29" t="s">
        <v>1536</v>
      </c>
      <c r="I50" s="29" t="s">
        <v>1537</v>
      </c>
      <c r="J50" s="29" t="s">
        <v>1538</v>
      </c>
      <c r="K50" s="29" t="s">
        <v>1539</v>
      </c>
      <c r="L50" s="29" t="s">
        <v>1540</v>
      </c>
      <c r="M50" s="29" t="s">
        <v>1541</v>
      </c>
      <c r="N50" s="29" t="s">
        <v>1542</v>
      </c>
      <c r="O50" s="29" t="s">
        <v>1543</v>
      </c>
      <c r="P50" s="29" t="s">
        <v>1544</v>
      </c>
      <c r="Q50" s="29" t="s">
        <v>1545</v>
      </c>
      <c r="R50" s="29" t="s">
        <v>1546</v>
      </c>
      <c r="S50" s="29" t="s">
        <v>1547</v>
      </c>
      <c r="T50" s="29" t="s">
        <v>1548</v>
      </c>
      <c r="U50" s="29" t="s">
        <v>1549</v>
      </c>
      <c r="V50" s="29" t="s">
        <v>1550</v>
      </c>
      <c r="W50" s="387" t="s">
        <v>334</v>
      </c>
      <c r="X50" s="385" t="s">
        <v>497</v>
      </c>
      <c r="Y50" s="431">
        <v>138</v>
      </c>
      <c r="Z50" s="515">
        <v>2</v>
      </c>
      <c r="AA50" s="516">
        <v>1697</v>
      </c>
      <c r="AB50" s="516">
        <v>0</v>
      </c>
      <c r="AC50" s="516">
        <v>0</v>
      </c>
      <c r="AD50" s="516">
        <v>837</v>
      </c>
      <c r="AE50" s="516">
        <v>0</v>
      </c>
      <c r="AF50" s="516">
        <v>0</v>
      </c>
      <c r="AG50" s="355">
        <v>0</v>
      </c>
      <c r="AH50" s="516">
        <v>0</v>
      </c>
      <c r="AI50" s="516">
        <v>0</v>
      </c>
      <c r="AJ50" s="516">
        <v>0</v>
      </c>
      <c r="AK50" s="516">
        <v>0</v>
      </c>
      <c r="AL50" s="516">
        <v>0</v>
      </c>
      <c r="AM50" s="516">
        <v>0</v>
      </c>
      <c r="AN50" s="516">
        <v>0</v>
      </c>
      <c r="AO50" s="355">
        <v>3</v>
      </c>
      <c r="AP50" s="355">
        <v>0</v>
      </c>
      <c r="AQ50" s="516">
        <v>0</v>
      </c>
      <c r="AR50" s="516">
        <v>0</v>
      </c>
      <c r="AS50" s="516">
        <v>0</v>
      </c>
      <c r="AT50" s="529">
        <v>2536</v>
      </c>
    </row>
    <row r="51" spans="2:46" ht="15" customHeight="1">
      <c r="B51" s="29" t="s">
        <v>1551</v>
      </c>
      <c r="C51" s="29" t="s">
        <v>1552</v>
      </c>
      <c r="D51" s="29" t="e">
        <v>#REF!</v>
      </c>
      <c r="E51" s="29" t="s">
        <v>1553</v>
      </c>
      <c r="F51" s="29" t="s">
        <v>1554</v>
      </c>
      <c r="G51" s="29" t="s">
        <v>1555</v>
      </c>
      <c r="H51" s="29" t="s">
        <v>1556</v>
      </c>
      <c r="I51" s="29" t="s">
        <v>1557</v>
      </c>
      <c r="J51" s="29" t="s">
        <v>1558</v>
      </c>
      <c r="K51" s="29" t="s">
        <v>1559</v>
      </c>
      <c r="L51" s="29" t="s">
        <v>1560</v>
      </c>
      <c r="M51" s="29" t="s">
        <v>1561</v>
      </c>
      <c r="N51" s="29" t="s">
        <v>1562</v>
      </c>
      <c r="O51" s="29" t="s">
        <v>1563</v>
      </c>
      <c r="P51" s="29" t="s">
        <v>1564</v>
      </c>
      <c r="Q51" s="29" t="s">
        <v>1565</v>
      </c>
      <c r="R51" s="29" t="s">
        <v>1566</v>
      </c>
      <c r="S51" s="29" t="s">
        <v>1567</v>
      </c>
      <c r="T51" s="29" t="s">
        <v>1568</v>
      </c>
      <c r="U51" s="29" t="s">
        <v>1569</v>
      </c>
      <c r="V51" s="29" t="s">
        <v>1570</v>
      </c>
      <c r="W51" s="387" t="s">
        <v>335</v>
      </c>
      <c r="X51" s="385" t="s">
        <v>497</v>
      </c>
      <c r="Y51" s="431">
        <v>234</v>
      </c>
      <c r="Z51" s="515">
        <v>4</v>
      </c>
      <c r="AA51" s="516">
        <v>1056</v>
      </c>
      <c r="AB51" s="516">
        <v>0</v>
      </c>
      <c r="AC51" s="516">
        <v>0</v>
      </c>
      <c r="AD51" s="516">
        <v>44</v>
      </c>
      <c r="AE51" s="516">
        <v>1490</v>
      </c>
      <c r="AF51" s="516">
        <v>0</v>
      </c>
      <c r="AG51" s="355">
        <v>14</v>
      </c>
      <c r="AH51" s="516">
        <v>0</v>
      </c>
      <c r="AI51" s="516">
        <v>0</v>
      </c>
      <c r="AJ51" s="516">
        <v>0</v>
      </c>
      <c r="AK51" s="516">
        <v>86</v>
      </c>
      <c r="AL51" s="516">
        <v>0</v>
      </c>
      <c r="AM51" s="516">
        <v>0</v>
      </c>
      <c r="AN51" s="516">
        <v>0</v>
      </c>
      <c r="AO51" s="355">
        <v>12</v>
      </c>
      <c r="AP51" s="355">
        <v>0</v>
      </c>
      <c r="AQ51" s="516">
        <v>0</v>
      </c>
      <c r="AR51" s="516">
        <v>0</v>
      </c>
      <c r="AS51" s="516">
        <v>0</v>
      </c>
      <c r="AT51" s="529">
        <v>2680</v>
      </c>
    </row>
    <row r="52" spans="2:46" ht="15" customHeight="1">
      <c r="B52" s="29" t="s">
        <v>1571</v>
      </c>
      <c r="C52" s="29" t="s">
        <v>1572</v>
      </c>
      <c r="D52" s="29" t="e">
        <v>#REF!</v>
      </c>
      <c r="E52" s="29" t="s">
        <v>1573</v>
      </c>
      <c r="F52" s="29" t="s">
        <v>1574</v>
      </c>
      <c r="G52" s="29" t="s">
        <v>1575</v>
      </c>
      <c r="H52" s="29" t="s">
        <v>1576</v>
      </c>
      <c r="I52" s="29" t="s">
        <v>1577</v>
      </c>
      <c r="J52" s="29" t="s">
        <v>1578</v>
      </c>
      <c r="K52" s="29" t="s">
        <v>1579</v>
      </c>
      <c r="L52" s="29" t="s">
        <v>1580</v>
      </c>
      <c r="M52" s="29" t="s">
        <v>1581</v>
      </c>
      <c r="N52" s="29" t="s">
        <v>1582</v>
      </c>
      <c r="O52" s="29" t="s">
        <v>1583</v>
      </c>
      <c r="P52" s="29" t="s">
        <v>1584</v>
      </c>
      <c r="Q52" s="29" t="s">
        <v>1585</v>
      </c>
      <c r="R52" s="29" t="s">
        <v>1586</v>
      </c>
      <c r="S52" s="29" t="s">
        <v>1587</v>
      </c>
      <c r="T52" s="29" t="s">
        <v>1588</v>
      </c>
      <c r="U52" s="29" t="s">
        <v>1589</v>
      </c>
      <c r="V52" s="29" t="s">
        <v>1590</v>
      </c>
      <c r="W52" s="387" t="s">
        <v>336</v>
      </c>
      <c r="X52" s="385" t="s">
        <v>497</v>
      </c>
      <c r="Y52" s="431">
        <v>240</v>
      </c>
      <c r="Z52" s="515">
        <v>8</v>
      </c>
      <c r="AA52" s="516">
        <v>1259</v>
      </c>
      <c r="AB52" s="516">
        <v>0</v>
      </c>
      <c r="AC52" s="516">
        <v>0</v>
      </c>
      <c r="AD52" s="516">
        <v>447</v>
      </c>
      <c r="AE52" s="516">
        <v>0</v>
      </c>
      <c r="AF52" s="516">
        <v>5</v>
      </c>
      <c r="AG52" s="355">
        <v>0</v>
      </c>
      <c r="AH52" s="516">
        <v>0</v>
      </c>
      <c r="AI52" s="516">
        <v>0</v>
      </c>
      <c r="AJ52" s="516">
        <v>0</v>
      </c>
      <c r="AK52" s="516">
        <v>0</v>
      </c>
      <c r="AL52" s="516">
        <v>0</v>
      </c>
      <c r="AM52" s="516">
        <v>0</v>
      </c>
      <c r="AN52" s="516">
        <v>0</v>
      </c>
      <c r="AO52" s="355">
        <v>1</v>
      </c>
      <c r="AP52" s="355">
        <v>0</v>
      </c>
      <c r="AQ52" s="516">
        <v>0</v>
      </c>
      <c r="AR52" s="516">
        <v>0</v>
      </c>
      <c r="AS52" s="516">
        <v>0</v>
      </c>
      <c r="AT52" s="529">
        <v>1719</v>
      </c>
    </row>
    <row r="53" spans="2:46" ht="15" customHeight="1">
      <c r="B53" s="29" t="s">
        <v>1591</v>
      </c>
      <c r="C53" s="29" t="s">
        <v>1592</v>
      </c>
      <c r="D53" s="29" t="e">
        <v>#REF!</v>
      </c>
      <c r="E53" s="29" t="s">
        <v>1593</v>
      </c>
      <c r="F53" s="29" t="s">
        <v>1594</v>
      </c>
      <c r="G53" s="29" t="s">
        <v>1595</v>
      </c>
      <c r="H53" s="29" t="s">
        <v>1596</v>
      </c>
      <c r="I53" s="29" t="s">
        <v>1597</v>
      </c>
      <c r="J53" s="29" t="s">
        <v>1598</v>
      </c>
      <c r="K53" s="29" t="s">
        <v>1599</v>
      </c>
      <c r="L53" s="29" t="s">
        <v>1600</v>
      </c>
      <c r="M53" s="29" t="s">
        <v>1601</v>
      </c>
      <c r="N53" s="29" t="s">
        <v>1602</v>
      </c>
      <c r="O53" s="29" t="s">
        <v>1603</v>
      </c>
      <c r="P53" s="29" t="s">
        <v>1604</v>
      </c>
      <c r="Q53" s="29" t="s">
        <v>1605</v>
      </c>
      <c r="R53" s="29" t="s">
        <v>1606</v>
      </c>
      <c r="S53" s="29" t="s">
        <v>1607</v>
      </c>
      <c r="T53" s="29" t="s">
        <v>1608</v>
      </c>
      <c r="U53" s="29" t="s">
        <v>1609</v>
      </c>
      <c r="V53" s="29" t="s">
        <v>1610</v>
      </c>
      <c r="W53" s="387" t="s">
        <v>337</v>
      </c>
      <c r="X53" s="385" t="s">
        <v>497</v>
      </c>
      <c r="Y53" s="431">
        <v>284</v>
      </c>
      <c r="Z53" s="515">
        <v>6</v>
      </c>
      <c r="AA53" s="516">
        <v>1303</v>
      </c>
      <c r="AB53" s="516">
        <v>2</v>
      </c>
      <c r="AC53" s="516">
        <v>0</v>
      </c>
      <c r="AD53" s="516">
        <v>140</v>
      </c>
      <c r="AE53" s="516">
        <v>1318</v>
      </c>
      <c r="AF53" s="516">
        <v>0</v>
      </c>
      <c r="AG53" s="355">
        <v>22</v>
      </c>
      <c r="AH53" s="516">
        <v>0</v>
      </c>
      <c r="AI53" s="516">
        <v>0</v>
      </c>
      <c r="AJ53" s="516">
        <v>0</v>
      </c>
      <c r="AK53" s="516">
        <v>44</v>
      </c>
      <c r="AL53" s="516">
        <v>0</v>
      </c>
      <c r="AM53" s="516">
        <v>0</v>
      </c>
      <c r="AN53" s="516">
        <v>0</v>
      </c>
      <c r="AO53" s="355">
        <v>1</v>
      </c>
      <c r="AP53" s="355">
        <v>0</v>
      </c>
      <c r="AQ53" s="516">
        <v>0</v>
      </c>
      <c r="AR53" s="516">
        <v>0</v>
      </c>
      <c r="AS53" s="516">
        <v>0</v>
      </c>
      <c r="AT53" s="529">
        <v>2813</v>
      </c>
    </row>
    <row r="54" spans="2:46" ht="15" customHeight="1">
      <c r="B54" s="29" t="s">
        <v>1611</v>
      </c>
      <c r="C54" s="29" t="s">
        <v>1612</v>
      </c>
      <c r="D54" s="29" t="e">
        <v>#REF!</v>
      </c>
      <c r="E54" s="29" t="s">
        <v>1613</v>
      </c>
      <c r="F54" s="29" t="s">
        <v>1614</v>
      </c>
      <c r="G54" s="29" t="s">
        <v>1615</v>
      </c>
      <c r="H54" s="29" t="s">
        <v>1616</v>
      </c>
      <c r="I54" s="29" t="s">
        <v>1617</v>
      </c>
      <c r="J54" s="29" t="s">
        <v>1618</v>
      </c>
      <c r="K54" s="29" t="s">
        <v>1619</v>
      </c>
      <c r="L54" s="29" t="s">
        <v>1620</v>
      </c>
      <c r="M54" s="29" t="s">
        <v>1621</v>
      </c>
      <c r="N54" s="29" t="s">
        <v>1622</v>
      </c>
      <c r="O54" s="29" t="s">
        <v>1623</v>
      </c>
      <c r="P54" s="29" t="s">
        <v>1624</v>
      </c>
      <c r="Q54" s="29" t="s">
        <v>1625</v>
      </c>
      <c r="R54" s="29" t="s">
        <v>1626</v>
      </c>
      <c r="S54" s="29" t="s">
        <v>1627</v>
      </c>
      <c r="T54" s="29" t="s">
        <v>1628</v>
      </c>
      <c r="U54" s="29" t="s">
        <v>1629</v>
      </c>
      <c r="V54" s="29" t="s">
        <v>1630</v>
      </c>
      <c r="W54" s="387" t="s">
        <v>338</v>
      </c>
      <c r="X54" s="385" t="s">
        <v>497</v>
      </c>
      <c r="Y54" s="431">
        <v>306</v>
      </c>
      <c r="Z54" s="515">
        <v>1</v>
      </c>
      <c r="AA54" s="516">
        <v>777</v>
      </c>
      <c r="AB54" s="516">
        <v>0</v>
      </c>
      <c r="AC54" s="516">
        <v>0</v>
      </c>
      <c r="AD54" s="516">
        <v>37</v>
      </c>
      <c r="AE54" s="516">
        <v>0</v>
      </c>
      <c r="AF54" s="516">
        <v>0</v>
      </c>
      <c r="AG54" s="355">
        <v>0</v>
      </c>
      <c r="AH54" s="516">
        <v>0</v>
      </c>
      <c r="AI54" s="516">
        <v>206</v>
      </c>
      <c r="AJ54" s="516">
        <v>0</v>
      </c>
      <c r="AK54" s="516">
        <v>0</v>
      </c>
      <c r="AL54" s="516">
        <v>0</v>
      </c>
      <c r="AM54" s="516">
        <v>0</v>
      </c>
      <c r="AN54" s="516">
        <v>0</v>
      </c>
      <c r="AO54" s="355">
        <v>0</v>
      </c>
      <c r="AP54" s="355">
        <v>0</v>
      </c>
      <c r="AQ54" s="516">
        <v>0</v>
      </c>
      <c r="AR54" s="516">
        <v>0</v>
      </c>
      <c r="AS54" s="516">
        <v>0</v>
      </c>
      <c r="AT54" s="529">
        <v>1021</v>
      </c>
    </row>
    <row r="55" spans="2:46" ht="15" customHeight="1">
      <c r="B55" s="29" t="s">
        <v>1631</v>
      </c>
      <c r="C55" s="29" t="s">
        <v>1632</v>
      </c>
      <c r="D55" s="29" t="e">
        <v>#REF!</v>
      </c>
      <c r="E55" s="29" t="s">
        <v>1633</v>
      </c>
      <c r="F55" s="29" t="s">
        <v>1634</v>
      </c>
      <c r="G55" s="29" t="s">
        <v>1635</v>
      </c>
      <c r="H55" s="29" t="s">
        <v>1636</v>
      </c>
      <c r="I55" s="29" t="s">
        <v>1637</v>
      </c>
      <c r="J55" s="29" t="s">
        <v>1638</v>
      </c>
      <c r="K55" s="29" t="s">
        <v>1639</v>
      </c>
      <c r="L55" s="29" t="s">
        <v>1640</v>
      </c>
      <c r="M55" s="29" t="s">
        <v>1641</v>
      </c>
      <c r="N55" s="29" t="s">
        <v>1642</v>
      </c>
      <c r="O55" s="29" t="s">
        <v>1643</v>
      </c>
      <c r="P55" s="29" t="s">
        <v>1644</v>
      </c>
      <c r="Q55" s="29" t="s">
        <v>1645</v>
      </c>
      <c r="R55" s="29" t="s">
        <v>1646</v>
      </c>
      <c r="S55" s="29" t="s">
        <v>1647</v>
      </c>
      <c r="T55" s="29" t="s">
        <v>1648</v>
      </c>
      <c r="U55" s="29" t="s">
        <v>1649</v>
      </c>
      <c r="V55" s="29" t="s">
        <v>1650</v>
      </c>
      <c r="W55" s="387" t="s">
        <v>339</v>
      </c>
      <c r="X55" s="385" t="s">
        <v>497</v>
      </c>
      <c r="Y55" s="431">
        <v>347</v>
      </c>
      <c r="Z55" s="515">
        <v>3</v>
      </c>
      <c r="AA55" s="516">
        <v>472</v>
      </c>
      <c r="AB55" s="516">
        <v>0</v>
      </c>
      <c r="AC55" s="516">
        <v>0</v>
      </c>
      <c r="AD55" s="516">
        <v>252</v>
      </c>
      <c r="AE55" s="516">
        <v>0</v>
      </c>
      <c r="AF55" s="516">
        <v>2</v>
      </c>
      <c r="AG55" s="355">
        <v>0</v>
      </c>
      <c r="AH55" s="516">
        <v>0</v>
      </c>
      <c r="AI55" s="516">
        <v>0</v>
      </c>
      <c r="AJ55" s="516">
        <v>0</v>
      </c>
      <c r="AK55" s="516">
        <v>0</v>
      </c>
      <c r="AL55" s="516">
        <v>0</v>
      </c>
      <c r="AM55" s="516">
        <v>0</v>
      </c>
      <c r="AN55" s="516">
        <v>0</v>
      </c>
      <c r="AO55" s="355">
        <v>1</v>
      </c>
      <c r="AP55" s="355">
        <v>0</v>
      </c>
      <c r="AQ55" s="516">
        <v>0</v>
      </c>
      <c r="AR55" s="516">
        <v>0</v>
      </c>
      <c r="AS55" s="516">
        <v>0</v>
      </c>
      <c r="AT55" s="529">
        <v>729</v>
      </c>
    </row>
    <row r="56" spans="2:46" ht="15" customHeight="1">
      <c r="B56" s="29" t="s">
        <v>1651</v>
      </c>
      <c r="C56" s="29" t="s">
        <v>1652</v>
      </c>
      <c r="D56" s="29" t="e">
        <v>#REF!</v>
      </c>
      <c r="E56" s="29" t="s">
        <v>1653</v>
      </c>
      <c r="F56" s="29" t="s">
        <v>1654</v>
      </c>
      <c r="G56" s="29" t="s">
        <v>1655</v>
      </c>
      <c r="H56" s="29" t="s">
        <v>1656</v>
      </c>
      <c r="I56" s="29" t="s">
        <v>1657</v>
      </c>
      <c r="J56" s="29" t="s">
        <v>1658</v>
      </c>
      <c r="K56" s="29" t="s">
        <v>1659</v>
      </c>
      <c r="L56" s="29" t="s">
        <v>1660</v>
      </c>
      <c r="M56" s="29" t="s">
        <v>1661</v>
      </c>
      <c r="N56" s="29" t="s">
        <v>1662</v>
      </c>
      <c r="O56" s="29" t="s">
        <v>1663</v>
      </c>
      <c r="P56" s="29" t="s">
        <v>1664</v>
      </c>
      <c r="Q56" s="29" t="s">
        <v>1665</v>
      </c>
      <c r="R56" s="29" t="s">
        <v>1666</v>
      </c>
      <c r="S56" s="29" t="s">
        <v>1667</v>
      </c>
      <c r="T56" s="29" t="s">
        <v>1668</v>
      </c>
      <c r="U56" s="29" t="s">
        <v>1669</v>
      </c>
      <c r="V56" s="29" t="s">
        <v>1670</v>
      </c>
      <c r="W56" s="387" t="s">
        <v>340</v>
      </c>
      <c r="X56" s="385" t="s">
        <v>497</v>
      </c>
      <c r="Y56" s="431">
        <v>411</v>
      </c>
      <c r="Z56" s="515">
        <v>5</v>
      </c>
      <c r="AA56" s="516">
        <v>761</v>
      </c>
      <c r="AB56" s="516">
        <v>0</v>
      </c>
      <c r="AC56" s="516">
        <v>0</v>
      </c>
      <c r="AD56" s="516">
        <v>323</v>
      </c>
      <c r="AE56" s="516">
        <v>0</v>
      </c>
      <c r="AF56" s="516">
        <v>1</v>
      </c>
      <c r="AG56" s="355">
        <v>0</v>
      </c>
      <c r="AH56" s="516">
        <v>0</v>
      </c>
      <c r="AI56" s="516">
        <v>0</v>
      </c>
      <c r="AJ56" s="516">
        <v>0</v>
      </c>
      <c r="AK56" s="516">
        <v>0</v>
      </c>
      <c r="AL56" s="516">
        <v>0</v>
      </c>
      <c r="AM56" s="516">
        <v>0</v>
      </c>
      <c r="AN56" s="516">
        <v>0</v>
      </c>
      <c r="AO56" s="355">
        <v>0</v>
      </c>
      <c r="AP56" s="355">
        <v>0</v>
      </c>
      <c r="AQ56" s="516">
        <v>0</v>
      </c>
      <c r="AR56" s="516">
        <v>0</v>
      </c>
      <c r="AS56" s="516">
        <v>0</v>
      </c>
      <c r="AT56" s="529">
        <v>1090</v>
      </c>
    </row>
    <row r="57" spans="2:46" ht="15" customHeight="1">
      <c r="B57" s="29" t="s">
        <v>1671</v>
      </c>
      <c r="C57" s="29" t="s">
        <v>1672</v>
      </c>
      <c r="D57" s="29" t="e">
        <v>#REF!</v>
      </c>
      <c r="E57" s="29" t="s">
        <v>1673</v>
      </c>
      <c r="F57" s="29" t="s">
        <v>1674</v>
      </c>
      <c r="G57" s="29" t="s">
        <v>1675</v>
      </c>
      <c r="H57" s="29" t="s">
        <v>1676</v>
      </c>
      <c r="I57" s="29" t="s">
        <v>1677</v>
      </c>
      <c r="J57" s="29" t="s">
        <v>1678</v>
      </c>
      <c r="K57" s="29" t="s">
        <v>1679</v>
      </c>
      <c r="L57" s="29" t="s">
        <v>1680</v>
      </c>
      <c r="M57" s="29" t="s">
        <v>1681</v>
      </c>
      <c r="N57" s="29" t="s">
        <v>1682</v>
      </c>
      <c r="O57" s="29" t="s">
        <v>1683</v>
      </c>
      <c r="P57" s="29" t="s">
        <v>1684</v>
      </c>
      <c r="Q57" s="29" t="s">
        <v>1685</v>
      </c>
      <c r="R57" s="29" t="s">
        <v>1686</v>
      </c>
      <c r="S57" s="29" t="s">
        <v>1687</v>
      </c>
      <c r="T57" s="29" t="s">
        <v>1688</v>
      </c>
      <c r="U57" s="29" t="s">
        <v>1689</v>
      </c>
      <c r="V57" s="29" t="s">
        <v>1690</v>
      </c>
      <c r="W57" s="387" t="s">
        <v>341</v>
      </c>
      <c r="X57" s="385" t="s">
        <v>497</v>
      </c>
      <c r="Y57" s="431">
        <v>501</v>
      </c>
      <c r="Z57" s="515">
        <v>1</v>
      </c>
      <c r="AA57" s="516">
        <v>182</v>
      </c>
      <c r="AB57" s="516">
        <v>0</v>
      </c>
      <c r="AC57" s="516">
        <v>0</v>
      </c>
      <c r="AD57" s="516">
        <v>77</v>
      </c>
      <c r="AE57" s="516">
        <v>0</v>
      </c>
      <c r="AF57" s="516">
        <v>0</v>
      </c>
      <c r="AG57" s="355">
        <v>0</v>
      </c>
      <c r="AH57" s="516">
        <v>0</v>
      </c>
      <c r="AI57" s="516">
        <v>0</v>
      </c>
      <c r="AJ57" s="516">
        <v>0</v>
      </c>
      <c r="AK57" s="516">
        <v>0</v>
      </c>
      <c r="AL57" s="516">
        <v>0</v>
      </c>
      <c r="AM57" s="516">
        <v>0</v>
      </c>
      <c r="AN57" s="516">
        <v>0</v>
      </c>
      <c r="AO57" s="355">
        <v>0</v>
      </c>
      <c r="AP57" s="355">
        <v>0</v>
      </c>
      <c r="AQ57" s="516">
        <v>0</v>
      </c>
      <c r="AR57" s="516">
        <v>0</v>
      </c>
      <c r="AS57" s="516">
        <v>0</v>
      </c>
      <c r="AT57" s="529">
        <v>260</v>
      </c>
    </row>
    <row r="58" spans="2:46" ht="15" customHeight="1">
      <c r="B58" s="29" t="s">
        <v>1691</v>
      </c>
      <c r="C58" s="29" t="s">
        <v>1692</v>
      </c>
      <c r="D58" s="29" t="e">
        <v>#REF!</v>
      </c>
      <c r="E58" s="29" t="s">
        <v>1693</v>
      </c>
      <c r="F58" s="29" t="s">
        <v>1694</v>
      </c>
      <c r="G58" s="29" t="s">
        <v>1695</v>
      </c>
      <c r="H58" s="29" t="s">
        <v>1696</v>
      </c>
      <c r="I58" s="29" t="s">
        <v>1697</v>
      </c>
      <c r="J58" s="29" t="s">
        <v>1698</v>
      </c>
      <c r="K58" s="29" t="s">
        <v>1699</v>
      </c>
      <c r="L58" s="29" t="s">
        <v>1700</v>
      </c>
      <c r="M58" s="29" t="s">
        <v>1701</v>
      </c>
      <c r="N58" s="29" t="s">
        <v>1702</v>
      </c>
      <c r="O58" s="29" t="s">
        <v>1703</v>
      </c>
      <c r="P58" s="29" t="s">
        <v>1704</v>
      </c>
      <c r="Q58" s="29" t="s">
        <v>1705</v>
      </c>
      <c r="R58" s="29" t="s">
        <v>1706</v>
      </c>
      <c r="S58" s="29" t="s">
        <v>1707</v>
      </c>
      <c r="T58" s="29" t="s">
        <v>1708</v>
      </c>
      <c r="U58" s="29" t="s">
        <v>1709</v>
      </c>
      <c r="V58" s="29" t="s">
        <v>1710</v>
      </c>
      <c r="W58" s="387" t="s">
        <v>342</v>
      </c>
      <c r="X58" s="385" t="s">
        <v>497</v>
      </c>
      <c r="Y58" s="431">
        <v>543</v>
      </c>
      <c r="Z58" s="515">
        <v>3</v>
      </c>
      <c r="AA58" s="516">
        <v>116</v>
      </c>
      <c r="AB58" s="516">
        <v>0</v>
      </c>
      <c r="AC58" s="516">
        <v>0</v>
      </c>
      <c r="AD58" s="516">
        <v>96</v>
      </c>
      <c r="AE58" s="516">
        <v>334</v>
      </c>
      <c r="AF58" s="516">
        <v>0</v>
      </c>
      <c r="AG58" s="355">
        <v>5</v>
      </c>
      <c r="AH58" s="516">
        <v>0</v>
      </c>
      <c r="AI58" s="516">
        <v>0</v>
      </c>
      <c r="AJ58" s="516">
        <v>0</v>
      </c>
      <c r="AK58" s="516">
        <v>0</v>
      </c>
      <c r="AL58" s="516">
        <v>0</v>
      </c>
      <c r="AM58" s="516">
        <v>0</v>
      </c>
      <c r="AN58" s="516">
        <v>0</v>
      </c>
      <c r="AO58" s="355">
        <v>0</v>
      </c>
      <c r="AP58" s="355">
        <v>0</v>
      </c>
      <c r="AQ58" s="516">
        <v>0</v>
      </c>
      <c r="AR58" s="516">
        <v>0</v>
      </c>
      <c r="AS58" s="516">
        <v>0</v>
      </c>
      <c r="AT58" s="529">
        <v>549</v>
      </c>
    </row>
    <row r="59" spans="2:46" ht="15" customHeight="1">
      <c r="B59" s="29" t="s">
        <v>1711</v>
      </c>
      <c r="C59" s="29" t="s">
        <v>1712</v>
      </c>
      <c r="D59" s="29" t="e">
        <v>#REF!</v>
      </c>
      <c r="E59" s="29" t="s">
        <v>1713</v>
      </c>
      <c r="F59" s="29" t="s">
        <v>1714</v>
      </c>
      <c r="G59" s="29" t="s">
        <v>1715</v>
      </c>
      <c r="H59" s="29" t="s">
        <v>1716</v>
      </c>
      <c r="I59" s="29" t="s">
        <v>1717</v>
      </c>
      <c r="J59" s="29" t="s">
        <v>1718</v>
      </c>
      <c r="K59" s="29" t="s">
        <v>1719</v>
      </c>
      <c r="L59" s="29" t="s">
        <v>1720</v>
      </c>
      <c r="M59" s="29" t="s">
        <v>1721</v>
      </c>
      <c r="N59" s="29" t="s">
        <v>1722</v>
      </c>
      <c r="O59" s="29" t="s">
        <v>1723</v>
      </c>
      <c r="P59" s="29" t="s">
        <v>1724</v>
      </c>
      <c r="Q59" s="29" t="s">
        <v>1725</v>
      </c>
      <c r="R59" s="29" t="s">
        <v>1726</v>
      </c>
      <c r="S59" s="29" t="s">
        <v>1727</v>
      </c>
      <c r="T59" s="29" t="s">
        <v>1728</v>
      </c>
      <c r="U59" s="29" t="s">
        <v>1729</v>
      </c>
      <c r="V59" s="29" t="s">
        <v>1730</v>
      </c>
      <c r="W59" s="387" t="s">
        <v>343</v>
      </c>
      <c r="X59" s="385" t="s">
        <v>497</v>
      </c>
      <c r="Y59" s="431">
        <v>628</v>
      </c>
      <c r="Z59" s="515">
        <v>2</v>
      </c>
      <c r="AA59" s="516">
        <v>376</v>
      </c>
      <c r="AB59" s="516">
        <v>0</v>
      </c>
      <c r="AC59" s="516">
        <v>0</v>
      </c>
      <c r="AD59" s="516">
        <v>182</v>
      </c>
      <c r="AE59" s="516">
        <v>0</v>
      </c>
      <c r="AF59" s="516">
        <v>0</v>
      </c>
      <c r="AG59" s="355">
        <v>0</v>
      </c>
      <c r="AH59" s="516">
        <v>0</v>
      </c>
      <c r="AI59" s="516">
        <v>12</v>
      </c>
      <c r="AJ59" s="516">
        <v>0</v>
      </c>
      <c r="AK59" s="516">
        <v>0</v>
      </c>
      <c r="AL59" s="516">
        <v>0</v>
      </c>
      <c r="AM59" s="516">
        <v>0</v>
      </c>
      <c r="AN59" s="516">
        <v>0</v>
      </c>
      <c r="AO59" s="355">
        <v>0</v>
      </c>
      <c r="AP59" s="355">
        <v>0</v>
      </c>
      <c r="AQ59" s="516">
        <v>0</v>
      </c>
      <c r="AR59" s="516">
        <v>0</v>
      </c>
      <c r="AS59" s="516">
        <v>0</v>
      </c>
      <c r="AT59" s="529">
        <v>572</v>
      </c>
    </row>
    <row r="60" spans="2:46" ht="15" customHeight="1">
      <c r="B60" s="29" t="s">
        <v>1731</v>
      </c>
      <c r="C60" s="29" t="s">
        <v>1732</v>
      </c>
      <c r="D60" s="29" t="e">
        <v>#REF!</v>
      </c>
      <c r="E60" s="29" t="s">
        <v>1733</v>
      </c>
      <c r="F60" s="29" t="s">
        <v>1734</v>
      </c>
      <c r="G60" s="29" t="s">
        <v>1735</v>
      </c>
      <c r="H60" s="29" t="s">
        <v>1736</v>
      </c>
      <c r="I60" s="29" t="s">
        <v>1737</v>
      </c>
      <c r="J60" s="29" t="s">
        <v>1738</v>
      </c>
      <c r="K60" s="29" t="s">
        <v>1739</v>
      </c>
      <c r="L60" s="29" t="s">
        <v>1740</v>
      </c>
      <c r="M60" s="29" t="s">
        <v>1741</v>
      </c>
      <c r="N60" s="29" t="s">
        <v>1742</v>
      </c>
      <c r="O60" s="29" t="s">
        <v>1743</v>
      </c>
      <c r="P60" s="29" t="s">
        <v>1744</v>
      </c>
      <c r="Q60" s="29" t="s">
        <v>1745</v>
      </c>
      <c r="R60" s="29" t="s">
        <v>1746</v>
      </c>
      <c r="S60" s="29" t="s">
        <v>1747</v>
      </c>
      <c r="T60" s="29" t="s">
        <v>1748</v>
      </c>
      <c r="U60" s="29" t="s">
        <v>1749</v>
      </c>
      <c r="V60" s="29" t="s">
        <v>1750</v>
      </c>
      <c r="W60" s="387" t="s">
        <v>344</v>
      </c>
      <c r="X60" s="385" t="s">
        <v>497</v>
      </c>
      <c r="Y60" s="431">
        <v>656</v>
      </c>
      <c r="Z60" s="515">
        <v>11</v>
      </c>
      <c r="AA60" s="516">
        <v>3810</v>
      </c>
      <c r="AB60" s="516">
        <v>2</v>
      </c>
      <c r="AC60" s="516">
        <v>0</v>
      </c>
      <c r="AD60" s="516">
        <v>556</v>
      </c>
      <c r="AE60" s="516">
        <v>0</v>
      </c>
      <c r="AF60" s="516">
        <v>0</v>
      </c>
      <c r="AG60" s="355">
        <v>0</v>
      </c>
      <c r="AH60" s="516">
        <v>0</v>
      </c>
      <c r="AI60" s="516">
        <v>86</v>
      </c>
      <c r="AJ60" s="516">
        <v>0</v>
      </c>
      <c r="AK60" s="516">
        <v>0</v>
      </c>
      <c r="AL60" s="516">
        <v>0</v>
      </c>
      <c r="AM60" s="516">
        <v>0</v>
      </c>
      <c r="AN60" s="516">
        <v>0</v>
      </c>
      <c r="AO60" s="355">
        <v>6</v>
      </c>
      <c r="AP60" s="355">
        <v>0</v>
      </c>
      <c r="AQ60" s="516">
        <v>0</v>
      </c>
      <c r="AR60" s="516">
        <v>0</v>
      </c>
      <c r="AS60" s="516">
        <v>0</v>
      </c>
      <c r="AT60" s="529">
        <v>4465</v>
      </c>
    </row>
    <row r="61" spans="2:46" ht="15" customHeight="1">
      <c r="B61" s="29" t="s">
        <v>1751</v>
      </c>
      <c r="C61" s="29" t="s">
        <v>1752</v>
      </c>
      <c r="D61" s="29" t="e">
        <v>#REF!</v>
      </c>
      <c r="E61" s="29" t="s">
        <v>1753</v>
      </c>
      <c r="F61" s="29" t="s">
        <v>1754</v>
      </c>
      <c r="G61" s="29" t="s">
        <v>1755</v>
      </c>
      <c r="H61" s="29" t="s">
        <v>1756</v>
      </c>
      <c r="I61" s="29" t="s">
        <v>1757</v>
      </c>
      <c r="J61" s="29" t="s">
        <v>1758</v>
      </c>
      <c r="K61" s="29" t="s">
        <v>1759</v>
      </c>
      <c r="L61" s="29" t="s">
        <v>1760</v>
      </c>
      <c r="M61" s="29" t="s">
        <v>1761</v>
      </c>
      <c r="N61" s="29" t="s">
        <v>1762</v>
      </c>
      <c r="O61" s="29" t="s">
        <v>1763</v>
      </c>
      <c r="P61" s="29" t="s">
        <v>1764</v>
      </c>
      <c r="Q61" s="29" t="s">
        <v>1765</v>
      </c>
      <c r="R61" s="29" t="s">
        <v>1766</v>
      </c>
      <c r="S61" s="29" t="s">
        <v>1767</v>
      </c>
      <c r="T61" s="29" t="s">
        <v>1768</v>
      </c>
      <c r="U61" s="29" t="s">
        <v>1769</v>
      </c>
      <c r="V61" s="29" t="s">
        <v>1770</v>
      </c>
      <c r="W61" s="387" t="s">
        <v>345</v>
      </c>
      <c r="X61" s="385" t="s">
        <v>497</v>
      </c>
      <c r="Y61" s="431">
        <v>761</v>
      </c>
      <c r="Z61" s="515">
        <v>5</v>
      </c>
      <c r="AA61" s="516">
        <v>2111</v>
      </c>
      <c r="AB61" s="516">
        <v>0</v>
      </c>
      <c r="AC61" s="516">
        <v>0</v>
      </c>
      <c r="AD61" s="516">
        <v>622</v>
      </c>
      <c r="AE61" s="516">
        <v>0</v>
      </c>
      <c r="AF61" s="516">
        <v>7</v>
      </c>
      <c r="AG61" s="355">
        <v>0</v>
      </c>
      <c r="AH61" s="516">
        <v>0</v>
      </c>
      <c r="AI61" s="516">
        <v>0</v>
      </c>
      <c r="AJ61" s="516">
        <v>0</v>
      </c>
      <c r="AK61" s="516">
        <v>0</v>
      </c>
      <c r="AL61" s="516">
        <v>0</v>
      </c>
      <c r="AM61" s="516">
        <v>0</v>
      </c>
      <c r="AN61" s="516">
        <v>0</v>
      </c>
      <c r="AO61" s="355">
        <v>1</v>
      </c>
      <c r="AP61" s="355">
        <v>0</v>
      </c>
      <c r="AQ61" s="516">
        <v>0</v>
      </c>
      <c r="AR61" s="516">
        <v>0</v>
      </c>
      <c r="AS61" s="516">
        <v>0</v>
      </c>
      <c r="AT61" s="529">
        <v>2745</v>
      </c>
    </row>
    <row r="62" spans="2:46" ht="15" customHeight="1">
      <c r="B62" s="29" t="s">
        <v>562</v>
      </c>
      <c r="C62" s="29" t="s">
        <v>563</v>
      </c>
      <c r="D62" s="29" t="e">
        <v>#REF!</v>
      </c>
      <c r="E62" s="29" t="s">
        <v>564</v>
      </c>
      <c r="F62" s="29" t="s">
        <v>565</v>
      </c>
      <c r="G62" s="29" t="s">
        <v>566</v>
      </c>
      <c r="H62" s="29" t="s">
        <v>631</v>
      </c>
      <c r="I62" s="29" t="s">
        <v>568</v>
      </c>
      <c r="J62" s="29" t="s">
        <v>567</v>
      </c>
      <c r="K62" s="29" t="s">
        <v>572</v>
      </c>
      <c r="L62" s="29" t="s">
        <v>571</v>
      </c>
      <c r="M62" s="29" t="s">
        <v>570</v>
      </c>
      <c r="N62" s="29" t="s">
        <v>574</v>
      </c>
      <c r="O62" s="29" t="s">
        <v>575</v>
      </c>
      <c r="P62" s="29" t="s">
        <v>577</v>
      </c>
      <c r="Q62" s="29" t="s">
        <v>579</v>
      </c>
      <c r="R62" s="29" t="s">
        <v>633</v>
      </c>
      <c r="S62" s="29" t="s">
        <v>727</v>
      </c>
      <c r="T62" s="29" t="s">
        <v>576</v>
      </c>
      <c r="U62" s="29" t="s">
        <v>581</v>
      </c>
      <c r="V62" s="29" t="s">
        <v>851</v>
      </c>
      <c r="W62" s="387" t="s">
        <v>346</v>
      </c>
      <c r="X62" s="385" t="s">
        <v>497</v>
      </c>
      <c r="Y62" s="431">
        <v>842</v>
      </c>
      <c r="Z62" s="515">
        <v>3</v>
      </c>
      <c r="AA62" s="516">
        <v>208</v>
      </c>
      <c r="AB62" s="516">
        <v>1</v>
      </c>
      <c r="AC62" s="516">
        <v>0</v>
      </c>
      <c r="AD62" s="516">
        <v>0</v>
      </c>
      <c r="AE62" s="516">
        <v>485</v>
      </c>
      <c r="AF62" s="516">
        <v>0</v>
      </c>
      <c r="AG62" s="355">
        <v>5</v>
      </c>
      <c r="AH62" s="516">
        <v>0</v>
      </c>
      <c r="AI62" s="516">
        <v>0</v>
      </c>
      <c r="AJ62" s="516">
        <v>0</v>
      </c>
      <c r="AK62" s="516">
        <v>0</v>
      </c>
      <c r="AL62" s="516">
        <v>0</v>
      </c>
      <c r="AM62" s="516">
        <v>0</v>
      </c>
      <c r="AN62" s="516">
        <v>0</v>
      </c>
      <c r="AO62" s="355">
        <v>5</v>
      </c>
      <c r="AP62" s="355">
        <v>0</v>
      </c>
      <c r="AQ62" s="516">
        <v>0</v>
      </c>
      <c r="AR62" s="516">
        <v>0</v>
      </c>
      <c r="AS62" s="516">
        <v>0</v>
      </c>
      <c r="AT62" s="529">
        <v>697</v>
      </c>
    </row>
    <row r="63" spans="2:46" ht="15" customHeight="1">
      <c r="B63" s="29" t="s">
        <v>1771</v>
      </c>
      <c r="C63" s="29" t="s">
        <v>1772</v>
      </c>
      <c r="D63" s="29" t="e">
        <v>#REF!</v>
      </c>
      <c r="E63" s="29" t="s">
        <v>1773</v>
      </c>
      <c r="F63" s="29" t="s">
        <v>1774</v>
      </c>
      <c r="G63" s="29" t="s">
        <v>1775</v>
      </c>
      <c r="H63" s="29" t="s">
        <v>1776</v>
      </c>
      <c r="I63" s="29" t="s">
        <v>1777</v>
      </c>
      <c r="J63" s="29" t="s">
        <v>1778</v>
      </c>
      <c r="K63" s="29" t="s">
        <v>1779</v>
      </c>
      <c r="L63" s="29" t="s">
        <v>1780</v>
      </c>
      <c r="M63" s="29" t="s">
        <v>1781</v>
      </c>
      <c r="N63" s="29" t="s">
        <v>1782</v>
      </c>
      <c r="O63" s="29" t="s">
        <v>1783</v>
      </c>
      <c r="P63" s="29" t="s">
        <v>1784</v>
      </c>
      <c r="Q63" s="29" t="s">
        <v>1785</v>
      </c>
      <c r="R63" s="29" t="s">
        <v>1786</v>
      </c>
      <c r="S63" s="29" t="s">
        <v>1787</v>
      </c>
      <c r="T63" s="29" t="s">
        <v>1788</v>
      </c>
      <c r="U63" s="29" t="s">
        <v>1789</v>
      </c>
      <c r="V63" s="29" t="s">
        <v>1790</v>
      </c>
      <c r="W63" s="521" t="s">
        <v>498</v>
      </c>
      <c r="X63" s="122"/>
      <c r="Y63" s="432"/>
      <c r="Z63" s="523">
        <v>34746</v>
      </c>
      <c r="AA63" s="523">
        <v>25704</v>
      </c>
      <c r="AB63" s="523">
        <v>14006</v>
      </c>
      <c r="AC63" s="523">
        <v>1</v>
      </c>
      <c r="AD63" s="523">
        <v>8523</v>
      </c>
      <c r="AE63" s="523">
        <v>2879</v>
      </c>
      <c r="AF63" s="523">
        <v>152</v>
      </c>
      <c r="AG63" s="478">
        <v>23</v>
      </c>
      <c r="AH63" s="523">
        <v>0</v>
      </c>
      <c r="AI63" s="523">
        <v>0</v>
      </c>
      <c r="AJ63" s="523">
        <v>0</v>
      </c>
      <c r="AK63" s="523">
        <v>0</v>
      </c>
      <c r="AL63" s="523">
        <v>0</v>
      </c>
      <c r="AM63" s="523">
        <v>0</v>
      </c>
      <c r="AN63" s="523">
        <v>1</v>
      </c>
      <c r="AO63" s="478">
        <v>72</v>
      </c>
      <c r="AP63" s="478">
        <v>0</v>
      </c>
      <c r="AQ63" s="523">
        <v>0</v>
      </c>
      <c r="AR63" s="523">
        <v>0</v>
      </c>
      <c r="AS63" s="523">
        <v>0</v>
      </c>
      <c r="AT63" s="523">
        <v>86012</v>
      </c>
    </row>
    <row r="64" spans="2:46" ht="15" customHeight="1">
      <c r="B64" s="29" t="s">
        <v>1791</v>
      </c>
      <c r="C64" s="29" t="s">
        <v>1792</v>
      </c>
      <c r="D64" s="29" t="e">
        <v>#REF!</v>
      </c>
      <c r="E64" s="29" t="s">
        <v>1793</v>
      </c>
      <c r="F64" s="29" t="s">
        <v>1794</v>
      </c>
      <c r="G64" s="29" t="s">
        <v>1795</v>
      </c>
      <c r="H64" s="29" t="s">
        <v>1796</v>
      </c>
      <c r="I64" s="29" t="s">
        <v>1797</v>
      </c>
      <c r="J64" s="29" t="s">
        <v>1798</v>
      </c>
      <c r="K64" s="29" t="s">
        <v>1799</v>
      </c>
      <c r="L64" s="29" t="s">
        <v>1800</v>
      </c>
      <c r="M64" s="29" t="s">
        <v>1801</v>
      </c>
      <c r="N64" s="29" t="s">
        <v>1802</v>
      </c>
      <c r="O64" s="29" t="s">
        <v>1803</v>
      </c>
      <c r="P64" s="29" t="s">
        <v>1804</v>
      </c>
      <c r="Q64" s="29" t="s">
        <v>1805</v>
      </c>
      <c r="R64" s="29" t="s">
        <v>1806</v>
      </c>
      <c r="S64" s="29" t="s">
        <v>1807</v>
      </c>
      <c r="T64" s="29" t="s">
        <v>1808</v>
      </c>
      <c r="U64" s="29" t="s">
        <v>1809</v>
      </c>
      <c r="V64" s="29" t="s">
        <v>1810</v>
      </c>
      <c r="W64" s="387" t="s">
        <v>348</v>
      </c>
      <c r="X64" s="385" t="s">
        <v>498</v>
      </c>
      <c r="Y64" s="431">
        <v>38</v>
      </c>
      <c r="Z64" s="515">
        <v>3</v>
      </c>
      <c r="AA64" s="516">
        <v>580</v>
      </c>
      <c r="AB64" s="516">
        <v>0</v>
      </c>
      <c r="AC64" s="516">
        <v>0</v>
      </c>
      <c r="AD64" s="516">
        <v>15</v>
      </c>
      <c r="AE64" s="516">
        <v>483</v>
      </c>
      <c r="AF64" s="516">
        <v>1</v>
      </c>
      <c r="AG64" s="355">
        <v>7</v>
      </c>
      <c r="AH64" s="516">
        <v>0</v>
      </c>
      <c r="AI64" s="516">
        <v>0</v>
      </c>
      <c r="AJ64" s="516">
        <v>0</v>
      </c>
      <c r="AK64" s="516">
        <v>0</v>
      </c>
      <c r="AL64" s="516">
        <v>0</v>
      </c>
      <c r="AM64" s="516">
        <v>0</v>
      </c>
      <c r="AN64" s="516">
        <v>0</v>
      </c>
      <c r="AO64" s="355">
        <v>0</v>
      </c>
      <c r="AP64" s="355">
        <v>0</v>
      </c>
      <c r="AQ64" s="516">
        <v>0</v>
      </c>
      <c r="AR64" s="516">
        <v>0</v>
      </c>
      <c r="AS64" s="516">
        <v>0</v>
      </c>
      <c r="AT64" s="529">
        <v>1082</v>
      </c>
    </row>
    <row r="65" spans="2:46" ht="15" customHeight="1">
      <c r="B65" s="29" t="s">
        <v>1811</v>
      </c>
      <c r="C65" s="29" t="s">
        <v>1812</v>
      </c>
      <c r="D65" s="29" t="e">
        <v>#REF!</v>
      </c>
      <c r="E65" s="29" t="s">
        <v>1813</v>
      </c>
      <c r="F65" s="29" t="s">
        <v>1814</v>
      </c>
      <c r="G65" s="29" t="s">
        <v>1815</v>
      </c>
      <c r="H65" s="29" t="s">
        <v>1816</v>
      </c>
      <c r="I65" s="29" t="s">
        <v>1817</v>
      </c>
      <c r="J65" s="29" t="s">
        <v>1818</v>
      </c>
      <c r="K65" s="29" t="s">
        <v>1819</v>
      </c>
      <c r="L65" s="29" t="s">
        <v>1820</v>
      </c>
      <c r="M65" s="29" t="s">
        <v>1821</v>
      </c>
      <c r="N65" s="29" t="s">
        <v>1822</v>
      </c>
      <c r="O65" s="29" t="s">
        <v>1823</v>
      </c>
      <c r="P65" s="29" t="s">
        <v>1824</v>
      </c>
      <c r="Q65" s="29" t="s">
        <v>1825</v>
      </c>
      <c r="R65" s="29" t="s">
        <v>1826</v>
      </c>
      <c r="S65" s="29" t="s">
        <v>1827</v>
      </c>
      <c r="T65" s="29" t="s">
        <v>1828</v>
      </c>
      <c r="U65" s="29" t="s">
        <v>1829</v>
      </c>
      <c r="V65" s="29" t="s">
        <v>1830</v>
      </c>
      <c r="W65" s="387" t="s">
        <v>349</v>
      </c>
      <c r="X65" s="385" t="s">
        <v>498</v>
      </c>
      <c r="Y65" s="431">
        <v>86</v>
      </c>
      <c r="Z65" s="515">
        <v>38</v>
      </c>
      <c r="AA65" s="516">
        <v>816</v>
      </c>
      <c r="AB65" s="516">
        <v>1</v>
      </c>
      <c r="AC65" s="516">
        <v>0</v>
      </c>
      <c r="AD65" s="516">
        <v>294</v>
      </c>
      <c r="AE65" s="516">
        <v>0</v>
      </c>
      <c r="AF65" s="516">
        <v>0</v>
      </c>
      <c r="AG65" s="355">
        <v>0</v>
      </c>
      <c r="AH65" s="516">
        <v>0</v>
      </c>
      <c r="AI65" s="516">
        <v>0</v>
      </c>
      <c r="AJ65" s="516">
        <v>0</v>
      </c>
      <c r="AK65" s="516">
        <v>0</v>
      </c>
      <c r="AL65" s="516">
        <v>0</v>
      </c>
      <c r="AM65" s="516">
        <v>0</v>
      </c>
      <c r="AN65" s="516">
        <v>0</v>
      </c>
      <c r="AO65" s="355">
        <v>0</v>
      </c>
      <c r="AP65" s="355">
        <v>0</v>
      </c>
      <c r="AQ65" s="516">
        <v>0</v>
      </c>
      <c r="AR65" s="516">
        <v>0</v>
      </c>
      <c r="AS65" s="516">
        <v>0</v>
      </c>
      <c r="AT65" s="529">
        <v>1149</v>
      </c>
    </row>
    <row r="66" spans="2:46" ht="15" customHeight="1">
      <c r="B66" s="29" t="s">
        <v>1831</v>
      </c>
      <c r="C66" s="29" t="s">
        <v>1832</v>
      </c>
      <c r="D66" s="29" t="e">
        <v>#REF!</v>
      </c>
      <c r="E66" s="29" t="s">
        <v>1833</v>
      </c>
      <c r="F66" s="29" t="s">
        <v>1834</v>
      </c>
      <c r="G66" s="29" t="s">
        <v>1835</v>
      </c>
      <c r="H66" s="29" t="s">
        <v>1836</v>
      </c>
      <c r="I66" s="29" t="s">
        <v>1837</v>
      </c>
      <c r="J66" s="29" t="s">
        <v>1838</v>
      </c>
      <c r="K66" s="29" t="s">
        <v>1839</v>
      </c>
      <c r="L66" s="29" t="s">
        <v>1840</v>
      </c>
      <c r="M66" s="29" t="s">
        <v>1841</v>
      </c>
      <c r="N66" s="29" t="s">
        <v>1842</v>
      </c>
      <c r="O66" s="29" t="s">
        <v>1843</v>
      </c>
      <c r="P66" s="29" t="s">
        <v>1844</v>
      </c>
      <c r="Q66" s="29" t="s">
        <v>1845</v>
      </c>
      <c r="R66" s="29" t="s">
        <v>1846</v>
      </c>
      <c r="S66" s="29" t="s">
        <v>1847</v>
      </c>
      <c r="T66" s="29" t="s">
        <v>1848</v>
      </c>
      <c r="U66" s="29" t="s">
        <v>1849</v>
      </c>
      <c r="V66" s="29" t="s">
        <v>1850</v>
      </c>
      <c r="W66" s="387" t="s">
        <v>350</v>
      </c>
      <c r="X66" s="385" t="s">
        <v>498</v>
      </c>
      <c r="Y66" s="431">
        <v>107</v>
      </c>
      <c r="Z66" s="515">
        <v>5</v>
      </c>
      <c r="AA66" s="516">
        <v>293</v>
      </c>
      <c r="AB66" s="516">
        <v>0</v>
      </c>
      <c r="AC66" s="516">
        <v>0</v>
      </c>
      <c r="AD66" s="516">
        <v>65</v>
      </c>
      <c r="AE66" s="516">
        <v>346</v>
      </c>
      <c r="AF66" s="516">
        <v>0</v>
      </c>
      <c r="AG66" s="355">
        <v>4</v>
      </c>
      <c r="AH66" s="516">
        <v>0</v>
      </c>
      <c r="AI66" s="516">
        <v>0</v>
      </c>
      <c r="AJ66" s="516">
        <v>0</v>
      </c>
      <c r="AK66" s="516">
        <v>0</v>
      </c>
      <c r="AL66" s="516">
        <v>0</v>
      </c>
      <c r="AM66" s="516">
        <v>0</v>
      </c>
      <c r="AN66" s="516">
        <v>0</v>
      </c>
      <c r="AO66" s="355">
        <v>0</v>
      </c>
      <c r="AP66" s="355">
        <v>0</v>
      </c>
      <c r="AQ66" s="516">
        <v>0</v>
      </c>
      <c r="AR66" s="516">
        <v>0</v>
      </c>
      <c r="AS66" s="516">
        <v>0</v>
      </c>
      <c r="AT66" s="529">
        <v>709</v>
      </c>
    </row>
    <row r="67" spans="2:46" ht="15" customHeight="1">
      <c r="B67" s="29" t="s">
        <v>1851</v>
      </c>
      <c r="C67" s="29" t="s">
        <v>1852</v>
      </c>
      <c r="D67" s="29" t="e">
        <v>#REF!</v>
      </c>
      <c r="E67" s="29" t="s">
        <v>1853</v>
      </c>
      <c r="F67" s="29" t="s">
        <v>1854</v>
      </c>
      <c r="G67" s="29" t="s">
        <v>1855</v>
      </c>
      <c r="H67" s="29" t="s">
        <v>1856</v>
      </c>
      <c r="I67" s="29" t="s">
        <v>1857</v>
      </c>
      <c r="J67" s="29" t="s">
        <v>1858</v>
      </c>
      <c r="K67" s="29" t="s">
        <v>1859</v>
      </c>
      <c r="L67" s="29" t="s">
        <v>1860</v>
      </c>
      <c r="M67" s="29" t="s">
        <v>1861</v>
      </c>
      <c r="N67" s="29" t="s">
        <v>1862</v>
      </c>
      <c r="O67" s="29" t="s">
        <v>1863</v>
      </c>
      <c r="P67" s="29" t="s">
        <v>1864</v>
      </c>
      <c r="Q67" s="29" t="s">
        <v>1865</v>
      </c>
      <c r="R67" s="29" t="s">
        <v>1866</v>
      </c>
      <c r="S67" s="29" t="s">
        <v>1867</v>
      </c>
      <c r="T67" s="29" t="s">
        <v>1868</v>
      </c>
      <c r="U67" s="29" t="s">
        <v>1869</v>
      </c>
      <c r="V67" s="29" t="s">
        <v>1870</v>
      </c>
      <c r="W67" s="387" t="s">
        <v>351</v>
      </c>
      <c r="X67" s="385" t="s">
        <v>498</v>
      </c>
      <c r="Y67" s="431">
        <v>134</v>
      </c>
      <c r="Z67" s="515">
        <v>3</v>
      </c>
      <c r="AA67" s="516">
        <v>282</v>
      </c>
      <c r="AB67" s="516">
        <v>0</v>
      </c>
      <c r="AC67" s="516">
        <v>0</v>
      </c>
      <c r="AD67" s="516">
        <v>176</v>
      </c>
      <c r="AE67" s="516">
        <v>0</v>
      </c>
      <c r="AF67" s="516">
        <v>0</v>
      </c>
      <c r="AG67" s="355">
        <v>0</v>
      </c>
      <c r="AH67" s="516">
        <v>0</v>
      </c>
      <c r="AI67" s="516">
        <v>0</v>
      </c>
      <c r="AJ67" s="516">
        <v>0</v>
      </c>
      <c r="AK67" s="516">
        <v>0</v>
      </c>
      <c r="AL67" s="516">
        <v>0</v>
      </c>
      <c r="AM67" s="516">
        <v>0</v>
      </c>
      <c r="AN67" s="516">
        <v>0</v>
      </c>
      <c r="AO67" s="355">
        <v>0</v>
      </c>
      <c r="AP67" s="355">
        <v>0</v>
      </c>
      <c r="AQ67" s="516">
        <v>0</v>
      </c>
      <c r="AR67" s="516">
        <v>0</v>
      </c>
      <c r="AS67" s="516">
        <v>0</v>
      </c>
      <c r="AT67" s="529">
        <v>461</v>
      </c>
    </row>
    <row r="68" spans="2:46" ht="15" customHeight="1">
      <c r="B68" s="29" t="s">
        <v>1871</v>
      </c>
      <c r="C68" s="29" t="s">
        <v>1872</v>
      </c>
      <c r="D68" s="29" t="e">
        <v>#REF!</v>
      </c>
      <c r="E68" s="29" t="s">
        <v>1873</v>
      </c>
      <c r="F68" s="29" t="s">
        <v>1874</v>
      </c>
      <c r="G68" s="29" t="s">
        <v>1875</v>
      </c>
      <c r="H68" s="29" t="s">
        <v>1876</v>
      </c>
      <c r="I68" s="29" t="s">
        <v>1877</v>
      </c>
      <c r="J68" s="29" t="s">
        <v>1878</v>
      </c>
      <c r="K68" s="29" t="s">
        <v>1879</v>
      </c>
      <c r="L68" s="29" t="s">
        <v>1880</v>
      </c>
      <c r="M68" s="29" t="s">
        <v>1881</v>
      </c>
      <c r="N68" s="29" t="s">
        <v>1882</v>
      </c>
      <c r="O68" s="29" t="s">
        <v>1883</v>
      </c>
      <c r="P68" s="29" t="s">
        <v>1884</v>
      </c>
      <c r="Q68" s="29" t="s">
        <v>1885</v>
      </c>
      <c r="R68" s="29" t="s">
        <v>1886</v>
      </c>
      <c r="S68" s="29" t="s">
        <v>1887</v>
      </c>
      <c r="T68" s="29" t="s">
        <v>1888</v>
      </c>
      <c r="U68" s="29" t="s">
        <v>1889</v>
      </c>
      <c r="V68" s="29" t="s">
        <v>1890</v>
      </c>
      <c r="W68" s="387" t="s">
        <v>352</v>
      </c>
      <c r="X68" s="385" t="s">
        <v>498</v>
      </c>
      <c r="Y68" s="431">
        <v>150</v>
      </c>
      <c r="Z68" s="515">
        <v>4</v>
      </c>
      <c r="AA68" s="516">
        <v>948</v>
      </c>
      <c r="AB68" s="516">
        <v>0</v>
      </c>
      <c r="AC68" s="516">
        <v>0</v>
      </c>
      <c r="AD68" s="516">
        <v>122</v>
      </c>
      <c r="AE68" s="516">
        <v>0</v>
      </c>
      <c r="AF68" s="516">
        <v>26</v>
      </c>
      <c r="AG68" s="355">
        <v>0</v>
      </c>
      <c r="AH68" s="516">
        <v>0</v>
      </c>
      <c r="AI68" s="516">
        <v>0</v>
      </c>
      <c r="AJ68" s="516">
        <v>0</v>
      </c>
      <c r="AK68" s="516">
        <v>0</v>
      </c>
      <c r="AL68" s="516">
        <v>0</v>
      </c>
      <c r="AM68" s="516">
        <v>0</v>
      </c>
      <c r="AN68" s="516">
        <v>0</v>
      </c>
      <c r="AO68" s="355">
        <v>0</v>
      </c>
      <c r="AP68" s="355">
        <v>0</v>
      </c>
      <c r="AQ68" s="516">
        <v>0</v>
      </c>
      <c r="AR68" s="516">
        <v>0</v>
      </c>
      <c r="AS68" s="516">
        <v>0</v>
      </c>
      <c r="AT68" s="529">
        <v>1100</v>
      </c>
    </row>
    <row r="69" spans="2:46" ht="15" customHeight="1">
      <c r="B69" s="29" t="s">
        <v>1891</v>
      </c>
      <c r="C69" s="29" t="s">
        <v>1892</v>
      </c>
      <c r="D69" s="29" t="e">
        <v>#REF!</v>
      </c>
      <c r="E69" s="29" t="s">
        <v>1893</v>
      </c>
      <c r="F69" s="29" t="s">
        <v>1894</v>
      </c>
      <c r="G69" s="29" t="s">
        <v>1895</v>
      </c>
      <c r="H69" s="29" t="s">
        <v>1896</v>
      </c>
      <c r="I69" s="29" t="s">
        <v>1897</v>
      </c>
      <c r="J69" s="29" t="s">
        <v>1898</v>
      </c>
      <c r="K69" s="29" t="s">
        <v>1899</v>
      </c>
      <c r="L69" s="29" t="s">
        <v>1900</v>
      </c>
      <c r="M69" s="29" t="s">
        <v>1901</v>
      </c>
      <c r="N69" s="29" t="s">
        <v>1902</v>
      </c>
      <c r="O69" s="29" t="s">
        <v>1903</v>
      </c>
      <c r="P69" s="29" t="s">
        <v>1904</v>
      </c>
      <c r="Q69" s="29" t="s">
        <v>1905</v>
      </c>
      <c r="R69" s="29" t="s">
        <v>1906</v>
      </c>
      <c r="S69" s="29" t="s">
        <v>1907</v>
      </c>
      <c r="T69" s="29" t="s">
        <v>1908</v>
      </c>
      <c r="U69" s="29" t="s">
        <v>1909</v>
      </c>
      <c r="V69" s="29" t="s">
        <v>1910</v>
      </c>
      <c r="W69" s="387" t="s">
        <v>353</v>
      </c>
      <c r="X69" s="385" t="s">
        <v>498</v>
      </c>
      <c r="Y69" s="431">
        <v>237</v>
      </c>
      <c r="Z69" s="515">
        <v>10884</v>
      </c>
      <c r="AA69" s="516">
        <v>655</v>
      </c>
      <c r="AB69" s="516">
        <v>1574</v>
      </c>
      <c r="AC69" s="516">
        <v>0</v>
      </c>
      <c r="AD69" s="516">
        <v>564</v>
      </c>
      <c r="AE69" s="516">
        <v>0</v>
      </c>
      <c r="AF69" s="516">
        <v>5</v>
      </c>
      <c r="AG69" s="355">
        <v>0</v>
      </c>
      <c r="AH69" s="516">
        <v>0</v>
      </c>
      <c r="AI69" s="516">
        <v>0</v>
      </c>
      <c r="AJ69" s="516">
        <v>0</v>
      </c>
      <c r="AK69" s="516">
        <v>0</v>
      </c>
      <c r="AL69" s="516">
        <v>0</v>
      </c>
      <c r="AM69" s="516">
        <v>0</v>
      </c>
      <c r="AN69" s="516">
        <v>0</v>
      </c>
      <c r="AO69" s="355">
        <v>3</v>
      </c>
      <c r="AP69" s="355">
        <v>0</v>
      </c>
      <c r="AQ69" s="516">
        <v>0</v>
      </c>
      <c r="AR69" s="516">
        <v>0</v>
      </c>
      <c r="AS69" s="516">
        <v>0</v>
      </c>
      <c r="AT69" s="529">
        <v>13682</v>
      </c>
    </row>
    <row r="70" spans="2:46" ht="15" customHeight="1">
      <c r="B70" s="29" t="s">
        <v>1911</v>
      </c>
      <c r="C70" s="29" t="s">
        <v>1912</v>
      </c>
      <c r="D70" s="29" t="e">
        <v>#REF!</v>
      </c>
      <c r="E70" s="29" t="s">
        <v>1913</v>
      </c>
      <c r="F70" s="29" t="s">
        <v>1914</v>
      </c>
      <c r="G70" s="29" t="s">
        <v>1915</v>
      </c>
      <c r="H70" s="29" t="s">
        <v>1916</v>
      </c>
      <c r="I70" s="29" t="s">
        <v>1917</v>
      </c>
      <c r="J70" s="29" t="s">
        <v>1918</v>
      </c>
      <c r="K70" s="29" t="s">
        <v>1919</v>
      </c>
      <c r="L70" s="29" t="s">
        <v>1920</v>
      </c>
      <c r="M70" s="29" t="s">
        <v>1921</v>
      </c>
      <c r="N70" s="29" t="s">
        <v>1922</v>
      </c>
      <c r="O70" s="29" t="s">
        <v>1923</v>
      </c>
      <c r="P70" s="29" t="s">
        <v>1924</v>
      </c>
      <c r="Q70" s="29" t="s">
        <v>1925</v>
      </c>
      <c r="R70" s="29" t="s">
        <v>1926</v>
      </c>
      <c r="S70" s="29" t="s">
        <v>1927</v>
      </c>
      <c r="T70" s="29" t="s">
        <v>1928</v>
      </c>
      <c r="U70" s="29" t="s">
        <v>1929</v>
      </c>
      <c r="V70" s="29" t="s">
        <v>1930</v>
      </c>
      <c r="W70" s="387" t="s">
        <v>354</v>
      </c>
      <c r="X70" s="385" t="s">
        <v>498</v>
      </c>
      <c r="Y70" s="431">
        <v>264</v>
      </c>
      <c r="Z70" s="515">
        <v>16</v>
      </c>
      <c r="AA70" s="516">
        <v>3842</v>
      </c>
      <c r="AB70" s="516">
        <v>1995</v>
      </c>
      <c r="AC70" s="516">
        <v>0</v>
      </c>
      <c r="AD70" s="516">
        <v>683</v>
      </c>
      <c r="AE70" s="516">
        <v>0</v>
      </c>
      <c r="AF70" s="516">
        <v>1</v>
      </c>
      <c r="AG70" s="355">
        <v>0</v>
      </c>
      <c r="AH70" s="516">
        <v>0</v>
      </c>
      <c r="AI70" s="516">
        <v>0</v>
      </c>
      <c r="AJ70" s="516">
        <v>0</v>
      </c>
      <c r="AK70" s="516">
        <v>0</v>
      </c>
      <c r="AL70" s="516">
        <v>0</v>
      </c>
      <c r="AM70" s="516">
        <v>0</v>
      </c>
      <c r="AN70" s="516">
        <v>0</v>
      </c>
      <c r="AO70" s="355">
        <v>16</v>
      </c>
      <c r="AP70" s="355">
        <v>0</v>
      </c>
      <c r="AQ70" s="516">
        <v>0</v>
      </c>
      <c r="AR70" s="516">
        <v>0</v>
      </c>
      <c r="AS70" s="516">
        <v>0</v>
      </c>
      <c r="AT70" s="529">
        <v>6537</v>
      </c>
    </row>
    <row r="71" spans="2:46" ht="15" customHeight="1">
      <c r="B71" s="29" t="s">
        <v>1931</v>
      </c>
      <c r="C71" s="29" t="s">
        <v>1932</v>
      </c>
      <c r="D71" s="29" t="e">
        <v>#REF!</v>
      </c>
      <c r="E71" s="29" t="s">
        <v>1933</v>
      </c>
      <c r="F71" s="29" t="s">
        <v>1934</v>
      </c>
      <c r="G71" s="29" t="s">
        <v>1935</v>
      </c>
      <c r="H71" s="29" t="s">
        <v>1936</v>
      </c>
      <c r="I71" s="29" t="s">
        <v>1937</v>
      </c>
      <c r="J71" s="29" t="s">
        <v>1938</v>
      </c>
      <c r="K71" s="29" t="s">
        <v>1939</v>
      </c>
      <c r="L71" s="29" t="s">
        <v>1940</v>
      </c>
      <c r="M71" s="29" t="s">
        <v>1941</v>
      </c>
      <c r="N71" s="29" t="s">
        <v>1942</v>
      </c>
      <c r="O71" s="29" t="s">
        <v>1943</v>
      </c>
      <c r="P71" s="29" t="s">
        <v>1944</v>
      </c>
      <c r="Q71" s="29" t="s">
        <v>1945</v>
      </c>
      <c r="R71" s="29" t="s">
        <v>1946</v>
      </c>
      <c r="S71" s="29" t="s">
        <v>1947</v>
      </c>
      <c r="T71" s="29" t="s">
        <v>1948</v>
      </c>
      <c r="U71" s="29" t="s">
        <v>1949</v>
      </c>
      <c r="V71" s="29" t="s">
        <v>1950</v>
      </c>
      <c r="W71" s="387" t="s">
        <v>355</v>
      </c>
      <c r="X71" s="385" t="s">
        <v>498</v>
      </c>
      <c r="Y71" s="431">
        <v>310</v>
      </c>
      <c r="Z71" s="515">
        <v>6</v>
      </c>
      <c r="AA71" s="516">
        <v>1977</v>
      </c>
      <c r="AB71" s="516">
        <v>0</v>
      </c>
      <c r="AC71" s="516">
        <v>0</v>
      </c>
      <c r="AD71" s="516">
        <v>251</v>
      </c>
      <c r="AE71" s="516">
        <v>0</v>
      </c>
      <c r="AF71" s="516">
        <v>85</v>
      </c>
      <c r="AG71" s="355">
        <v>0</v>
      </c>
      <c r="AH71" s="516">
        <v>0</v>
      </c>
      <c r="AI71" s="516">
        <v>0</v>
      </c>
      <c r="AJ71" s="516">
        <v>0</v>
      </c>
      <c r="AK71" s="516">
        <v>0</v>
      </c>
      <c r="AL71" s="516">
        <v>0</v>
      </c>
      <c r="AM71" s="516">
        <v>0</v>
      </c>
      <c r="AN71" s="516">
        <v>0</v>
      </c>
      <c r="AO71" s="355">
        <v>3</v>
      </c>
      <c r="AP71" s="355">
        <v>0</v>
      </c>
      <c r="AQ71" s="516">
        <v>0</v>
      </c>
      <c r="AR71" s="516">
        <v>0</v>
      </c>
      <c r="AS71" s="516">
        <v>0</v>
      </c>
      <c r="AT71" s="529">
        <v>2319</v>
      </c>
    </row>
    <row r="72" spans="2:46" ht="15" customHeight="1">
      <c r="B72" s="29" t="s">
        <v>1951</v>
      </c>
      <c r="C72" s="29" t="s">
        <v>1952</v>
      </c>
      <c r="D72" s="29" t="e">
        <v>#REF!</v>
      </c>
      <c r="E72" s="29" t="s">
        <v>1953</v>
      </c>
      <c r="F72" s="29" t="s">
        <v>1954</v>
      </c>
      <c r="G72" s="29" t="s">
        <v>1955</v>
      </c>
      <c r="H72" s="29" t="s">
        <v>1956</v>
      </c>
      <c r="I72" s="29" t="s">
        <v>1957</v>
      </c>
      <c r="J72" s="29" t="s">
        <v>1958</v>
      </c>
      <c r="K72" s="29" t="s">
        <v>1959</v>
      </c>
      <c r="L72" s="29" t="s">
        <v>1960</v>
      </c>
      <c r="M72" s="29" t="s">
        <v>1961</v>
      </c>
      <c r="N72" s="29" t="s">
        <v>1962</v>
      </c>
      <c r="O72" s="29" t="s">
        <v>1963</v>
      </c>
      <c r="P72" s="29" t="s">
        <v>1964</v>
      </c>
      <c r="Q72" s="29" t="s">
        <v>1965</v>
      </c>
      <c r="R72" s="29" t="s">
        <v>1966</v>
      </c>
      <c r="S72" s="29" t="s">
        <v>1967</v>
      </c>
      <c r="T72" s="29" t="s">
        <v>1968</v>
      </c>
      <c r="U72" s="29" t="s">
        <v>1969</v>
      </c>
      <c r="V72" s="29" t="s">
        <v>1970</v>
      </c>
      <c r="W72" s="387" t="s">
        <v>356</v>
      </c>
      <c r="X72" s="385" t="s">
        <v>498</v>
      </c>
      <c r="Y72" s="431">
        <v>315</v>
      </c>
      <c r="Z72" s="515">
        <v>8</v>
      </c>
      <c r="AA72" s="516">
        <v>958</v>
      </c>
      <c r="AB72" s="516">
        <v>0</v>
      </c>
      <c r="AC72" s="516">
        <v>0</v>
      </c>
      <c r="AD72" s="516">
        <v>148</v>
      </c>
      <c r="AE72" s="516">
        <v>0</v>
      </c>
      <c r="AF72" s="516">
        <v>16</v>
      </c>
      <c r="AG72" s="355">
        <v>0</v>
      </c>
      <c r="AH72" s="516">
        <v>0</v>
      </c>
      <c r="AI72" s="516">
        <v>0</v>
      </c>
      <c r="AJ72" s="516">
        <v>0</v>
      </c>
      <c r="AK72" s="516">
        <v>0</v>
      </c>
      <c r="AL72" s="516">
        <v>0</v>
      </c>
      <c r="AM72" s="516">
        <v>0</v>
      </c>
      <c r="AN72" s="516">
        <v>0</v>
      </c>
      <c r="AO72" s="355">
        <v>5</v>
      </c>
      <c r="AP72" s="355">
        <v>0</v>
      </c>
      <c r="AQ72" s="516">
        <v>0</v>
      </c>
      <c r="AR72" s="516">
        <v>0</v>
      </c>
      <c r="AS72" s="516">
        <v>0</v>
      </c>
      <c r="AT72" s="529">
        <v>1130</v>
      </c>
    </row>
    <row r="73" spans="2:46" ht="15" customHeight="1">
      <c r="B73" s="29" t="s">
        <v>1971</v>
      </c>
      <c r="C73" s="29" t="s">
        <v>1972</v>
      </c>
      <c r="D73" s="29" t="e">
        <v>#REF!</v>
      </c>
      <c r="E73" s="29" t="s">
        <v>1973</v>
      </c>
      <c r="F73" s="29" t="s">
        <v>1974</v>
      </c>
      <c r="G73" s="29" t="s">
        <v>1975</v>
      </c>
      <c r="H73" s="29" t="s">
        <v>1976</v>
      </c>
      <c r="I73" s="29" t="s">
        <v>1977</v>
      </c>
      <c r="J73" s="29" t="s">
        <v>1978</v>
      </c>
      <c r="K73" s="29" t="s">
        <v>1979</v>
      </c>
      <c r="L73" s="29" t="s">
        <v>1980</v>
      </c>
      <c r="M73" s="29" t="s">
        <v>1981</v>
      </c>
      <c r="N73" s="29" t="s">
        <v>1982</v>
      </c>
      <c r="O73" s="29" t="s">
        <v>1983</v>
      </c>
      <c r="P73" s="29" t="s">
        <v>1984</v>
      </c>
      <c r="Q73" s="29" t="s">
        <v>1985</v>
      </c>
      <c r="R73" s="29" t="s">
        <v>1986</v>
      </c>
      <c r="S73" s="29" t="s">
        <v>1987</v>
      </c>
      <c r="T73" s="29" t="s">
        <v>1988</v>
      </c>
      <c r="U73" s="29" t="s">
        <v>1989</v>
      </c>
      <c r="V73" s="29" t="s">
        <v>1990</v>
      </c>
      <c r="W73" s="387" t="s">
        <v>357</v>
      </c>
      <c r="X73" s="385" t="s">
        <v>498</v>
      </c>
      <c r="Y73" s="431">
        <v>361</v>
      </c>
      <c r="Z73" s="515">
        <v>2</v>
      </c>
      <c r="AA73" s="516">
        <v>1619</v>
      </c>
      <c r="AB73" s="516">
        <v>0</v>
      </c>
      <c r="AC73" s="516">
        <v>0</v>
      </c>
      <c r="AD73" s="516">
        <v>626</v>
      </c>
      <c r="AE73" s="516">
        <v>0</v>
      </c>
      <c r="AF73" s="516">
        <v>0</v>
      </c>
      <c r="AG73" s="355">
        <v>0</v>
      </c>
      <c r="AH73" s="516">
        <v>0</v>
      </c>
      <c r="AI73" s="516">
        <v>0</v>
      </c>
      <c r="AJ73" s="516">
        <v>0</v>
      </c>
      <c r="AK73" s="516">
        <v>0</v>
      </c>
      <c r="AL73" s="516">
        <v>0</v>
      </c>
      <c r="AM73" s="516">
        <v>0</v>
      </c>
      <c r="AN73" s="516">
        <v>0</v>
      </c>
      <c r="AO73" s="355">
        <v>1</v>
      </c>
      <c r="AP73" s="355">
        <v>0</v>
      </c>
      <c r="AQ73" s="516">
        <v>0</v>
      </c>
      <c r="AR73" s="516">
        <v>0</v>
      </c>
      <c r="AS73" s="516">
        <v>0</v>
      </c>
      <c r="AT73" s="529">
        <v>2247</v>
      </c>
    </row>
    <row r="74" spans="2:46" ht="15" customHeight="1">
      <c r="B74" s="29" t="s">
        <v>1991</v>
      </c>
      <c r="C74" s="29" t="s">
        <v>1992</v>
      </c>
      <c r="D74" s="29" t="e">
        <v>#REF!</v>
      </c>
      <c r="E74" s="29" t="s">
        <v>1993</v>
      </c>
      <c r="F74" s="29" t="s">
        <v>1994</v>
      </c>
      <c r="G74" s="29" t="s">
        <v>1995</v>
      </c>
      <c r="H74" s="29" t="s">
        <v>1996</v>
      </c>
      <c r="I74" s="29" t="s">
        <v>1997</v>
      </c>
      <c r="J74" s="29" t="s">
        <v>1998</v>
      </c>
      <c r="K74" s="29" t="s">
        <v>1999</v>
      </c>
      <c r="L74" s="29" t="s">
        <v>2000</v>
      </c>
      <c r="M74" s="29" t="s">
        <v>2001</v>
      </c>
      <c r="N74" s="29" t="s">
        <v>2002</v>
      </c>
      <c r="O74" s="29" t="s">
        <v>2003</v>
      </c>
      <c r="P74" s="29" t="s">
        <v>2004</v>
      </c>
      <c r="Q74" s="29" t="s">
        <v>2005</v>
      </c>
      <c r="R74" s="29" t="s">
        <v>2006</v>
      </c>
      <c r="S74" s="29" t="s">
        <v>2007</v>
      </c>
      <c r="T74" s="29" t="s">
        <v>2008</v>
      </c>
      <c r="U74" s="29" t="s">
        <v>2009</v>
      </c>
      <c r="V74" s="29" t="s">
        <v>2010</v>
      </c>
      <c r="W74" s="387" t="s">
        <v>358</v>
      </c>
      <c r="X74" s="385" t="s">
        <v>498</v>
      </c>
      <c r="Y74" s="431">
        <v>647</v>
      </c>
      <c r="Z74" s="515">
        <v>8</v>
      </c>
      <c r="AA74" s="516">
        <v>1012</v>
      </c>
      <c r="AB74" s="516">
        <v>1</v>
      </c>
      <c r="AC74" s="516">
        <v>0</v>
      </c>
      <c r="AD74" s="516">
        <v>234</v>
      </c>
      <c r="AE74" s="516">
        <v>0</v>
      </c>
      <c r="AF74" s="516">
        <v>1</v>
      </c>
      <c r="AG74" s="355">
        <v>0</v>
      </c>
      <c r="AH74" s="516">
        <v>0</v>
      </c>
      <c r="AI74" s="516">
        <v>0</v>
      </c>
      <c r="AJ74" s="516">
        <v>0</v>
      </c>
      <c r="AK74" s="516">
        <v>0</v>
      </c>
      <c r="AL74" s="516">
        <v>0</v>
      </c>
      <c r="AM74" s="516">
        <v>0</v>
      </c>
      <c r="AN74" s="516">
        <v>0</v>
      </c>
      <c r="AO74" s="355">
        <v>1</v>
      </c>
      <c r="AP74" s="355">
        <v>0</v>
      </c>
      <c r="AQ74" s="516">
        <v>0</v>
      </c>
      <c r="AR74" s="516">
        <v>0</v>
      </c>
      <c r="AS74" s="516">
        <v>0</v>
      </c>
      <c r="AT74" s="529">
        <v>1256</v>
      </c>
    </row>
    <row r="75" spans="2:46" ht="15" customHeight="1">
      <c r="B75" s="29" t="s">
        <v>2011</v>
      </c>
      <c r="C75" s="29" t="s">
        <v>2012</v>
      </c>
      <c r="D75" s="29" t="e">
        <v>#REF!</v>
      </c>
      <c r="E75" s="29" t="s">
        <v>2013</v>
      </c>
      <c r="F75" s="29" t="s">
        <v>2014</v>
      </c>
      <c r="G75" s="29" t="s">
        <v>2015</v>
      </c>
      <c r="H75" s="29" t="s">
        <v>2016</v>
      </c>
      <c r="I75" s="29" t="s">
        <v>2017</v>
      </c>
      <c r="J75" s="29" t="s">
        <v>2018</v>
      </c>
      <c r="K75" s="29" t="s">
        <v>2019</v>
      </c>
      <c r="L75" s="29" t="s">
        <v>2020</v>
      </c>
      <c r="M75" s="29" t="s">
        <v>2021</v>
      </c>
      <c r="N75" s="29" t="s">
        <v>2022</v>
      </c>
      <c r="O75" s="29" t="s">
        <v>2023</v>
      </c>
      <c r="P75" s="29" t="s">
        <v>2024</v>
      </c>
      <c r="Q75" s="29" t="s">
        <v>2025</v>
      </c>
      <c r="R75" s="29" t="s">
        <v>2026</v>
      </c>
      <c r="S75" s="29" t="s">
        <v>2027</v>
      </c>
      <c r="T75" s="29" t="s">
        <v>2028</v>
      </c>
      <c r="U75" s="29" t="s">
        <v>2029</v>
      </c>
      <c r="V75" s="29" t="s">
        <v>2030</v>
      </c>
      <c r="W75" s="387" t="s">
        <v>359</v>
      </c>
      <c r="X75" s="385" t="s">
        <v>498</v>
      </c>
      <c r="Y75" s="431">
        <v>658</v>
      </c>
      <c r="Z75" s="515">
        <v>4</v>
      </c>
      <c r="AA75" s="516">
        <v>760</v>
      </c>
      <c r="AB75" s="516">
        <v>0</v>
      </c>
      <c r="AC75" s="516">
        <v>0</v>
      </c>
      <c r="AD75" s="516">
        <v>240</v>
      </c>
      <c r="AE75" s="516">
        <v>0</v>
      </c>
      <c r="AF75" s="516">
        <v>1</v>
      </c>
      <c r="AG75" s="355">
        <v>0</v>
      </c>
      <c r="AH75" s="516">
        <v>0</v>
      </c>
      <c r="AI75" s="516">
        <v>0</v>
      </c>
      <c r="AJ75" s="516">
        <v>0</v>
      </c>
      <c r="AK75" s="516">
        <v>0</v>
      </c>
      <c r="AL75" s="516">
        <v>0</v>
      </c>
      <c r="AM75" s="516">
        <v>0</v>
      </c>
      <c r="AN75" s="516">
        <v>0</v>
      </c>
      <c r="AO75" s="355">
        <v>3</v>
      </c>
      <c r="AP75" s="355">
        <v>0</v>
      </c>
      <c r="AQ75" s="516">
        <v>0</v>
      </c>
      <c r="AR75" s="516">
        <v>0</v>
      </c>
      <c r="AS75" s="516">
        <v>0</v>
      </c>
      <c r="AT75" s="529">
        <v>1005</v>
      </c>
    </row>
    <row r="76" spans="2:46" ht="15" customHeight="1">
      <c r="B76" s="29" t="s">
        <v>2031</v>
      </c>
      <c r="C76" s="29" t="s">
        <v>2032</v>
      </c>
      <c r="D76" s="29" t="e">
        <v>#REF!</v>
      </c>
      <c r="E76" s="29" t="s">
        <v>2033</v>
      </c>
      <c r="F76" s="29" t="s">
        <v>2034</v>
      </c>
      <c r="G76" s="29" t="s">
        <v>2035</v>
      </c>
      <c r="H76" s="29" t="s">
        <v>2036</v>
      </c>
      <c r="I76" s="29" t="s">
        <v>2037</v>
      </c>
      <c r="J76" s="29" t="s">
        <v>2038</v>
      </c>
      <c r="K76" s="29" t="s">
        <v>2039</v>
      </c>
      <c r="L76" s="29" t="s">
        <v>2040</v>
      </c>
      <c r="M76" s="29" t="s">
        <v>2041</v>
      </c>
      <c r="N76" s="29" t="s">
        <v>2042</v>
      </c>
      <c r="O76" s="29" t="s">
        <v>2043</v>
      </c>
      <c r="P76" s="29" t="s">
        <v>2044</v>
      </c>
      <c r="Q76" s="29" t="s">
        <v>2045</v>
      </c>
      <c r="R76" s="29" t="s">
        <v>2046</v>
      </c>
      <c r="S76" s="29" t="s">
        <v>2047</v>
      </c>
      <c r="T76" s="29" t="s">
        <v>2048</v>
      </c>
      <c r="U76" s="29" t="s">
        <v>2049</v>
      </c>
      <c r="V76" s="29" t="s">
        <v>2050</v>
      </c>
      <c r="W76" s="387" t="s">
        <v>360</v>
      </c>
      <c r="X76" s="385" t="s">
        <v>498</v>
      </c>
      <c r="Y76" s="431">
        <v>664</v>
      </c>
      <c r="Z76" s="515">
        <v>59</v>
      </c>
      <c r="AA76" s="516">
        <v>6890</v>
      </c>
      <c r="AB76" s="516">
        <v>5789</v>
      </c>
      <c r="AC76" s="516">
        <v>0</v>
      </c>
      <c r="AD76" s="516">
        <v>1549</v>
      </c>
      <c r="AE76" s="516">
        <v>0</v>
      </c>
      <c r="AF76" s="516">
        <v>4</v>
      </c>
      <c r="AG76" s="355">
        <v>0</v>
      </c>
      <c r="AH76" s="516">
        <v>0</v>
      </c>
      <c r="AI76" s="516">
        <v>0</v>
      </c>
      <c r="AJ76" s="516">
        <v>0</v>
      </c>
      <c r="AK76" s="516">
        <v>0</v>
      </c>
      <c r="AL76" s="516">
        <v>0</v>
      </c>
      <c r="AM76" s="516">
        <v>0</v>
      </c>
      <c r="AN76" s="516">
        <v>1</v>
      </c>
      <c r="AO76" s="355">
        <v>15</v>
      </c>
      <c r="AP76" s="355">
        <v>0</v>
      </c>
      <c r="AQ76" s="516">
        <v>0</v>
      </c>
      <c r="AR76" s="516">
        <v>0</v>
      </c>
      <c r="AS76" s="516">
        <v>0</v>
      </c>
      <c r="AT76" s="529">
        <v>14292</v>
      </c>
    </row>
    <row r="77" spans="2:46" ht="15" customHeight="1">
      <c r="B77" s="29" t="s">
        <v>2051</v>
      </c>
      <c r="C77" s="29" t="s">
        <v>2052</v>
      </c>
      <c r="D77" s="29" t="e">
        <v>#REF!</v>
      </c>
      <c r="E77" s="29" t="s">
        <v>2053</v>
      </c>
      <c r="F77" s="29" t="s">
        <v>2054</v>
      </c>
      <c r="G77" s="29" t="s">
        <v>2055</v>
      </c>
      <c r="H77" s="29" t="s">
        <v>2056</v>
      </c>
      <c r="I77" s="29" t="s">
        <v>2057</v>
      </c>
      <c r="J77" s="29" t="s">
        <v>2058</v>
      </c>
      <c r="K77" s="29" t="s">
        <v>2059</v>
      </c>
      <c r="L77" s="29" t="s">
        <v>2060</v>
      </c>
      <c r="M77" s="29" t="s">
        <v>2061</v>
      </c>
      <c r="N77" s="29" t="s">
        <v>2062</v>
      </c>
      <c r="O77" s="29" t="s">
        <v>2063</v>
      </c>
      <c r="P77" s="29" t="s">
        <v>2064</v>
      </c>
      <c r="Q77" s="29" t="s">
        <v>2065</v>
      </c>
      <c r="R77" s="29" t="s">
        <v>2066</v>
      </c>
      <c r="S77" s="29" t="s">
        <v>2067</v>
      </c>
      <c r="T77" s="29" t="s">
        <v>2068</v>
      </c>
      <c r="U77" s="29" t="s">
        <v>2069</v>
      </c>
      <c r="V77" s="29" t="s">
        <v>2070</v>
      </c>
      <c r="W77" s="387" t="s">
        <v>361</v>
      </c>
      <c r="X77" s="385" t="s">
        <v>498</v>
      </c>
      <c r="Y77" s="431">
        <v>686</v>
      </c>
      <c r="Z77" s="515">
        <v>14512</v>
      </c>
      <c r="AA77" s="516">
        <v>1300</v>
      </c>
      <c r="AB77" s="516">
        <v>2944</v>
      </c>
      <c r="AC77" s="516">
        <v>0</v>
      </c>
      <c r="AD77" s="516">
        <v>2126</v>
      </c>
      <c r="AE77" s="516">
        <v>0</v>
      </c>
      <c r="AF77" s="516">
        <v>12</v>
      </c>
      <c r="AG77" s="355">
        <v>0</v>
      </c>
      <c r="AH77" s="516">
        <v>0</v>
      </c>
      <c r="AI77" s="516">
        <v>0</v>
      </c>
      <c r="AJ77" s="516">
        <v>0</v>
      </c>
      <c r="AK77" s="516">
        <v>0</v>
      </c>
      <c r="AL77" s="516">
        <v>0</v>
      </c>
      <c r="AM77" s="516">
        <v>0</v>
      </c>
      <c r="AN77" s="516">
        <v>0</v>
      </c>
      <c r="AO77" s="355">
        <v>17</v>
      </c>
      <c r="AP77" s="355">
        <v>0</v>
      </c>
      <c r="AQ77" s="516">
        <v>0</v>
      </c>
      <c r="AR77" s="516">
        <v>0</v>
      </c>
      <c r="AS77" s="516">
        <v>0</v>
      </c>
      <c r="AT77" s="529">
        <v>20894</v>
      </c>
    </row>
    <row r="78" spans="2:46" ht="15" customHeight="1">
      <c r="B78" s="29" t="s">
        <v>2071</v>
      </c>
      <c r="C78" s="29" t="s">
        <v>2072</v>
      </c>
      <c r="D78" s="29" t="e">
        <v>#REF!</v>
      </c>
      <c r="E78" s="29" t="s">
        <v>2073</v>
      </c>
      <c r="F78" s="29" t="s">
        <v>2074</v>
      </c>
      <c r="G78" s="29" t="s">
        <v>2075</v>
      </c>
      <c r="H78" s="29" t="s">
        <v>2076</v>
      </c>
      <c r="I78" s="29" t="s">
        <v>2077</v>
      </c>
      <c r="J78" s="29" t="s">
        <v>2078</v>
      </c>
      <c r="K78" s="29" t="s">
        <v>2079</v>
      </c>
      <c r="L78" s="29" t="s">
        <v>2080</v>
      </c>
      <c r="M78" s="29" t="s">
        <v>2081</v>
      </c>
      <c r="N78" s="29" t="s">
        <v>2082</v>
      </c>
      <c r="O78" s="29" t="s">
        <v>2083</v>
      </c>
      <c r="P78" s="29" t="s">
        <v>2084</v>
      </c>
      <c r="Q78" s="29" t="s">
        <v>2085</v>
      </c>
      <c r="R78" s="29" t="s">
        <v>2086</v>
      </c>
      <c r="S78" s="29" t="s">
        <v>2087</v>
      </c>
      <c r="T78" s="29" t="s">
        <v>2088</v>
      </c>
      <c r="U78" s="29" t="s">
        <v>2089</v>
      </c>
      <c r="V78" s="29" t="s">
        <v>2090</v>
      </c>
      <c r="W78" s="387" t="s">
        <v>362</v>
      </c>
      <c r="X78" s="385" t="s">
        <v>498</v>
      </c>
      <c r="Y78" s="431">
        <v>819</v>
      </c>
      <c r="Z78" s="515">
        <v>3</v>
      </c>
      <c r="AA78" s="516">
        <v>609</v>
      </c>
      <c r="AB78" s="516">
        <v>1</v>
      </c>
      <c r="AC78" s="516">
        <v>0</v>
      </c>
      <c r="AD78" s="516">
        <v>227</v>
      </c>
      <c r="AE78" s="516">
        <v>0</v>
      </c>
      <c r="AF78" s="516">
        <v>0</v>
      </c>
      <c r="AG78" s="355">
        <v>0</v>
      </c>
      <c r="AH78" s="516">
        <v>0</v>
      </c>
      <c r="AI78" s="516">
        <v>0</v>
      </c>
      <c r="AJ78" s="516">
        <v>0</v>
      </c>
      <c r="AK78" s="516">
        <v>0</v>
      </c>
      <c r="AL78" s="516">
        <v>0</v>
      </c>
      <c r="AM78" s="516">
        <v>0</v>
      </c>
      <c r="AN78" s="516">
        <v>0</v>
      </c>
      <c r="AO78" s="355">
        <v>0</v>
      </c>
      <c r="AP78" s="355">
        <v>0</v>
      </c>
      <c r="AQ78" s="516">
        <v>0</v>
      </c>
      <c r="AR78" s="516">
        <v>0</v>
      </c>
      <c r="AS78" s="516">
        <v>0</v>
      </c>
      <c r="AT78" s="529">
        <v>840</v>
      </c>
    </row>
    <row r="79" spans="2:46" ht="15" customHeight="1">
      <c r="B79" s="29" t="s">
        <v>2091</v>
      </c>
      <c r="C79" s="29" t="s">
        <v>2092</v>
      </c>
      <c r="D79" s="29" t="e">
        <v>#REF!</v>
      </c>
      <c r="E79" s="29" t="s">
        <v>2093</v>
      </c>
      <c r="F79" s="29" t="s">
        <v>2094</v>
      </c>
      <c r="G79" s="29" t="s">
        <v>2095</v>
      </c>
      <c r="H79" s="29" t="s">
        <v>2096</v>
      </c>
      <c r="I79" s="29" t="s">
        <v>2097</v>
      </c>
      <c r="J79" s="29" t="s">
        <v>2098</v>
      </c>
      <c r="K79" s="29" t="s">
        <v>2099</v>
      </c>
      <c r="L79" s="29" t="s">
        <v>2100</v>
      </c>
      <c r="M79" s="29" t="s">
        <v>2101</v>
      </c>
      <c r="N79" s="29" t="s">
        <v>2102</v>
      </c>
      <c r="O79" s="29" t="s">
        <v>2103</v>
      </c>
      <c r="P79" s="29" t="s">
        <v>2104</v>
      </c>
      <c r="Q79" s="29" t="s">
        <v>2105</v>
      </c>
      <c r="R79" s="29" t="s">
        <v>2106</v>
      </c>
      <c r="S79" s="29" t="s">
        <v>2107</v>
      </c>
      <c r="T79" s="29" t="s">
        <v>2108</v>
      </c>
      <c r="U79" s="29" t="s">
        <v>2109</v>
      </c>
      <c r="V79" s="29" t="s">
        <v>2110</v>
      </c>
      <c r="W79" s="387" t="s">
        <v>363</v>
      </c>
      <c r="X79" s="385" t="s">
        <v>498</v>
      </c>
      <c r="Y79" s="431">
        <v>854</v>
      </c>
      <c r="Z79" s="515">
        <v>2</v>
      </c>
      <c r="AA79" s="516">
        <v>374</v>
      </c>
      <c r="AB79" s="516">
        <v>0</v>
      </c>
      <c r="AC79" s="516">
        <v>0</v>
      </c>
      <c r="AD79" s="516">
        <v>14</v>
      </c>
      <c r="AE79" s="516">
        <v>773</v>
      </c>
      <c r="AF79" s="516">
        <v>0</v>
      </c>
      <c r="AG79" s="355">
        <v>5</v>
      </c>
      <c r="AH79" s="516">
        <v>0</v>
      </c>
      <c r="AI79" s="516">
        <v>0</v>
      </c>
      <c r="AJ79" s="516">
        <v>0</v>
      </c>
      <c r="AK79" s="516">
        <v>0</v>
      </c>
      <c r="AL79" s="516">
        <v>0</v>
      </c>
      <c r="AM79" s="516">
        <v>0</v>
      </c>
      <c r="AN79" s="516">
        <v>0</v>
      </c>
      <c r="AO79" s="355">
        <v>3</v>
      </c>
      <c r="AP79" s="355">
        <v>0</v>
      </c>
      <c r="AQ79" s="516">
        <v>0</v>
      </c>
      <c r="AR79" s="516">
        <v>0</v>
      </c>
      <c r="AS79" s="516">
        <v>0</v>
      </c>
      <c r="AT79" s="529">
        <v>1163</v>
      </c>
    </row>
    <row r="80" spans="2:46" ht="15" customHeight="1">
      <c r="B80" s="29" t="s">
        <v>562</v>
      </c>
      <c r="C80" s="29" t="s">
        <v>563</v>
      </c>
      <c r="D80" s="29" t="e">
        <v>#REF!</v>
      </c>
      <c r="E80" s="29" t="s">
        <v>564</v>
      </c>
      <c r="F80" s="29" t="s">
        <v>565</v>
      </c>
      <c r="G80" s="29" t="s">
        <v>566</v>
      </c>
      <c r="H80" s="29" t="s">
        <v>631</v>
      </c>
      <c r="I80" s="29" t="s">
        <v>568</v>
      </c>
      <c r="J80" s="29" t="s">
        <v>567</v>
      </c>
      <c r="K80" s="29" t="s">
        <v>572</v>
      </c>
      <c r="L80" s="29" t="s">
        <v>571</v>
      </c>
      <c r="M80" s="29" t="s">
        <v>570</v>
      </c>
      <c r="N80" s="29" t="s">
        <v>574</v>
      </c>
      <c r="O80" s="29" t="s">
        <v>575</v>
      </c>
      <c r="P80" s="29" t="s">
        <v>577</v>
      </c>
      <c r="Q80" s="29" t="s">
        <v>579</v>
      </c>
      <c r="R80" s="29" t="s">
        <v>633</v>
      </c>
      <c r="S80" s="29" t="s">
        <v>727</v>
      </c>
      <c r="T80" s="29" t="s">
        <v>576</v>
      </c>
      <c r="U80" s="29" t="s">
        <v>581</v>
      </c>
      <c r="V80" s="29" t="s">
        <v>851</v>
      </c>
      <c r="W80" s="387" t="s">
        <v>364</v>
      </c>
      <c r="X80" s="385" t="s">
        <v>498</v>
      </c>
      <c r="Y80" s="431">
        <v>887</v>
      </c>
      <c r="Z80" s="515">
        <v>9189</v>
      </c>
      <c r="AA80" s="516">
        <v>2789</v>
      </c>
      <c r="AB80" s="516">
        <v>1701</v>
      </c>
      <c r="AC80" s="516">
        <v>1</v>
      </c>
      <c r="AD80" s="516">
        <v>1189</v>
      </c>
      <c r="AE80" s="516">
        <v>1277</v>
      </c>
      <c r="AF80" s="516">
        <v>0</v>
      </c>
      <c r="AG80" s="355">
        <v>7</v>
      </c>
      <c r="AH80" s="516">
        <v>0</v>
      </c>
      <c r="AI80" s="516">
        <v>0</v>
      </c>
      <c r="AJ80" s="516">
        <v>0</v>
      </c>
      <c r="AK80" s="516">
        <v>0</v>
      </c>
      <c r="AL80" s="516">
        <v>0</v>
      </c>
      <c r="AM80" s="516">
        <v>0</v>
      </c>
      <c r="AN80" s="516">
        <v>0</v>
      </c>
      <c r="AO80" s="355">
        <v>5</v>
      </c>
      <c r="AP80" s="355">
        <v>0</v>
      </c>
      <c r="AQ80" s="516">
        <v>0</v>
      </c>
      <c r="AR80" s="516">
        <v>0</v>
      </c>
      <c r="AS80" s="516">
        <v>0</v>
      </c>
      <c r="AT80" s="529">
        <v>16146</v>
      </c>
    </row>
    <row r="81" spans="2:46" ht="15" customHeight="1">
      <c r="B81" s="29" t="s">
        <v>2111</v>
      </c>
      <c r="C81" s="29" t="s">
        <v>2112</v>
      </c>
      <c r="D81" s="29" t="e">
        <v>#REF!</v>
      </c>
      <c r="E81" s="29" t="s">
        <v>2113</v>
      </c>
      <c r="F81" s="29" t="s">
        <v>2114</v>
      </c>
      <c r="G81" s="29" t="s">
        <v>2115</v>
      </c>
      <c r="H81" s="29" t="s">
        <v>2116</v>
      </c>
      <c r="I81" s="29" t="s">
        <v>2117</v>
      </c>
      <c r="J81" s="29" t="s">
        <v>2118</v>
      </c>
      <c r="K81" s="29" t="s">
        <v>2119</v>
      </c>
      <c r="L81" s="29" t="s">
        <v>2120</v>
      </c>
      <c r="M81" s="29" t="s">
        <v>2121</v>
      </c>
      <c r="N81" s="29" t="s">
        <v>2122</v>
      </c>
      <c r="O81" s="29" t="s">
        <v>2123</v>
      </c>
      <c r="P81" s="29" t="s">
        <v>2124</v>
      </c>
      <c r="Q81" s="29" t="s">
        <v>2125</v>
      </c>
      <c r="R81" s="29" t="s">
        <v>2126</v>
      </c>
      <c r="S81" s="29" t="s">
        <v>2127</v>
      </c>
      <c r="T81" s="29" t="s">
        <v>2128</v>
      </c>
      <c r="U81" s="29" t="s">
        <v>2129</v>
      </c>
      <c r="V81" s="29" t="s">
        <v>688</v>
      </c>
      <c r="W81" s="521" t="s">
        <v>499</v>
      </c>
      <c r="X81" s="122"/>
      <c r="Y81" s="432"/>
      <c r="Z81" s="523">
        <v>248355</v>
      </c>
      <c r="AA81" s="523">
        <v>105543</v>
      </c>
      <c r="AB81" s="523">
        <v>21737</v>
      </c>
      <c r="AC81" s="523">
        <v>13715</v>
      </c>
      <c r="AD81" s="523">
        <v>20277</v>
      </c>
      <c r="AE81" s="523">
        <v>540</v>
      </c>
      <c r="AF81" s="523">
        <v>542</v>
      </c>
      <c r="AG81" s="478">
        <v>121</v>
      </c>
      <c r="AH81" s="523">
        <v>0</v>
      </c>
      <c r="AI81" s="523">
        <v>1577</v>
      </c>
      <c r="AJ81" s="523">
        <v>291</v>
      </c>
      <c r="AK81" s="523">
        <v>0</v>
      </c>
      <c r="AL81" s="523">
        <v>6</v>
      </c>
      <c r="AM81" s="523">
        <v>0</v>
      </c>
      <c r="AN81" s="523">
        <v>0</v>
      </c>
      <c r="AO81" s="478">
        <v>789</v>
      </c>
      <c r="AP81" s="478">
        <v>0</v>
      </c>
      <c r="AQ81" s="523">
        <v>0</v>
      </c>
      <c r="AR81" s="523">
        <v>0</v>
      </c>
      <c r="AS81" s="523">
        <v>0</v>
      </c>
      <c r="AT81" s="523">
        <v>412583</v>
      </c>
    </row>
    <row r="82" spans="2:46" ht="15" customHeight="1">
      <c r="B82" s="29" t="s">
        <v>2130</v>
      </c>
      <c r="C82" s="29" t="s">
        <v>2131</v>
      </c>
      <c r="D82" s="29" t="e">
        <v>#REF!</v>
      </c>
      <c r="E82" s="29" t="s">
        <v>2132</v>
      </c>
      <c r="F82" s="29" t="s">
        <v>2133</v>
      </c>
      <c r="G82" s="29" t="s">
        <v>2134</v>
      </c>
      <c r="H82" s="29" t="s">
        <v>2135</v>
      </c>
      <c r="I82" s="29" t="s">
        <v>2136</v>
      </c>
      <c r="J82" s="29" t="s">
        <v>2137</v>
      </c>
      <c r="K82" s="29" t="s">
        <v>2138</v>
      </c>
      <c r="L82" s="29" t="s">
        <v>2139</v>
      </c>
      <c r="M82" s="29" t="s">
        <v>2140</v>
      </c>
      <c r="N82" s="29" t="s">
        <v>2141</v>
      </c>
      <c r="O82" s="29" t="s">
        <v>2142</v>
      </c>
      <c r="P82" s="29" t="s">
        <v>2143</v>
      </c>
      <c r="Q82" s="29" t="s">
        <v>2144</v>
      </c>
      <c r="R82" s="29" t="s">
        <v>2145</v>
      </c>
      <c r="S82" s="29" t="s">
        <v>2146</v>
      </c>
      <c r="T82" s="29" t="s">
        <v>2147</v>
      </c>
      <c r="U82" s="29" t="s">
        <v>2148</v>
      </c>
      <c r="V82" s="29" t="s">
        <v>2149</v>
      </c>
      <c r="W82" s="387" t="s">
        <v>366</v>
      </c>
      <c r="X82" s="385" t="s">
        <v>499</v>
      </c>
      <c r="Y82" s="431">
        <v>2</v>
      </c>
      <c r="Z82" s="515">
        <v>6</v>
      </c>
      <c r="AA82" s="516">
        <v>1747</v>
      </c>
      <c r="AB82" s="516">
        <v>0</v>
      </c>
      <c r="AC82" s="516">
        <v>0</v>
      </c>
      <c r="AD82" s="516">
        <v>869</v>
      </c>
      <c r="AE82" s="516">
        <v>335</v>
      </c>
      <c r="AF82" s="516">
        <v>1</v>
      </c>
      <c r="AG82" s="355">
        <v>7</v>
      </c>
      <c r="AH82" s="516">
        <v>0</v>
      </c>
      <c r="AI82" s="516">
        <v>0</v>
      </c>
      <c r="AJ82" s="516">
        <v>0</v>
      </c>
      <c r="AK82" s="516">
        <v>0</v>
      </c>
      <c r="AL82" s="516">
        <v>0</v>
      </c>
      <c r="AM82" s="516">
        <v>0</v>
      </c>
      <c r="AN82" s="516">
        <v>0</v>
      </c>
      <c r="AO82" s="355">
        <v>11</v>
      </c>
      <c r="AP82" s="355">
        <v>0</v>
      </c>
      <c r="AQ82" s="516">
        <v>0</v>
      </c>
      <c r="AR82" s="516">
        <v>0</v>
      </c>
      <c r="AS82" s="516">
        <v>0</v>
      </c>
      <c r="AT82" s="529">
        <v>2958</v>
      </c>
    </row>
    <row r="83" spans="2:46" ht="15" customHeight="1">
      <c r="B83" s="29" t="s">
        <v>2150</v>
      </c>
      <c r="C83" s="29" t="s">
        <v>2151</v>
      </c>
      <c r="D83" s="29" t="e">
        <v>#REF!</v>
      </c>
      <c r="E83" s="29" t="s">
        <v>2152</v>
      </c>
      <c r="F83" s="29" t="s">
        <v>2153</v>
      </c>
      <c r="G83" s="29" t="s">
        <v>2154</v>
      </c>
      <c r="H83" s="29" t="s">
        <v>2155</v>
      </c>
      <c r="I83" s="29" t="s">
        <v>2156</v>
      </c>
      <c r="J83" s="29" t="s">
        <v>2157</v>
      </c>
      <c r="K83" s="29" t="s">
        <v>2158</v>
      </c>
      <c r="L83" s="29" t="s">
        <v>2159</v>
      </c>
      <c r="M83" s="29" t="s">
        <v>2160</v>
      </c>
      <c r="N83" s="29" t="s">
        <v>2161</v>
      </c>
      <c r="O83" s="29" t="s">
        <v>2162</v>
      </c>
      <c r="P83" s="29" t="s">
        <v>2163</v>
      </c>
      <c r="Q83" s="29" t="s">
        <v>2164</v>
      </c>
      <c r="R83" s="29" t="s">
        <v>2165</v>
      </c>
      <c r="S83" s="29" t="s">
        <v>2166</v>
      </c>
      <c r="T83" s="29" t="s">
        <v>2167</v>
      </c>
      <c r="U83" s="29" t="s">
        <v>2168</v>
      </c>
      <c r="V83" s="29" t="s">
        <v>2169</v>
      </c>
      <c r="W83" s="387" t="s">
        <v>367</v>
      </c>
      <c r="X83" s="385" t="s">
        <v>499</v>
      </c>
      <c r="Y83" s="431">
        <v>21</v>
      </c>
      <c r="Z83" s="515">
        <v>1</v>
      </c>
      <c r="AA83" s="516">
        <v>335</v>
      </c>
      <c r="AB83" s="516">
        <v>0</v>
      </c>
      <c r="AC83" s="516">
        <v>0</v>
      </c>
      <c r="AD83" s="516">
        <v>162</v>
      </c>
      <c r="AE83" s="516">
        <v>0</v>
      </c>
      <c r="AF83" s="516">
        <v>0</v>
      </c>
      <c r="AG83" s="355">
        <v>0</v>
      </c>
      <c r="AH83" s="516">
        <v>0</v>
      </c>
      <c r="AI83" s="516">
        <v>0</v>
      </c>
      <c r="AJ83" s="516">
        <v>0</v>
      </c>
      <c r="AK83" s="516">
        <v>0</v>
      </c>
      <c r="AL83" s="516">
        <v>0</v>
      </c>
      <c r="AM83" s="516">
        <v>0</v>
      </c>
      <c r="AN83" s="516">
        <v>0</v>
      </c>
      <c r="AO83" s="355">
        <v>2</v>
      </c>
      <c r="AP83" s="355">
        <v>0</v>
      </c>
      <c r="AQ83" s="516">
        <v>0</v>
      </c>
      <c r="AR83" s="516">
        <v>0</v>
      </c>
      <c r="AS83" s="516">
        <v>0</v>
      </c>
      <c r="AT83" s="529">
        <v>498</v>
      </c>
    </row>
    <row r="84" spans="2:46" ht="15" customHeight="1">
      <c r="B84" s="29" t="s">
        <v>2170</v>
      </c>
      <c r="C84" s="29" t="s">
        <v>2171</v>
      </c>
      <c r="D84" s="29" t="e">
        <v>#REF!</v>
      </c>
      <c r="E84" s="29" t="s">
        <v>2172</v>
      </c>
      <c r="F84" s="29" t="s">
        <v>2173</v>
      </c>
      <c r="G84" s="29" t="s">
        <v>2174</v>
      </c>
      <c r="H84" s="29" t="s">
        <v>2175</v>
      </c>
      <c r="I84" s="29" t="s">
        <v>2176</v>
      </c>
      <c r="J84" s="29" t="s">
        <v>2177</v>
      </c>
      <c r="K84" s="29" t="s">
        <v>2178</v>
      </c>
      <c r="L84" s="29" t="s">
        <v>2179</v>
      </c>
      <c r="M84" s="29" t="s">
        <v>2180</v>
      </c>
      <c r="N84" s="29" t="s">
        <v>2181</v>
      </c>
      <c r="O84" s="29" t="s">
        <v>2182</v>
      </c>
      <c r="P84" s="29" t="s">
        <v>2183</v>
      </c>
      <c r="Q84" s="29" t="s">
        <v>2184</v>
      </c>
      <c r="R84" s="29" t="s">
        <v>2185</v>
      </c>
      <c r="S84" s="29" t="s">
        <v>2186</v>
      </c>
      <c r="T84" s="29" t="s">
        <v>2187</v>
      </c>
      <c r="U84" s="29" t="s">
        <v>2188</v>
      </c>
      <c r="V84" s="29" t="s">
        <v>2189</v>
      </c>
      <c r="W84" s="387" t="s">
        <v>368</v>
      </c>
      <c r="X84" s="385" t="s">
        <v>499</v>
      </c>
      <c r="Y84" s="431">
        <v>55</v>
      </c>
      <c r="Z84" s="515">
        <v>0</v>
      </c>
      <c r="AA84" s="516">
        <v>303</v>
      </c>
      <c r="AB84" s="516">
        <v>0</v>
      </c>
      <c r="AC84" s="516">
        <v>0</v>
      </c>
      <c r="AD84" s="516">
        <v>203</v>
      </c>
      <c r="AE84" s="516">
        <v>0</v>
      </c>
      <c r="AF84" s="516">
        <v>0</v>
      </c>
      <c r="AG84" s="355">
        <v>0</v>
      </c>
      <c r="AH84" s="516">
        <v>0</v>
      </c>
      <c r="AI84" s="516">
        <v>0</v>
      </c>
      <c r="AJ84" s="516">
        <v>0</v>
      </c>
      <c r="AK84" s="516">
        <v>0</v>
      </c>
      <c r="AL84" s="516">
        <v>0</v>
      </c>
      <c r="AM84" s="516">
        <v>0</v>
      </c>
      <c r="AN84" s="516">
        <v>0</v>
      </c>
      <c r="AO84" s="355">
        <v>0</v>
      </c>
      <c r="AP84" s="355">
        <v>0</v>
      </c>
      <c r="AQ84" s="516">
        <v>0</v>
      </c>
      <c r="AR84" s="516">
        <v>0</v>
      </c>
      <c r="AS84" s="516">
        <v>0</v>
      </c>
      <c r="AT84" s="529">
        <v>506</v>
      </c>
    </row>
    <row r="85" spans="2:46" ht="15" customHeight="1">
      <c r="B85" s="29" t="s">
        <v>2190</v>
      </c>
      <c r="C85" s="29" t="s">
        <v>2191</v>
      </c>
      <c r="D85" s="29" t="e">
        <v>#REF!</v>
      </c>
      <c r="E85" s="29" t="s">
        <v>2192</v>
      </c>
      <c r="F85" s="29" t="s">
        <v>2193</v>
      </c>
      <c r="G85" s="29" t="s">
        <v>2194</v>
      </c>
      <c r="H85" s="29" t="s">
        <v>2195</v>
      </c>
      <c r="I85" s="29" t="s">
        <v>2196</v>
      </c>
      <c r="J85" s="29" t="s">
        <v>2197</v>
      </c>
      <c r="K85" s="29" t="s">
        <v>2198</v>
      </c>
      <c r="L85" s="29" t="s">
        <v>2199</v>
      </c>
      <c r="M85" s="29" t="s">
        <v>2200</v>
      </c>
      <c r="N85" s="29" t="s">
        <v>2201</v>
      </c>
      <c r="O85" s="29" t="s">
        <v>2202</v>
      </c>
      <c r="P85" s="29" t="s">
        <v>2203</v>
      </c>
      <c r="Q85" s="29" t="s">
        <v>2204</v>
      </c>
      <c r="R85" s="29" t="s">
        <v>2205</v>
      </c>
      <c r="S85" s="29" t="s">
        <v>2206</v>
      </c>
      <c r="T85" s="29" t="s">
        <v>2207</v>
      </c>
      <c r="U85" s="29" t="s">
        <v>2208</v>
      </c>
      <c r="V85" s="29" t="s">
        <v>2209</v>
      </c>
      <c r="W85" s="387" t="s">
        <v>369</v>
      </c>
      <c r="X85" s="385" t="s">
        <v>499</v>
      </c>
      <c r="Y85" s="431">
        <v>148</v>
      </c>
      <c r="Z85" s="515">
        <v>22428</v>
      </c>
      <c r="AA85" s="516">
        <v>11929</v>
      </c>
      <c r="AB85" s="516">
        <v>2</v>
      </c>
      <c r="AC85" s="516">
        <v>0</v>
      </c>
      <c r="AD85" s="516">
        <v>1724</v>
      </c>
      <c r="AE85" s="516">
        <v>0</v>
      </c>
      <c r="AF85" s="516">
        <v>14</v>
      </c>
      <c r="AG85" s="355">
        <v>0</v>
      </c>
      <c r="AH85" s="516">
        <v>0</v>
      </c>
      <c r="AI85" s="516">
        <v>194</v>
      </c>
      <c r="AJ85" s="516">
        <v>0</v>
      </c>
      <c r="AK85" s="516">
        <v>0</v>
      </c>
      <c r="AL85" s="516">
        <v>0</v>
      </c>
      <c r="AM85" s="516">
        <v>0</v>
      </c>
      <c r="AN85" s="516">
        <v>0</v>
      </c>
      <c r="AO85" s="355">
        <v>73</v>
      </c>
      <c r="AP85" s="355">
        <v>0</v>
      </c>
      <c r="AQ85" s="516">
        <v>0</v>
      </c>
      <c r="AR85" s="516">
        <v>0</v>
      </c>
      <c r="AS85" s="516">
        <v>0</v>
      </c>
      <c r="AT85" s="529">
        <v>36291</v>
      </c>
    </row>
    <row r="86" spans="2:46" ht="15" customHeight="1">
      <c r="B86" s="29" t="s">
        <v>2210</v>
      </c>
      <c r="C86" s="29" t="s">
        <v>2211</v>
      </c>
      <c r="D86" s="29" t="e">
        <v>#REF!</v>
      </c>
      <c r="E86" s="29" t="s">
        <v>2212</v>
      </c>
      <c r="F86" s="29" t="s">
        <v>2213</v>
      </c>
      <c r="G86" s="29" t="s">
        <v>2214</v>
      </c>
      <c r="H86" s="29" t="s">
        <v>2215</v>
      </c>
      <c r="I86" s="29" t="s">
        <v>2216</v>
      </c>
      <c r="J86" s="29" t="s">
        <v>2217</v>
      </c>
      <c r="K86" s="29" t="s">
        <v>2218</v>
      </c>
      <c r="L86" s="29" t="s">
        <v>2219</v>
      </c>
      <c r="M86" s="29" t="s">
        <v>2220</v>
      </c>
      <c r="N86" s="29" t="s">
        <v>2221</v>
      </c>
      <c r="O86" s="29" t="s">
        <v>2222</v>
      </c>
      <c r="P86" s="29" t="s">
        <v>2223</v>
      </c>
      <c r="Q86" s="29" t="s">
        <v>2224</v>
      </c>
      <c r="R86" s="29" t="s">
        <v>2225</v>
      </c>
      <c r="S86" s="29" t="s">
        <v>2226</v>
      </c>
      <c r="T86" s="29" t="s">
        <v>2227</v>
      </c>
      <c r="U86" s="29" t="s">
        <v>2228</v>
      </c>
      <c r="V86" s="29" t="s">
        <v>2229</v>
      </c>
      <c r="W86" s="387" t="s">
        <v>370</v>
      </c>
      <c r="X86" s="385" t="s">
        <v>499</v>
      </c>
      <c r="Y86" s="431">
        <v>197</v>
      </c>
      <c r="Z86" s="515">
        <v>44</v>
      </c>
      <c r="AA86" s="516">
        <v>1903</v>
      </c>
      <c r="AB86" s="516">
        <v>0</v>
      </c>
      <c r="AC86" s="516">
        <v>0</v>
      </c>
      <c r="AD86" s="516">
        <v>591</v>
      </c>
      <c r="AE86" s="516">
        <v>0</v>
      </c>
      <c r="AF86" s="516">
        <v>8</v>
      </c>
      <c r="AG86" s="355">
        <v>0</v>
      </c>
      <c r="AH86" s="516">
        <v>0</v>
      </c>
      <c r="AI86" s="516">
        <v>85</v>
      </c>
      <c r="AJ86" s="516">
        <v>0</v>
      </c>
      <c r="AK86" s="516">
        <v>0</v>
      </c>
      <c r="AL86" s="516">
        <v>0</v>
      </c>
      <c r="AM86" s="516">
        <v>0</v>
      </c>
      <c r="AN86" s="516">
        <v>0</v>
      </c>
      <c r="AO86" s="355">
        <v>4</v>
      </c>
      <c r="AP86" s="355">
        <v>0</v>
      </c>
      <c r="AQ86" s="516">
        <v>0</v>
      </c>
      <c r="AR86" s="516">
        <v>0</v>
      </c>
      <c r="AS86" s="516">
        <v>0</v>
      </c>
      <c r="AT86" s="529">
        <v>2631</v>
      </c>
    </row>
    <row r="87" spans="2:46" ht="15" customHeight="1">
      <c r="B87" s="29" t="s">
        <v>2230</v>
      </c>
      <c r="C87" s="29" t="s">
        <v>2231</v>
      </c>
      <c r="D87" s="29" t="e">
        <v>#REF!</v>
      </c>
      <c r="E87" s="29" t="s">
        <v>2232</v>
      </c>
      <c r="F87" s="29" t="s">
        <v>2233</v>
      </c>
      <c r="G87" s="29" t="s">
        <v>2234</v>
      </c>
      <c r="H87" s="29" t="s">
        <v>2235</v>
      </c>
      <c r="I87" s="29" t="s">
        <v>2236</v>
      </c>
      <c r="J87" s="29" t="s">
        <v>2237</v>
      </c>
      <c r="K87" s="29" t="s">
        <v>2238</v>
      </c>
      <c r="L87" s="29" t="s">
        <v>2239</v>
      </c>
      <c r="M87" s="29" t="s">
        <v>2240</v>
      </c>
      <c r="N87" s="29" t="s">
        <v>2241</v>
      </c>
      <c r="O87" s="29" t="s">
        <v>2242</v>
      </c>
      <c r="P87" s="29" t="s">
        <v>2243</v>
      </c>
      <c r="Q87" s="29" t="s">
        <v>2244</v>
      </c>
      <c r="R87" s="29" t="s">
        <v>2245</v>
      </c>
      <c r="S87" s="29" t="s">
        <v>2246</v>
      </c>
      <c r="T87" s="29" t="s">
        <v>2247</v>
      </c>
      <c r="U87" s="29" t="s">
        <v>2248</v>
      </c>
      <c r="V87" s="29" t="s">
        <v>2249</v>
      </c>
      <c r="W87" s="387" t="s">
        <v>371</v>
      </c>
      <c r="X87" s="385" t="s">
        <v>499</v>
      </c>
      <c r="Y87" s="431">
        <v>206</v>
      </c>
      <c r="Z87" s="515">
        <v>0</v>
      </c>
      <c r="AA87" s="516">
        <v>454</v>
      </c>
      <c r="AB87" s="516">
        <v>0</v>
      </c>
      <c r="AC87" s="516">
        <v>1</v>
      </c>
      <c r="AD87" s="516">
        <v>183</v>
      </c>
      <c r="AE87" s="516">
        <v>0</v>
      </c>
      <c r="AF87" s="516">
        <v>1</v>
      </c>
      <c r="AG87" s="355">
        <v>0</v>
      </c>
      <c r="AH87" s="516">
        <v>0</v>
      </c>
      <c r="AI87" s="516">
        <v>24</v>
      </c>
      <c r="AJ87" s="516">
        <v>0</v>
      </c>
      <c r="AK87" s="516">
        <v>0</v>
      </c>
      <c r="AL87" s="516">
        <v>0</v>
      </c>
      <c r="AM87" s="516">
        <v>0</v>
      </c>
      <c r="AN87" s="516">
        <v>0</v>
      </c>
      <c r="AO87" s="355">
        <v>0</v>
      </c>
      <c r="AP87" s="355">
        <v>0</v>
      </c>
      <c r="AQ87" s="516">
        <v>0</v>
      </c>
      <c r="AR87" s="516">
        <v>0</v>
      </c>
      <c r="AS87" s="516">
        <v>0</v>
      </c>
      <c r="AT87" s="529">
        <v>663</v>
      </c>
    </row>
    <row r="88" spans="2:46" ht="15" customHeight="1">
      <c r="B88" s="29" t="s">
        <v>2250</v>
      </c>
      <c r="C88" s="29" t="s">
        <v>2251</v>
      </c>
      <c r="D88" s="29" t="e">
        <v>#REF!</v>
      </c>
      <c r="E88" s="29" t="s">
        <v>2252</v>
      </c>
      <c r="F88" s="29" t="s">
        <v>2253</v>
      </c>
      <c r="G88" s="29" t="s">
        <v>2254</v>
      </c>
      <c r="H88" s="29" t="s">
        <v>2255</v>
      </c>
      <c r="I88" s="29" t="s">
        <v>2256</v>
      </c>
      <c r="J88" s="29" t="s">
        <v>2257</v>
      </c>
      <c r="K88" s="29" t="s">
        <v>2258</v>
      </c>
      <c r="L88" s="29" t="s">
        <v>2259</v>
      </c>
      <c r="M88" s="29" t="s">
        <v>2260</v>
      </c>
      <c r="N88" s="29" t="s">
        <v>2261</v>
      </c>
      <c r="O88" s="29" t="s">
        <v>2262</v>
      </c>
      <c r="P88" s="29" t="s">
        <v>2263</v>
      </c>
      <c r="Q88" s="29" t="s">
        <v>2264</v>
      </c>
      <c r="R88" s="29" t="s">
        <v>2265</v>
      </c>
      <c r="S88" s="29" t="s">
        <v>2266</v>
      </c>
      <c r="T88" s="29" t="s">
        <v>2267</v>
      </c>
      <c r="U88" s="29" t="s">
        <v>2268</v>
      </c>
      <c r="V88" s="29" t="s">
        <v>2269</v>
      </c>
      <c r="W88" s="387" t="s">
        <v>372</v>
      </c>
      <c r="X88" s="385" t="s">
        <v>499</v>
      </c>
      <c r="Y88" s="431">
        <v>313</v>
      </c>
      <c r="Z88" s="515">
        <v>8</v>
      </c>
      <c r="AA88" s="516">
        <v>1147</v>
      </c>
      <c r="AB88" s="516">
        <v>0</v>
      </c>
      <c r="AC88" s="516">
        <v>0</v>
      </c>
      <c r="AD88" s="516">
        <v>416</v>
      </c>
      <c r="AE88" s="516">
        <v>0</v>
      </c>
      <c r="AF88" s="516">
        <v>0</v>
      </c>
      <c r="AG88" s="355">
        <v>0</v>
      </c>
      <c r="AH88" s="516">
        <v>0</v>
      </c>
      <c r="AI88" s="516">
        <v>75</v>
      </c>
      <c r="AJ88" s="516">
        <v>0</v>
      </c>
      <c r="AK88" s="516">
        <v>0</v>
      </c>
      <c r="AL88" s="516">
        <v>0</v>
      </c>
      <c r="AM88" s="516">
        <v>0</v>
      </c>
      <c r="AN88" s="516">
        <v>0</v>
      </c>
      <c r="AO88" s="355">
        <v>5</v>
      </c>
      <c r="AP88" s="355">
        <v>0</v>
      </c>
      <c r="AQ88" s="516">
        <v>0</v>
      </c>
      <c r="AR88" s="516">
        <v>0</v>
      </c>
      <c r="AS88" s="516">
        <v>0</v>
      </c>
      <c r="AT88" s="529">
        <v>1646</v>
      </c>
    </row>
    <row r="89" spans="2:46" ht="15" customHeight="1">
      <c r="B89" s="29" t="s">
        <v>2270</v>
      </c>
      <c r="C89" s="29" t="s">
        <v>2271</v>
      </c>
      <c r="D89" s="29" t="e">
        <v>#REF!</v>
      </c>
      <c r="E89" s="29" t="s">
        <v>2272</v>
      </c>
      <c r="F89" s="29" t="s">
        <v>2273</v>
      </c>
      <c r="G89" s="29" t="s">
        <v>2274</v>
      </c>
      <c r="H89" s="29" t="s">
        <v>2275</v>
      </c>
      <c r="I89" s="29" t="s">
        <v>2276</v>
      </c>
      <c r="J89" s="29" t="s">
        <v>2277</v>
      </c>
      <c r="K89" s="29" t="s">
        <v>2278</v>
      </c>
      <c r="L89" s="29" t="s">
        <v>2279</v>
      </c>
      <c r="M89" s="29" t="s">
        <v>2280</v>
      </c>
      <c r="N89" s="29" t="s">
        <v>2281</v>
      </c>
      <c r="O89" s="29" t="s">
        <v>2282</v>
      </c>
      <c r="P89" s="29" t="s">
        <v>2283</v>
      </c>
      <c r="Q89" s="29" t="s">
        <v>2284</v>
      </c>
      <c r="R89" s="29" t="s">
        <v>2285</v>
      </c>
      <c r="S89" s="29" t="s">
        <v>2286</v>
      </c>
      <c r="T89" s="29" t="s">
        <v>2287</v>
      </c>
      <c r="U89" s="29" t="s">
        <v>2288</v>
      </c>
      <c r="V89" s="29" t="s">
        <v>2289</v>
      </c>
      <c r="W89" s="387" t="s">
        <v>373</v>
      </c>
      <c r="X89" s="385" t="s">
        <v>499</v>
      </c>
      <c r="Y89" s="431">
        <v>318</v>
      </c>
      <c r="Z89" s="515">
        <v>22098</v>
      </c>
      <c r="AA89" s="516">
        <v>6940</v>
      </c>
      <c r="AB89" s="516">
        <v>2357</v>
      </c>
      <c r="AC89" s="516">
        <v>3</v>
      </c>
      <c r="AD89" s="516">
        <v>1431</v>
      </c>
      <c r="AE89" s="516">
        <v>1</v>
      </c>
      <c r="AF89" s="516">
        <v>71</v>
      </c>
      <c r="AG89" s="355">
        <v>0</v>
      </c>
      <c r="AH89" s="516">
        <v>0</v>
      </c>
      <c r="AI89" s="516">
        <v>0</v>
      </c>
      <c r="AJ89" s="516">
        <v>0</v>
      </c>
      <c r="AK89" s="516">
        <v>0</v>
      </c>
      <c r="AL89" s="516">
        <v>1</v>
      </c>
      <c r="AM89" s="516">
        <v>0</v>
      </c>
      <c r="AN89" s="516">
        <v>0</v>
      </c>
      <c r="AO89" s="355">
        <v>57</v>
      </c>
      <c r="AP89" s="355">
        <v>0</v>
      </c>
      <c r="AQ89" s="516">
        <v>0</v>
      </c>
      <c r="AR89" s="516">
        <v>0</v>
      </c>
      <c r="AS89" s="516">
        <v>0</v>
      </c>
      <c r="AT89" s="529">
        <v>32902</v>
      </c>
    </row>
    <row r="90" spans="2:46" ht="15" customHeight="1">
      <c r="B90" s="29" t="s">
        <v>2290</v>
      </c>
      <c r="C90" s="29" t="s">
        <v>2291</v>
      </c>
      <c r="D90" s="29" t="e">
        <v>#REF!</v>
      </c>
      <c r="E90" s="29" t="s">
        <v>2292</v>
      </c>
      <c r="F90" s="29" t="s">
        <v>2293</v>
      </c>
      <c r="G90" s="29" t="s">
        <v>2294</v>
      </c>
      <c r="H90" s="29" t="s">
        <v>2295</v>
      </c>
      <c r="I90" s="29" t="s">
        <v>2296</v>
      </c>
      <c r="J90" s="29" t="s">
        <v>2297</v>
      </c>
      <c r="K90" s="29" t="s">
        <v>2298</v>
      </c>
      <c r="L90" s="29" t="s">
        <v>2299</v>
      </c>
      <c r="M90" s="29" t="s">
        <v>2300</v>
      </c>
      <c r="N90" s="29" t="s">
        <v>2301</v>
      </c>
      <c r="O90" s="29" t="s">
        <v>2302</v>
      </c>
      <c r="P90" s="29" t="s">
        <v>2303</v>
      </c>
      <c r="Q90" s="29" t="s">
        <v>2304</v>
      </c>
      <c r="R90" s="29" t="s">
        <v>2305</v>
      </c>
      <c r="S90" s="29" t="s">
        <v>2306</v>
      </c>
      <c r="T90" s="29" t="s">
        <v>2307</v>
      </c>
      <c r="U90" s="29" t="s">
        <v>2308</v>
      </c>
      <c r="V90" s="29" t="s">
        <v>2309</v>
      </c>
      <c r="W90" s="387" t="s">
        <v>374</v>
      </c>
      <c r="X90" s="385" t="s">
        <v>499</v>
      </c>
      <c r="Y90" s="431">
        <v>321</v>
      </c>
      <c r="Z90" s="515">
        <v>9</v>
      </c>
      <c r="AA90" s="516">
        <v>1959</v>
      </c>
      <c r="AB90" s="516">
        <v>0</v>
      </c>
      <c r="AC90" s="516">
        <v>0</v>
      </c>
      <c r="AD90" s="516">
        <v>526</v>
      </c>
      <c r="AE90" s="516">
        <v>0</v>
      </c>
      <c r="AF90" s="516">
        <v>107</v>
      </c>
      <c r="AG90" s="355">
        <v>0</v>
      </c>
      <c r="AH90" s="516">
        <v>0</v>
      </c>
      <c r="AI90" s="516">
        <v>0</v>
      </c>
      <c r="AJ90" s="516">
        <v>0</v>
      </c>
      <c r="AK90" s="516">
        <v>0</v>
      </c>
      <c r="AL90" s="516">
        <v>0</v>
      </c>
      <c r="AM90" s="516">
        <v>0</v>
      </c>
      <c r="AN90" s="516">
        <v>0</v>
      </c>
      <c r="AO90" s="355">
        <v>11</v>
      </c>
      <c r="AP90" s="355">
        <v>0</v>
      </c>
      <c r="AQ90" s="516">
        <v>0</v>
      </c>
      <c r="AR90" s="516">
        <v>0</v>
      </c>
      <c r="AS90" s="516">
        <v>0</v>
      </c>
      <c r="AT90" s="529">
        <v>2601</v>
      </c>
    </row>
    <row r="91" spans="2:46" ht="15" customHeight="1">
      <c r="B91" s="29" t="s">
        <v>2310</v>
      </c>
      <c r="C91" s="29" t="s">
        <v>2311</v>
      </c>
      <c r="D91" s="29" t="e">
        <v>#REF!</v>
      </c>
      <c r="E91" s="29" t="s">
        <v>2312</v>
      </c>
      <c r="F91" s="29" t="s">
        <v>2313</v>
      </c>
      <c r="G91" s="29" t="s">
        <v>2314</v>
      </c>
      <c r="H91" s="29" t="s">
        <v>2315</v>
      </c>
      <c r="I91" s="29" t="s">
        <v>2316</v>
      </c>
      <c r="J91" s="29" t="s">
        <v>2317</v>
      </c>
      <c r="K91" s="29" t="s">
        <v>2318</v>
      </c>
      <c r="L91" s="29" t="s">
        <v>2319</v>
      </c>
      <c r="M91" s="29" t="s">
        <v>2320</v>
      </c>
      <c r="N91" s="29" t="s">
        <v>2321</v>
      </c>
      <c r="O91" s="29" t="s">
        <v>2322</v>
      </c>
      <c r="P91" s="29" t="s">
        <v>2323</v>
      </c>
      <c r="Q91" s="29" t="s">
        <v>2324</v>
      </c>
      <c r="R91" s="29" t="s">
        <v>2325</v>
      </c>
      <c r="S91" s="29" t="s">
        <v>2326</v>
      </c>
      <c r="T91" s="29" t="s">
        <v>2327</v>
      </c>
      <c r="U91" s="29" t="s">
        <v>2328</v>
      </c>
      <c r="V91" s="29" t="s">
        <v>2329</v>
      </c>
      <c r="W91" s="387" t="s">
        <v>375</v>
      </c>
      <c r="X91" s="385" t="s">
        <v>499</v>
      </c>
      <c r="Y91" s="431">
        <v>376</v>
      </c>
      <c r="Z91" s="515">
        <v>49448</v>
      </c>
      <c r="AA91" s="516">
        <v>9277</v>
      </c>
      <c r="AB91" s="516">
        <v>1979</v>
      </c>
      <c r="AC91" s="516">
        <v>0</v>
      </c>
      <c r="AD91" s="516">
        <v>1518</v>
      </c>
      <c r="AE91" s="516">
        <v>0</v>
      </c>
      <c r="AF91" s="516">
        <v>65</v>
      </c>
      <c r="AG91" s="355">
        <v>0</v>
      </c>
      <c r="AH91" s="516">
        <v>0</v>
      </c>
      <c r="AI91" s="516">
        <v>379</v>
      </c>
      <c r="AJ91" s="516">
        <v>0</v>
      </c>
      <c r="AK91" s="516">
        <v>0</v>
      </c>
      <c r="AL91" s="516">
        <v>0</v>
      </c>
      <c r="AM91" s="516">
        <v>0</v>
      </c>
      <c r="AN91" s="516">
        <v>0</v>
      </c>
      <c r="AO91" s="355">
        <v>126</v>
      </c>
      <c r="AP91" s="355">
        <v>0</v>
      </c>
      <c r="AQ91" s="516">
        <v>0</v>
      </c>
      <c r="AR91" s="516">
        <v>0</v>
      </c>
      <c r="AS91" s="516">
        <v>0</v>
      </c>
      <c r="AT91" s="529">
        <v>62666</v>
      </c>
    </row>
    <row r="92" spans="2:46" ht="15" customHeight="1">
      <c r="B92" s="29" t="s">
        <v>2330</v>
      </c>
      <c r="C92" s="29" t="s">
        <v>2331</v>
      </c>
      <c r="D92" s="29" t="e">
        <v>#REF!</v>
      </c>
      <c r="E92" s="29" t="s">
        <v>2332</v>
      </c>
      <c r="F92" s="29" t="s">
        <v>2333</v>
      </c>
      <c r="G92" s="29" t="s">
        <v>2334</v>
      </c>
      <c r="H92" s="29" t="s">
        <v>2335</v>
      </c>
      <c r="I92" s="29" t="s">
        <v>2336</v>
      </c>
      <c r="J92" s="29" t="s">
        <v>2337</v>
      </c>
      <c r="K92" s="29" t="s">
        <v>2338</v>
      </c>
      <c r="L92" s="29" t="s">
        <v>2339</v>
      </c>
      <c r="M92" s="29" t="s">
        <v>2340</v>
      </c>
      <c r="N92" s="29" t="s">
        <v>2341</v>
      </c>
      <c r="O92" s="29" t="s">
        <v>2342</v>
      </c>
      <c r="P92" s="29" t="s">
        <v>2343</v>
      </c>
      <c r="Q92" s="29" t="s">
        <v>2344</v>
      </c>
      <c r="R92" s="29" t="s">
        <v>2345</v>
      </c>
      <c r="S92" s="29" t="s">
        <v>2346</v>
      </c>
      <c r="T92" s="29" t="s">
        <v>2347</v>
      </c>
      <c r="U92" s="29" t="s">
        <v>2348</v>
      </c>
      <c r="V92" s="29" t="s">
        <v>2349</v>
      </c>
      <c r="W92" s="387" t="s">
        <v>376</v>
      </c>
      <c r="X92" s="385" t="s">
        <v>499</v>
      </c>
      <c r="Y92" s="431">
        <v>400</v>
      </c>
      <c r="Z92" s="515">
        <v>5755</v>
      </c>
      <c r="AA92" s="516">
        <v>2749</v>
      </c>
      <c r="AB92" s="516">
        <v>2287</v>
      </c>
      <c r="AC92" s="516">
        <v>0</v>
      </c>
      <c r="AD92" s="516">
        <v>1245</v>
      </c>
      <c r="AE92" s="516">
        <v>0</v>
      </c>
      <c r="AF92" s="516">
        <v>2</v>
      </c>
      <c r="AG92" s="355">
        <v>0</v>
      </c>
      <c r="AH92" s="516">
        <v>0</v>
      </c>
      <c r="AI92" s="516">
        <v>0</v>
      </c>
      <c r="AJ92" s="516">
        <v>0</v>
      </c>
      <c r="AK92" s="516">
        <v>0</v>
      </c>
      <c r="AL92" s="516">
        <v>0</v>
      </c>
      <c r="AM92" s="516">
        <v>0</v>
      </c>
      <c r="AN92" s="516">
        <v>0</v>
      </c>
      <c r="AO92" s="355">
        <v>29</v>
      </c>
      <c r="AP92" s="355">
        <v>0</v>
      </c>
      <c r="AQ92" s="516">
        <v>0</v>
      </c>
      <c r="AR92" s="516">
        <v>0</v>
      </c>
      <c r="AS92" s="516">
        <v>0</v>
      </c>
      <c r="AT92" s="529">
        <v>12038</v>
      </c>
    </row>
    <row r="93" spans="2:46" ht="15" customHeight="1">
      <c r="B93" s="29" t="s">
        <v>2350</v>
      </c>
      <c r="C93" s="29" t="s">
        <v>2351</v>
      </c>
      <c r="D93" s="29" t="e">
        <v>#REF!</v>
      </c>
      <c r="E93" s="29" t="s">
        <v>2352</v>
      </c>
      <c r="F93" s="29" t="s">
        <v>2353</v>
      </c>
      <c r="G93" s="29" t="s">
        <v>2354</v>
      </c>
      <c r="H93" s="29" t="s">
        <v>2355</v>
      </c>
      <c r="I93" s="29" t="s">
        <v>2356</v>
      </c>
      <c r="J93" s="29" t="s">
        <v>2357</v>
      </c>
      <c r="K93" s="29" t="s">
        <v>2358</v>
      </c>
      <c r="L93" s="29" t="s">
        <v>2359</v>
      </c>
      <c r="M93" s="29" t="s">
        <v>2360</v>
      </c>
      <c r="N93" s="29" t="s">
        <v>2361</v>
      </c>
      <c r="O93" s="29" t="s">
        <v>2362</v>
      </c>
      <c r="P93" s="29" t="s">
        <v>2363</v>
      </c>
      <c r="Q93" s="29" t="s">
        <v>2364</v>
      </c>
      <c r="R93" s="29" t="s">
        <v>2365</v>
      </c>
      <c r="S93" s="29" t="s">
        <v>2366</v>
      </c>
      <c r="T93" s="29" t="s">
        <v>2367</v>
      </c>
      <c r="U93" s="29" t="s">
        <v>2368</v>
      </c>
      <c r="V93" s="29" t="s">
        <v>2369</v>
      </c>
      <c r="W93" s="387" t="s">
        <v>377</v>
      </c>
      <c r="X93" s="385" t="s">
        <v>499</v>
      </c>
      <c r="Y93" s="431">
        <v>440</v>
      </c>
      <c r="Z93" s="515">
        <v>28683</v>
      </c>
      <c r="AA93" s="516">
        <v>10594</v>
      </c>
      <c r="AB93" s="516">
        <v>3908</v>
      </c>
      <c r="AC93" s="516">
        <v>1</v>
      </c>
      <c r="AD93" s="516">
        <v>1686</v>
      </c>
      <c r="AE93" s="516">
        <v>0</v>
      </c>
      <c r="AF93" s="516">
        <v>23</v>
      </c>
      <c r="AG93" s="355">
        <v>0</v>
      </c>
      <c r="AH93" s="516">
        <v>0</v>
      </c>
      <c r="AI93" s="516">
        <v>0</v>
      </c>
      <c r="AJ93" s="516">
        <v>0</v>
      </c>
      <c r="AK93" s="516">
        <v>0</v>
      </c>
      <c r="AL93" s="516">
        <v>1</v>
      </c>
      <c r="AM93" s="516">
        <v>0</v>
      </c>
      <c r="AN93" s="516">
        <v>0</v>
      </c>
      <c r="AO93" s="355">
        <v>66</v>
      </c>
      <c r="AP93" s="355">
        <v>0</v>
      </c>
      <c r="AQ93" s="516">
        <v>0</v>
      </c>
      <c r="AR93" s="516">
        <v>0</v>
      </c>
      <c r="AS93" s="516">
        <v>0</v>
      </c>
      <c r="AT93" s="529">
        <v>44896</v>
      </c>
    </row>
    <row r="94" spans="2:46" ht="15" customHeight="1">
      <c r="B94" s="29" t="s">
        <v>2370</v>
      </c>
      <c r="C94" s="29" t="s">
        <v>2371</v>
      </c>
      <c r="D94" s="29" t="e">
        <v>#REF!</v>
      </c>
      <c r="E94" s="29" t="s">
        <v>2372</v>
      </c>
      <c r="F94" s="29" t="s">
        <v>2373</v>
      </c>
      <c r="G94" s="29" t="s">
        <v>2374</v>
      </c>
      <c r="H94" s="29" t="s">
        <v>2375</v>
      </c>
      <c r="I94" s="29" t="s">
        <v>2376</v>
      </c>
      <c r="J94" s="29" t="s">
        <v>2377</v>
      </c>
      <c r="K94" s="29" t="s">
        <v>2378</v>
      </c>
      <c r="L94" s="29" t="s">
        <v>2379</v>
      </c>
      <c r="M94" s="29" t="s">
        <v>2380</v>
      </c>
      <c r="N94" s="29" t="s">
        <v>2381</v>
      </c>
      <c r="O94" s="29" t="s">
        <v>2382</v>
      </c>
      <c r="P94" s="29" t="s">
        <v>2383</v>
      </c>
      <c r="Q94" s="29" t="s">
        <v>2384</v>
      </c>
      <c r="R94" s="29" t="s">
        <v>2385</v>
      </c>
      <c r="S94" s="29" t="s">
        <v>2386</v>
      </c>
      <c r="T94" s="29" t="s">
        <v>2387</v>
      </c>
      <c r="U94" s="29" t="s">
        <v>2388</v>
      </c>
      <c r="V94" s="29" t="s">
        <v>2389</v>
      </c>
      <c r="W94" s="387" t="s">
        <v>378</v>
      </c>
      <c r="X94" s="385" t="s">
        <v>499</v>
      </c>
      <c r="Y94" s="431">
        <v>483</v>
      </c>
      <c r="Z94" s="515">
        <v>5</v>
      </c>
      <c r="AA94" s="516">
        <v>464</v>
      </c>
      <c r="AB94" s="516">
        <v>0</v>
      </c>
      <c r="AC94" s="516">
        <v>0</v>
      </c>
      <c r="AD94" s="516">
        <v>219</v>
      </c>
      <c r="AE94" s="516">
        <v>0</v>
      </c>
      <c r="AF94" s="516">
        <v>0</v>
      </c>
      <c r="AG94" s="355">
        <v>0</v>
      </c>
      <c r="AH94" s="516">
        <v>0</v>
      </c>
      <c r="AI94" s="516">
        <v>32</v>
      </c>
      <c r="AJ94" s="516">
        <v>0</v>
      </c>
      <c r="AK94" s="516">
        <v>0</v>
      </c>
      <c r="AL94" s="516">
        <v>0</v>
      </c>
      <c r="AM94" s="516">
        <v>0</v>
      </c>
      <c r="AN94" s="516">
        <v>0</v>
      </c>
      <c r="AO94" s="355">
        <v>0</v>
      </c>
      <c r="AP94" s="355">
        <v>0</v>
      </c>
      <c r="AQ94" s="516">
        <v>0</v>
      </c>
      <c r="AR94" s="516">
        <v>0</v>
      </c>
      <c r="AS94" s="516">
        <v>0</v>
      </c>
      <c r="AT94" s="529">
        <v>720</v>
      </c>
    </row>
    <row r="95" spans="2:46" ht="15" customHeight="1">
      <c r="B95" s="29" t="s">
        <v>2390</v>
      </c>
      <c r="C95" s="29" t="s">
        <v>2391</v>
      </c>
      <c r="D95" s="29" t="e">
        <v>#REF!</v>
      </c>
      <c r="E95" s="29" t="s">
        <v>2392</v>
      </c>
      <c r="F95" s="29" t="s">
        <v>2393</v>
      </c>
      <c r="G95" s="29" t="s">
        <v>2394</v>
      </c>
      <c r="H95" s="29" t="s">
        <v>2395</v>
      </c>
      <c r="I95" s="29" t="s">
        <v>2396</v>
      </c>
      <c r="J95" s="29" t="s">
        <v>2397</v>
      </c>
      <c r="K95" s="29" t="s">
        <v>2398</v>
      </c>
      <c r="L95" s="29" t="s">
        <v>2399</v>
      </c>
      <c r="M95" s="29" t="s">
        <v>2400</v>
      </c>
      <c r="N95" s="29" t="s">
        <v>2401</v>
      </c>
      <c r="O95" s="29" t="s">
        <v>2402</v>
      </c>
      <c r="P95" s="29" t="s">
        <v>2403</v>
      </c>
      <c r="Q95" s="29" t="s">
        <v>2404</v>
      </c>
      <c r="R95" s="29" t="s">
        <v>2405</v>
      </c>
      <c r="S95" s="29" t="s">
        <v>2406</v>
      </c>
      <c r="T95" s="29" t="s">
        <v>2407</v>
      </c>
      <c r="U95" s="29" t="s">
        <v>2408</v>
      </c>
      <c r="V95" s="29" t="s">
        <v>2409</v>
      </c>
      <c r="W95" s="387" t="s">
        <v>379</v>
      </c>
      <c r="X95" s="385" t="s">
        <v>499</v>
      </c>
      <c r="Y95" s="431">
        <v>541</v>
      </c>
      <c r="Z95" s="515">
        <v>16</v>
      </c>
      <c r="AA95" s="516">
        <v>3671</v>
      </c>
      <c r="AB95" s="516">
        <v>762</v>
      </c>
      <c r="AC95" s="516">
        <v>0</v>
      </c>
      <c r="AD95" s="516">
        <v>815</v>
      </c>
      <c r="AE95" s="516">
        <v>0</v>
      </c>
      <c r="AF95" s="516">
        <v>41</v>
      </c>
      <c r="AG95" s="355">
        <v>0</v>
      </c>
      <c r="AH95" s="516">
        <v>0</v>
      </c>
      <c r="AI95" s="516">
        <v>317</v>
      </c>
      <c r="AJ95" s="516">
        <v>0</v>
      </c>
      <c r="AK95" s="516">
        <v>0</v>
      </c>
      <c r="AL95" s="516">
        <v>0</v>
      </c>
      <c r="AM95" s="516">
        <v>0</v>
      </c>
      <c r="AN95" s="516">
        <v>0</v>
      </c>
      <c r="AO95" s="355">
        <v>13</v>
      </c>
      <c r="AP95" s="355">
        <v>0</v>
      </c>
      <c r="AQ95" s="516">
        <v>0</v>
      </c>
      <c r="AR95" s="516">
        <v>0</v>
      </c>
      <c r="AS95" s="516">
        <v>0</v>
      </c>
      <c r="AT95" s="529">
        <v>5622</v>
      </c>
    </row>
    <row r="96" spans="2:46" ht="15" customHeight="1">
      <c r="B96" s="29" t="s">
        <v>2410</v>
      </c>
      <c r="C96" s="29" t="s">
        <v>2411</v>
      </c>
      <c r="D96" s="29" t="e">
        <v>#REF!</v>
      </c>
      <c r="E96" s="29" t="s">
        <v>2412</v>
      </c>
      <c r="F96" s="29" t="s">
        <v>2413</v>
      </c>
      <c r="G96" s="29" t="s">
        <v>2414</v>
      </c>
      <c r="H96" s="29" t="s">
        <v>2415</v>
      </c>
      <c r="I96" s="29" t="s">
        <v>2416</v>
      </c>
      <c r="J96" s="29" t="s">
        <v>2417</v>
      </c>
      <c r="K96" s="29" t="s">
        <v>2418</v>
      </c>
      <c r="L96" s="29" t="s">
        <v>2419</v>
      </c>
      <c r="M96" s="29" t="s">
        <v>2420</v>
      </c>
      <c r="N96" s="29" t="s">
        <v>2421</v>
      </c>
      <c r="O96" s="29" t="s">
        <v>2422</v>
      </c>
      <c r="P96" s="29" t="s">
        <v>2423</v>
      </c>
      <c r="Q96" s="29" t="s">
        <v>2424</v>
      </c>
      <c r="R96" s="29" t="s">
        <v>2425</v>
      </c>
      <c r="S96" s="29" t="s">
        <v>2426</v>
      </c>
      <c r="T96" s="29" t="s">
        <v>2427</v>
      </c>
      <c r="U96" s="29" t="s">
        <v>2428</v>
      </c>
      <c r="V96" s="29" t="s">
        <v>2429</v>
      </c>
      <c r="W96" s="387" t="s">
        <v>380</v>
      </c>
      <c r="X96" s="385" t="s">
        <v>499</v>
      </c>
      <c r="Y96" s="431">
        <v>607</v>
      </c>
      <c r="Z96" s="515">
        <v>7526</v>
      </c>
      <c r="AA96" s="516">
        <v>5270</v>
      </c>
      <c r="AB96" s="516">
        <v>0</v>
      </c>
      <c r="AC96" s="516">
        <v>5</v>
      </c>
      <c r="AD96" s="516">
        <v>477</v>
      </c>
      <c r="AE96" s="516">
        <v>0</v>
      </c>
      <c r="AF96" s="516">
        <v>42</v>
      </c>
      <c r="AG96" s="355">
        <v>0</v>
      </c>
      <c r="AH96" s="516">
        <v>0</v>
      </c>
      <c r="AI96" s="516">
        <v>41</v>
      </c>
      <c r="AJ96" s="516">
        <v>0</v>
      </c>
      <c r="AK96" s="516">
        <v>0</v>
      </c>
      <c r="AL96" s="516">
        <v>0</v>
      </c>
      <c r="AM96" s="516">
        <v>0</v>
      </c>
      <c r="AN96" s="516">
        <v>0</v>
      </c>
      <c r="AO96" s="355">
        <v>7</v>
      </c>
      <c r="AP96" s="355">
        <v>0</v>
      </c>
      <c r="AQ96" s="516">
        <v>0</v>
      </c>
      <c r="AR96" s="516">
        <v>0</v>
      </c>
      <c r="AS96" s="516">
        <v>0</v>
      </c>
      <c r="AT96" s="529">
        <v>13361</v>
      </c>
    </row>
    <row r="97" spans="2:46" ht="15" customHeight="1">
      <c r="B97" s="29" t="s">
        <v>2430</v>
      </c>
      <c r="C97" s="29" t="s">
        <v>2431</v>
      </c>
      <c r="D97" s="29" t="e">
        <v>#REF!</v>
      </c>
      <c r="E97" s="29" t="s">
        <v>2432</v>
      </c>
      <c r="F97" s="29" t="s">
        <v>2433</v>
      </c>
      <c r="G97" s="29" t="s">
        <v>2434</v>
      </c>
      <c r="H97" s="29" t="s">
        <v>2435</v>
      </c>
      <c r="I97" s="29" t="s">
        <v>2436</v>
      </c>
      <c r="J97" s="29" t="s">
        <v>2437</v>
      </c>
      <c r="K97" s="29" t="s">
        <v>2438</v>
      </c>
      <c r="L97" s="29" t="s">
        <v>2439</v>
      </c>
      <c r="M97" s="29" t="s">
        <v>2440</v>
      </c>
      <c r="N97" s="29" t="s">
        <v>2441</v>
      </c>
      <c r="O97" s="29" t="s">
        <v>2442</v>
      </c>
      <c r="P97" s="29" t="s">
        <v>2443</v>
      </c>
      <c r="Q97" s="29" t="s">
        <v>2444</v>
      </c>
      <c r="R97" s="29" t="s">
        <v>2445</v>
      </c>
      <c r="S97" s="29" t="s">
        <v>2446</v>
      </c>
      <c r="T97" s="29" t="s">
        <v>2447</v>
      </c>
      <c r="U97" s="29" t="s">
        <v>2448</v>
      </c>
      <c r="V97" s="29" t="s">
        <v>2449</v>
      </c>
      <c r="W97" s="387" t="s">
        <v>381</v>
      </c>
      <c r="X97" s="385" t="s">
        <v>499</v>
      </c>
      <c r="Y97" s="431">
        <v>615</v>
      </c>
      <c r="Z97" s="515">
        <v>105573</v>
      </c>
      <c r="AA97" s="516">
        <v>25534</v>
      </c>
      <c r="AB97" s="516">
        <v>10272</v>
      </c>
      <c r="AC97" s="516">
        <v>13705</v>
      </c>
      <c r="AD97" s="516">
        <v>3197</v>
      </c>
      <c r="AE97" s="516">
        <v>204</v>
      </c>
      <c r="AF97" s="516">
        <v>109</v>
      </c>
      <c r="AG97" s="355">
        <v>114</v>
      </c>
      <c r="AH97" s="516">
        <v>0</v>
      </c>
      <c r="AI97" s="516">
        <v>119</v>
      </c>
      <c r="AJ97" s="516">
        <v>291</v>
      </c>
      <c r="AK97" s="516">
        <v>0</v>
      </c>
      <c r="AL97" s="516">
        <v>3</v>
      </c>
      <c r="AM97" s="516">
        <v>0</v>
      </c>
      <c r="AN97" s="516">
        <v>0</v>
      </c>
      <c r="AO97" s="355">
        <v>317</v>
      </c>
      <c r="AP97" s="355">
        <v>0</v>
      </c>
      <c r="AQ97" s="516">
        <v>0</v>
      </c>
      <c r="AR97" s="516">
        <v>0</v>
      </c>
      <c r="AS97" s="516">
        <v>0</v>
      </c>
      <c r="AT97" s="529">
        <v>159007</v>
      </c>
    </row>
    <row r="98" spans="2:46" ht="15" customHeight="1">
      <c r="B98" s="29" t="s">
        <v>2450</v>
      </c>
      <c r="C98" s="29" t="s">
        <v>2451</v>
      </c>
      <c r="D98" s="29" t="e">
        <v>#REF!</v>
      </c>
      <c r="E98" s="29" t="s">
        <v>2452</v>
      </c>
      <c r="F98" s="29" t="s">
        <v>2453</v>
      </c>
      <c r="G98" s="29" t="s">
        <v>2454</v>
      </c>
      <c r="H98" s="29" t="s">
        <v>2455</v>
      </c>
      <c r="I98" s="29" t="s">
        <v>2456</v>
      </c>
      <c r="J98" s="29" t="s">
        <v>2457</v>
      </c>
      <c r="K98" s="29" t="s">
        <v>2458</v>
      </c>
      <c r="L98" s="29" t="s">
        <v>2459</v>
      </c>
      <c r="M98" s="29" t="s">
        <v>2460</v>
      </c>
      <c r="N98" s="29" t="s">
        <v>2461</v>
      </c>
      <c r="O98" s="29" t="s">
        <v>2462</v>
      </c>
      <c r="P98" s="29" t="s">
        <v>2463</v>
      </c>
      <c r="Q98" s="29" t="s">
        <v>2464</v>
      </c>
      <c r="R98" s="29" t="s">
        <v>2465</v>
      </c>
      <c r="S98" s="29" t="s">
        <v>2466</v>
      </c>
      <c r="T98" s="29" t="s">
        <v>2467</v>
      </c>
      <c r="U98" s="29" t="s">
        <v>2468</v>
      </c>
      <c r="V98" s="29" t="s">
        <v>2469</v>
      </c>
      <c r="W98" s="387" t="s">
        <v>382</v>
      </c>
      <c r="X98" s="385" t="s">
        <v>499</v>
      </c>
      <c r="Y98" s="431">
        <v>649</v>
      </c>
      <c r="Z98" s="515">
        <v>8</v>
      </c>
      <c r="AA98" s="516">
        <v>1632</v>
      </c>
      <c r="AB98" s="516">
        <v>0</v>
      </c>
      <c r="AC98" s="516">
        <v>0</v>
      </c>
      <c r="AD98" s="516">
        <v>361</v>
      </c>
      <c r="AE98" s="516">
        <v>0</v>
      </c>
      <c r="AF98" s="516">
        <v>4</v>
      </c>
      <c r="AG98" s="355">
        <v>0</v>
      </c>
      <c r="AH98" s="516">
        <v>0</v>
      </c>
      <c r="AI98" s="516">
        <v>202</v>
      </c>
      <c r="AJ98" s="516">
        <v>0</v>
      </c>
      <c r="AK98" s="516">
        <v>0</v>
      </c>
      <c r="AL98" s="516">
        <v>1</v>
      </c>
      <c r="AM98" s="516">
        <v>0</v>
      </c>
      <c r="AN98" s="516">
        <v>0</v>
      </c>
      <c r="AO98" s="355">
        <v>7</v>
      </c>
      <c r="AP98" s="355">
        <v>0</v>
      </c>
      <c r="AQ98" s="516">
        <v>0</v>
      </c>
      <c r="AR98" s="516">
        <v>0</v>
      </c>
      <c r="AS98" s="516">
        <v>0</v>
      </c>
      <c r="AT98" s="529">
        <v>2208</v>
      </c>
    </row>
    <row r="99" spans="2:46" ht="15" customHeight="1">
      <c r="B99" s="29" t="s">
        <v>2470</v>
      </c>
      <c r="C99" s="29" t="s">
        <v>2471</v>
      </c>
      <c r="D99" s="29" t="e">
        <v>#REF!</v>
      </c>
      <c r="E99" s="29" t="s">
        <v>2472</v>
      </c>
      <c r="F99" s="29" t="s">
        <v>2473</v>
      </c>
      <c r="G99" s="29" t="s">
        <v>2474</v>
      </c>
      <c r="H99" s="29" t="s">
        <v>2475</v>
      </c>
      <c r="I99" s="29" t="s">
        <v>2476</v>
      </c>
      <c r="J99" s="29" t="s">
        <v>2477</v>
      </c>
      <c r="K99" s="29" t="s">
        <v>2478</v>
      </c>
      <c r="L99" s="29" t="s">
        <v>2479</v>
      </c>
      <c r="M99" s="29" t="s">
        <v>2480</v>
      </c>
      <c r="N99" s="29" t="s">
        <v>2481</v>
      </c>
      <c r="O99" s="29" t="s">
        <v>2482</v>
      </c>
      <c r="P99" s="29" t="s">
        <v>2483</v>
      </c>
      <c r="Q99" s="29" t="s">
        <v>2484</v>
      </c>
      <c r="R99" s="29" t="s">
        <v>2485</v>
      </c>
      <c r="S99" s="29" t="s">
        <v>2486</v>
      </c>
      <c r="T99" s="29" t="s">
        <v>2487</v>
      </c>
      <c r="U99" s="29" t="s">
        <v>2488</v>
      </c>
      <c r="V99" s="29" t="s">
        <v>2489</v>
      </c>
      <c r="W99" s="387" t="s">
        <v>383</v>
      </c>
      <c r="X99" s="385" t="s">
        <v>499</v>
      </c>
      <c r="Y99" s="431">
        <v>652</v>
      </c>
      <c r="Z99" s="515">
        <v>14</v>
      </c>
      <c r="AA99" s="516">
        <v>262</v>
      </c>
      <c r="AB99" s="516">
        <v>0</v>
      </c>
      <c r="AC99" s="516">
        <v>0</v>
      </c>
      <c r="AD99" s="516">
        <v>193</v>
      </c>
      <c r="AE99" s="516">
        <v>0</v>
      </c>
      <c r="AF99" s="516">
        <v>0</v>
      </c>
      <c r="AG99" s="355">
        <v>0</v>
      </c>
      <c r="AH99" s="516">
        <v>0</v>
      </c>
      <c r="AI99" s="516">
        <v>0</v>
      </c>
      <c r="AJ99" s="516">
        <v>0</v>
      </c>
      <c r="AK99" s="516">
        <v>0</v>
      </c>
      <c r="AL99" s="516">
        <v>0</v>
      </c>
      <c r="AM99" s="516">
        <v>0</v>
      </c>
      <c r="AN99" s="516">
        <v>0</v>
      </c>
      <c r="AO99" s="355">
        <v>0</v>
      </c>
      <c r="AP99" s="355">
        <v>0</v>
      </c>
      <c r="AQ99" s="516">
        <v>0</v>
      </c>
      <c r="AR99" s="516">
        <v>0</v>
      </c>
      <c r="AS99" s="516">
        <v>0</v>
      </c>
      <c r="AT99" s="529">
        <v>469</v>
      </c>
    </row>
    <row r="100" spans="2:46" ht="15" customHeight="1">
      <c r="B100" s="29" t="s">
        <v>2490</v>
      </c>
      <c r="C100" s="29" t="s">
        <v>2491</v>
      </c>
      <c r="D100" s="29" t="e">
        <v>#REF!</v>
      </c>
      <c r="E100" s="29" t="s">
        <v>2492</v>
      </c>
      <c r="F100" s="29" t="s">
        <v>2493</v>
      </c>
      <c r="G100" s="29" t="s">
        <v>2494</v>
      </c>
      <c r="H100" s="29" t="s">
        <v>2495</v>
      </c>
      <c r="I100" s="29" t="s">
        <v>2496</v>
      </c>
      <c r="J100" s="29" t="s">
        <v>2497</v>
      </c>
      <c r="K100" s="29" t="s">
        <v>2498</v>
      </c>
      <c r="L100" s="29" t="s">
        <v>2499</v>
      </c>
      <c r="M100" s="29" t="s">
        <v>2500</v>
      </c>
      <c r="N100" s="29" t="s">
        <v>2501</v>
      </c>
      <c r="O100" s="29" t="s">
        <v>2502</v>
      </c>
      <c r="P100" s="29" t="s">
        <v>2503</v>
      </c>
      <c r="Q100" s="29" t="s">
        <v>2504</v>
      </c>
      <c r="R100" s="29" t="s">
        <v>2505</v>
      </c>
      <c r="S100" s="29" t="s">
        <v>2506</v>
      </c>
      <c r="T100" s="29" t="s">
        <v>2507</v>
      </c>
      <c r="U100" s="29" t="s">
        <v>2508</v>
      </c>
      <c r="V100" s="29" t="s">
        <v>2509</v>
      </c>
      <c r="W100" s="387" t="s">
        <v>384</v>
      </c>
      <c r="X100" s="385" t="s">
        <v>499</v>
      </c>
      <c r="Y100" s="431">
        <v>660</v>
      </c>
      <c r="Z100" s="515">
        <v>4</v>
      </c>
      <c r="AA100" s="516">
        <v>2616</v>
      </c>
      <c r="AB100" s="516">
        <v>0</v>
      </c>
      <c r="AC100" s="516">
        <v>0</v>
      </c>
      <c r="AD100" s="516">
        <v>640</v>
      </c>
      <c r="AE100" s="516">
        <v>0</v>
      </c>
      <c r="AF100" s="516">
        <v>1</v>
      </c>
      <c r="AG100" s="355">
        <v>0</v>
      </c>
      <c r="AH100" s="516">
        <v>0</v>
      </c>
      <c r="AI100" s="516">
        <v>0</v>
      </c>
      <c r="AJ100" s="516">
        <v>0</v>
      </c>
      <c r="AK100" s="516">
        <v>0</v>
      </c>
      <c r="AL100" s="516">
        <v>0</v>
      </c>
      <c r="AM100" s="516">
        <v>0</v>
      </c>
      <c r="AN100" s="516">
        <v>0</v>
      </c>
      <c r="AO100" s="355">
        <v>7</v>
      </c>
      <c r="AP100" s="355">
        <v>0</v>
      </c>
      <c r="AQ100" s="516">
        <v>0</v>
      </c>
      <c r="AR100" s="516">
        <v>0</v>
      </c>
      <c r="AS100" s="516">
        <v>0</v>
      </c>
      <c r="AT100" s="529">
        <v>3261</v>
      </c>
    </row>
    <row r="101" spans="2:46" ht="15" customHeight="1">
      <c r="B101" s="29" t="s">
        <v>2510</v>
      </c>
      <c r="C101" s="29" t="s">
        <v>2511</v>
      </c>
      <c r="D101" s="29" t="e">
        <v>#REF!</v>
      </c>
      <c r="E101" s="29" t="s">
        <v>2512</v>
      </c>
      <c r="F101" s="29" t="s">
        <v>2513</v>
      </c>
      <c r="G101" s="29" t="s">
        <v>2514</v>
      </c>
      <c r="H101" s="29" t="s">
        <v>2515</v>
      </c>
      <c r="I101" s="29" t="s">
        <v>2516</v>
      </c>
      <c r="J101" s="29" t="s">
        <v>2517</v>
      </c>
      <c r="K101" s="29" t="s">
        <v>2518</v>
      </c>
      <c r="L101" s="29" t="s">
        <v>2519</v>
      </c>
      <c r="M101" s="29" t="s">
        <v>2520</v>
      </c>
      <c r="N101" s="29" t="s">
        <v>2521</v>
      </c>
      <c r="O101" s="29" t="s">
        <v>2522</v>
      </c>
      <c r="P101" s="29" t="s">
        <v>2523</v>
      </c>
      <c r="Q101" s="29" t="s">
        <v>2524</v>
      </c>
      <c r="R101" s="29" t="s">
        <v>2525</v>
      </c>
      <c r="S101" s="29" t="s">
        <v>2526</v>
      </c>
      <c r="T101" s="29" t="s">
        <v>2527</v>
      </c>
      <c r="U101" s="29" t="s">
        <v>2528</v>
      </c>
      <c r="V101" s="29" t="s">
        <v>2529</v>
      </c>
      <c r="W101" s="387" t="s">
        <v>385</v>
      </c>
      <c r="X101" s="385" t="s">
        <v>499</v>
      </c>
      <c r="Y101" s="431">
        <v>667</v>
      </c>
      <c r="Z101" s="515">
        <v>7</v>
      </c>
      <c r="AA101" s="516">
        <v>2456</v>
      </c>
      <c r="AB101" s="516">
        <v>0</v>
      </c>
      <c r="AC101" s="516">
        <v>0</v>
      </c>
      <c r="AD101" s="516">
        <v>629</v>
      </c>
      <c r="AE101" s="516">
        <v>0</v>
      </c>
      <c r="AF101" s="516">
        <v>46</v>
      </c>
      <c r="AG101" s="355">
        <v>0</v>
      </c>
      <c r="AH101" s="516">
        <v>0</v>
      </c>
      <c r="AI101" s="516">
        <v>35</v>
      </c>
      <c r="AJ101" s="516">
        <v>0</v>
      </c>
      <c r="AK101" s="516">
        <v>0</v>
      </c>
      <c r="AL101" s="516">
        <v>0</v>
      </c>
      <c r="AM101" s="516">
        <v>0</v>
      </c>
      <c r="AN101" s="516">
        <v>0</v>
      </c>
      <c r="AO101" s="355">
        <v>3</v>
      </c>
      <c r="AP101" s="355">
        <v>0</v>
      </c>
      <c r="AQ101" s="516">
        <v>0</v>
      </c>
      <c r="AR101" s="516">
        <v>0</v>
      </c>
      <c r="AS101" s="516">
        <v>0</v>
      </c>
      <c r="AT101" s="529">
        <v>3173</v>
      </c>
    </row>
    <row r="102" spans="2:46" ht="15" customHeight="1">
      <c r="B102" s="29" t="s">
        <v>2530</v>
      </c>
      <c r="C102" s="29" t="s">
        <v>2531</v>
      </c>
      <c r="D102" s="29" t="e">
        <v>#REF!</v>
      </c>
      <c r="E102" s="29" t="s">
        <v>2532</v>
      </c>
      <c r="F102" s="29" t="s">
        <v>2533</v>
      </c>
      <c r="G102" s="29" t="s">
        <v>2534</v>
      </c>
      <c r="H102" s="29" t="s">
        <v>2535</v>
      </c>
      <c r="I102" s="29" t="s">
        <v>2536</v>
      </c>
      <c r="J102" s="29" t="s">
        <v>2537</v>
      </c>
      <c r="K102" s="29" t="s">
        <v>2538</v>
      </c>
      <c r="L102" s="29" t="s">
        <v>2539</v>
      </c>
      <c r="M102" s="29" t="s">
        <v>2540</v>
      </c>
      <c r="N102" s="29" t="s">
        <v>2541</v>
      </c>
      <c r="O102" s="29" t="s">
        <v>2542</v>
      </c>
      <c r="P102" s="29" t="s">
        <v>2543</v>
      </c>
      <c r="Q102" s="29" t="s">
        <v>2544</v>
      </c>
      <c r="R102" s="29" t="s">
        <v>2545</v>
      </c>
      <c r="S102" s="29" t="s">
        <v>2546</v>
      </c>
      <c r="T102" s="29" t="s">
        <v>2547</v>
      </c>
      <c r="U102" s="29" t="s">
        <v>2548</v>
      </c>
      <c r="V102" s="29" t="s">
        <v>2549</v>
      </c>
      <c r="W102" s="387" t="s">
        <v>386</v>
      </c>
      <c r="X102" s="385" t="s">
        <v>499</v>
      </c>
      <c r="Y102" s="431">
        <v>674</v>
      </c>
      <c r="Z102" s="515">
        <v>14</v>
      </c>
      <c r="AA102" s="516">
        <v>1805</v>
      </c>
      <c r="AB102" s="516">
        <v>0</v>
      </c>
      <c r="AC102" s="516">
        <v>0</v>
      </c>
      <c r="AD102" s="516">
        <v>724</v>
      </c>
      <c r="AE102" s="516">
        <v>0</v>
      </c>
      <c r="AF102" s="516">
        <v>4</v>
      </c>
      <c r="AG102" s="355">
        <v>0</v>
      </c>
      <c r="AH102" s="516">
        <v>0</v>
      </c>
      <c r="AI102" s="516">
        <v>0</v>
      </c>
      <c r="AJ102" s="516">
        <v>0</v>
      </c>
      <c r="AK102" s="516">
        <v>0</v>
      </c>
      <c r="AL102" s="516">
        <v>0</v>
      </c>
      <c r="AM102" s="516">
        <v>0</v>
      </c>
      <c r="AN102" s="516">
        <v>0</v>
      </c>
      <c r="AO102" s="355">
        <v>14</v>
      </c>
      <c r="AP102" s="355">
        <v>0</v>
      </c>
      <c r="AQ102" s="516">
        <v>0</v>
      </c>
      <c r="AR102" s="516">
        <v>0</v>
      </c>
      <c r="AS102" s="516">
        <v>0</v>
      </c>
      <c r="AT102" s="529">
        <v>2547</v>
      </c>
    </row>
    <row r="103" spans="2:46" ht="15" customHeight="1">
      <c r="B103" s="29" t="s">
        <v>2550</v>
      </c>
      <c r="C103" s="29" t="s">
        <v>2551</v>
      </c>
      <c r="D103" s="29" t="e">
        <v>#REF!</v>
      </c>
      <c r="E103" s="29" t="s">
        <v>2552</v>
      </c>
      <c r="F103" s="29" t="s">
        <v>2553</v>
      </c>
      <c r="G103" s="29" t="s">
        <v>2554</v>
      </c>
      <c r="H103" s="29" t="s">
        <v>2555</v>
      </c>
      <c r="I103" s="29" t="s">
        <v>2556</v>
      </c>
      <c r="J103" s="29" t="s">
        <v>2557</v>
      </c>
      <c r="K103" s="29" t="s">
        <v>2558</v>
      </c>
      <c r="L103" s="29" t="s">
        <v>2559</v>
      </c>
      <c r="M103" s="29" t="s">
        <v>2560</v>
      </c>
      <c r="N103" s="29" t="s">
        <v>2561</v>
      </c>
      <c r="O103" s="29" t="s">
        <v>2562</v>
      </c>
      <c r="P103" s="29" t="s">
        <v>2563</v>
      </c>
      <c r="Q103" s="29" t="s">
        <v>2564</v>
      </c>
      <c r="R103" s="29" t="s">
        <v>2565</v>
      </c>
      <c r="S103" s="29" t="s">
        <v>2566</v>
      </c>
      <c r="T103" s="29" t="s">
        <v>2567</v>
      </c>
      <c r="U103" s="29" t="s">
        <v>2568</v>
      </c>
      <c r="V103" s="29" t="s">
        <v>2569</v>
      </c>
      <c r="W103" s="387" t="s">
        <v>387</v>
      </c>
      <c r="X103" s="385" t="s">
        <v>499</v>
      </c>
      <c r="Y103" s="431">
        <v>697</v>
      </c>
      <c r="Z103" s="515">
        <v>6695</v>
      </c>
      <c r="AA103" s="516">
        <v>7170</v>
      </c>
      <c r="AB103" s="516">
        <v>170</v>
      </c>
      <c r="AC103" s="516">
        <v>0</v>
      </c>
      <c r="AD103" s="516">
        <v>1036</v>
      </c>
      <c r="AE103" s="516">
        <v>0</v>
      </c>
      <c r="AF103" s="516">
        <v>3</v>
      </c>
      <c r="AG103" s="355">
        <v>0</v>
      </c>
      <c r="AH103" s="516">
        <v>0</v>
      </c>
      <c r="AI103" s="516">
        <v>0</v>
      </c>
      <c r="AJ103" s="516">
        <v>0</v>
      </c>
      <c r="AK103" s="516">
        <v>0</v>
      </c>
      <c r="AL103" s="516">
        <v>0</v>
      </c>
      <c r="AM103" s="516">
        <v>0</v>
      </c>
      <c r="AN103" s="516">
        <v>0</v>
      </c>
      <c r="AO103" s="355">
        <v>27</v>
      </c>
      <c r="AP103" s="355">
        <v>0</v>
      </c>
      <c r="AQ103" s="516">
        <v>0</v>
      </c>
      <c r="AR103" s="516">
        <v>0</v>
      </c>
      <c r="AS103" s="516">
        <v>0</v>
      </c>
      <c r="AT103" s="529">
        <v>15074</v>
      </c>
    </row>
    <row r="104" spans="2:46" ht="15" customHeight="1">
      <c r="B104" s="29" t="s">
        <v>562</v>
      </c>
      <c r="C104" s="29" t="s">
        <v>563</v>
      </c>
      <c r="D104" s="29" t="e">
        <v>#REF!</v>
      </c>
      <c r="E104" s="29" t="s">
        <v>564</v>
      </c>
      <c r="F104" s="29" t="s">
        <v>565</v>
      </c>
      <c r="G104" s="29" t="s">
        <v>566</v>
      </c>
      <c r="H104" s="29" t="s">
        <v>631</v>
      </c>
      <c r="I104" s="29" t="s">
        <v>568</v>
      </c>
      <c r="J104" s="29" t="s">
        <v>567</v>
      </c>
      <c r="K104" s="29" t="s">
        <v>572</v>
      </c>
      <c r="L104" s="29" t="s">
        <v>571</v>
      </c>
      <c r="M104" s="29" t="s">
        <v>570</v>
      </c>
      <c r="N104" s="29" t="s">
        <v>574</v>
      </c>
      <c r="O104" s="29" t="s">
        <v>575</v>
      </c>
      <c r="P104" s="29" t="s">
        <v>577</v>
      </c>
      <c r="Q104" s="29" t="s">
        <v>579</v>
      </c>
      <c r="R104" s="29" t="s">
        <v>633</v>
      </c>
      <c r="S104" s="29" t="s">
        <v>727</v>
      </c>
      <c r="T104" s="29" t="s">
        <v>576</v>
      </c>
      <c r="U104" s="29" t="s">
        <v>581</v>
      </c>
      <c r="V104" s="29" t="s">
        <v>851</v>
      </c>
      <c r="W104" s="387" t="s">
        <v>388</v>
      </c>
      <c r="X104" s="385" t="s">
        <v>499</v>
      </c>
      <c r="Y104" s="431">
        <v>756</v>
      </c>
      <c r="Z104" s="515">
        <v>13</v>
      </c>
      <c r="AA104" s="516">
        <v>5326</v>
      </c>
      <c r="AB104" s="516">
        <v>0</v>
      </c>
      <c r="AC104" s="516">
        <v>0</v>
      </c>
      <c r="AD104" s="516">
        <v>1432</v>
      </c>
      <c r="AE104" s="516">
        <v>0</v>
      </c>
      <c r="AF104" s="516">
        <v>0</v>
      </c>
      <c r="AG104" s="355">
        <v>0</v>
      </c>
      <c r="AH104" s="516">
        <v>0</v>
      </c>
      <c r="AI104" s="516">
        <v>74</v>
      </c>
      <c r="AJ104" s="516">
        <v>0</v>
      </c>
      <c r="AK104" s="516">
        <v>0</v>
      </c>
      <c r="AL104" s="516">
        <v>0</v>
      </c>
      <c r="AM104" s="516">
        <v>0</v>
      </c>
      <c r="AN104" s="516">
        <v>0</v>
      </c>
      <c r="AO104" s="355">
        <v>10</v>
      </c>
      <c r="AP104" s="355">
        <v>0</v>
      </c>
      <c r="AQ104" s="516">
        <v>0</v>
      </c>
      <c r="AR104" s="516">
        <v>0</v>
      </c>
      <c r="AS104" s="516">
        <v>0</v>
      </c>
      <c r="AT104" s="529">
        <v>6845</v>
      </c>
    </row>
    <row r="105" spans="2:46" ht="15" customHeight="1">
      <c r="B105" s="29" t="s">
        <v>2570</v>
      </c>
      <c r="C105" s="29" t="s">
        <v>2571</v>
      </c>
      <c r="D105" s="29" t="e">
        <v>#REF!</v>
      </c>
      <c r="E105" s="29" t="s">
        <v>2572</v>
      </c>
      <c r="F105" s="29" t="s">
        <v>2573</v>
      </c>
      <c r="G105" s="29" t="s">
        <v>2574</v>
      </c>
      <c r="H105" s="29" t="s">
        <v>2575</v>
      </c>
      <c r="I105" s="29" t="s">
        <v>2576</v>
      </c>
      <c r="J105" s="29" t="s">
        <v>2577</v>
      </c>
      <c r="K105" s="29" t="s">
        <v>2578</v>
      </c>
      <c r="L105" s="29" t="s">
        <v>2579</v>
      </c>
      <c r="M105" s="29" t="s">
        <v>2580</v>
      </c>
      <c r="N105" s="29" t="s">
        <v>2581</v>
      </c>
      <c r="O105" s="29" t="s">
        <v>2582</v>
      </c>
      <c r="P105" s="29" t="s">
        <v>2583</v>
      </c>
      <c r="Q105" s="29" t="s">
        <v>2584</v>
      </c>
      <c r="R105" s="29" t="s">
        <v>2585</v>
      </c>
      <c r="S105" s="29" t="s">
        <v>2586</v>
      </c>
      <c r="T105" s="29" t="s">
        <v>2587</v>
      </c>
      <c r="U105" s="29" t="s">
        <v>2588</v>
      </c>
      <c r="V105" s="29" t="s">
        <v>2589</v>
      </c>
      <c r="W105" s="521" t="s">
        <v>500</v>
      </c>
      <c r="X105" s="122"/>
      <c r="Y105" s="432"/>
      <c r="Z105" s="523">
        <v>4912</v>
      </c>
      <c r="AA105" s="523">
        <v>57829</v>
      </c>
      <c r="AB105" s="523">
        <v>4710</v>
      </c>
      <c r="AC105" s="523">
        <v>1</v>
      </c>
      <c r="AD105" s="523">
        <v>10651</v>
      </c>
      <c r="AE105" s="523">
        <v>7764</v>
      </c>
      <c r="AF105" s="523">
        <v>21</v>
      </c>
      <c r="AG105" s="478">
        <v>87</v>
      </c>
      <c r="AH105" s="523">
        <v>40</v>
      </c>
      <c r="AI105" s="523">
        <v>741</v>
      </c>
      <c r="AJ105" s="523">
        <v>0</v>
      </c>
      <c r="AK105" s="523">
        <v>67</v>
      </c>
      <c r="AL105" s="523">
        <v>2</v>
      </c>
      <c r="AM105" s="523">
        <v>0</v>
      </c>
      <c r="AN105" s="523">
        <v>0</v>
      </c>
      <c r="AO105" s="478">
        <v>115</v>
      </c>
      <c r="AP105" s="478">
        <v>0</v>
      </c>
      <c r="AQ105" s="523">
        <v>0</v>
      </c>
      <c r="AR105" s="523">
        <v>0</v>
      </c>
      <c r="AS105" s="523">
        <v>0</v>
      </c>
      <c r="AT105" s="523">
        <v>86738</v>
      </c>
    </row>
    <row r="106" spans="2:46" ht="15" customHeight="1">
      <c r="B106" s="29" t="s">
        <v>2590</v>
      </c>
      <c r="C106" s="29" t="s">
        <v>2591</v>
      </c>
      <c r="D106" s="29" t="e">
        <v>#REF!</v>
      </c>
      <c r="E106" s="29" t="s">
        <v>2592</v>
      </c>
      <c r="F106" s="29" t="s">
        <v>2593</v>
      </c>
      <c r="G106" s="29" t="s">
        <v>2594</v>
      </c>
      <c r="H106" s="29" t="s">
        <v>2595</v>
      </c>
      <c r="I106" s="29" t="s">
        <v>2596</v>
      </c>
      <c r="J106" s="29" t="s">
        <v>2597</v>
      </c>
      <c r="K106" s="29" t="s">
        <v>2598</v>
      </c>
      <c r="L106" s="29" t="s">
        <v>2599</v>
      </c>
      <c r="M106" s="29" t="s">
        <v>2600</v>
      </c>
      <c r="N106" s="29" t="s">
        <v>2601</v>
      </c>
      <c r="O106" s="29" t="s">
        <v>2602</v>
      </c>
      <c r="P106" s="29" t="s">
        <v>2603</v>
      </c>
      <c r="Q106" s="29" t="s">
        <v>2604</v>
      </c>
      <c r="R106" s="29" t="s">
        <v>2605</v>
      </c>
      <c r="S106" s="29" t="s">
        <v>2606</v>
      </c>
      <c r="T106" s="29" t="s">
        <v>2607</v>
      </c>
      <c r="U106" s="29" t="s">
        <v>2608</v>
      </c>
      <c r="V106" s="29" t="s">
        <v>2609</v>
      </c>
      <c r="W106" s="387" t="s">
        <v>390</v>
      </c>
      <c r="X106" s="385" t="s">
        <v>500</v>
      </c>
      <c r="Y106" s="431">
        <v>30</v>
      </c>
      <c r="Z106" s="515">
        <v>1689</v>
      </c>
      <c r="AA106" s="516">
        <v>5801</v>
      </c>
      <c r="AB106" s="516">
        <v>4607</v>
      </c>
      <c r="AC106" s="516">
        <v>0</v>
      </c>
      <c r="AD106" s="516">
        <v>442</v>
      </c>
      <c r="AE106" s="516">
        <v>1343</v>
      </c>
      <c r="AF106" s="516">
        <v>2</v>
      </c>
      <c r="AG106" s="355">
        <v>6</v>
      </c>
      <c r="AH106" s="516">
        <v>29</v>
      </c>
      <c r="AI106" s="516">
        <v>0</v>
      </c>
      <c r="AJ106" s="516">
        <v>0</v>
      </c>
      <c r="AK106" s="516">
        <v>0</v>
      </c>
      <c r="AL106" s="516">
        <v>0</v>
      </c>
      <c r="AM106" s="516">
        <v>0</v>
      </c>
      <c r="AN106" s="516">
        <v>0</v>
      </c>
      <c r="AO106" s="355">
        <v>25</v>
      </c>
      <c r="AP106" s="355">
        <v>0</v>
      </c>
      <c r="AQ106" s="516">
        <v>0</v>
      </c>
      <c r="AR106" s="516">
        <v>0</v>
      </c>
      <c r="AS106" s="516">
        <v>0</v>
      </c>
      <c r="AT106" s="529">
        <v>13913</v>
      </c>
    </row>
    <row r="107" spans="2:46" ht="15" customHeight="1">
      <c r="B107" s="29" t="s">
        <v>2610</v>
      </c>
      <c r="C107" s="29" t="s">
        <v>2611</v>
      </c>
      <c r="D107" s="29" t="e">
        <v>#REF!</v>
      </c>
      <c r="E107" s="29" t="s">
        <v>2612</v>
      </c>
      <c r="F107" s="29" t="s">
        <v>2613</v>
      </c>
      <c r="G107" s="29" t="s">
        <v>2614</v>
      </c>
      <c r="H107" s="29" t="s">
        <v>2615</v>
      </c>
      <c r="I107" s="29" t="s">
        <v>2616</v>
      </c>
      <c r="J107" s="29" t="s">
        <v>2617</v>
      </c>
      <c r="K107" s="29" t="s">
        <v>2618</v>
      </c>
      <c r="L107" s="29" t="s">
        <v>2619</v>
      </c>
      <c r="M107" s="29" t="s">
        <v>2620</v>
      </c>
      <c r="N107" s="29" t="s">
        <v>2621</v>
      </c>
      <c r="O107" s="29" t="s">
        <v>2622</v>
      </c>
      <c r="P107" s="29" t="s">
        <v>2623</v>
      </c>
      <c r="Q107" s="29" t="s">
        <v>2624</v>
      </c>
      <c r="R107" s="29" t="s">
        <v>2625</v>
      </c>
      <c r="S107" s="29" t="s">
        <v>2626</v>
      </c>
      <c r="T107" s="29" t="s">
        <v>2627</v>
      </c>
      <c r="U107" s="29" t="s">
        <v>2628</v>
      </c>
      <c r="V107" s="29" t="s">
        <v>2629</v>
      </c>
      <c r="W107" s="387" t="s">
        <v>391</v>
      </c>
      <c r="X107" s="385" t="s">
        <v>500</v>
      </c>
      <c r="Y107" s="431">
        <v>34</v>
      </c>
      <c r="Z107" s="515">
        <v>3074</v>
      </c>
      <c r="AA107" s="516">
        <v>5969</v>
      </c>
      <c r="AB107" s="516">
        <v>3</v>
      </c>
      <c r="AC107" s="516">
        <v>0</v>
      </c>
      <c r="AD107" s="516">
        <v>1350</v>
      </c>
      <c r="AE107" s="516">
        <v>0</v>
      </c>
      <c r="AF107" s="516">
        <v>0</v>
      </c>
      <c r="AG107" s="355">
        <v>0</v>
      </c>
      <c r="AH107" s="516">
        <v>0</v>
      </c>
      <c r="AI107" s="516">
        <v>141</v>
      </c>
      <c r="AJ107" s="516">
        <v>0</v>
      </c>
      <c r="AK107" s="516">
        <v>0</v>
      </c>
      <c r="AL107" s="516">
        <v>2</v>
      </c>
      <c r="AM107" s="516">
        <v>0</v>
      </c>
      <c r="AN107" s="516">
        <v>0</v>
      </c>
      <c r="AO107" s="355">
        <v>4</v>
      </c>
      <c r="AP107" s="355">
        <v>0</v>
      </c>
      <c r="AQ107" s="516">
        <v>0</v>
      </c>
      <c r="AR107" s="516">
        <v>0</v>
      </c>
      <c r="AS107" s="516">
        <v>0</v>
      </c>
      <c r="AT107" s="529">
        <v>10539</v>
      </c>
    </row>
    <row r="108" spans="2:46" ht="15" customHeight="1">
      <c r="B108" s="29" t="s">
        <v>2630</v>
      </c>
      <c r="C108" s="29" t="s">
        <v>2631</v>
      </c>
      <c r="D108" s="29" t="e">
        <v>#REF!</v>
      </c>
      <c r="E108" s="29" t="s">
        <v>2632</v>
      </c>
      <c r="F108" s="29" t="s">
        <v>2633</v>
      </c>
      <c r="G108" s="29" t="s">
        <v>2634</v>
      </c>
      <c r="H108" s="29" t="s">
        <v>2635</v>
      </c>
      <c r="I108" s="29" t="s">
        <v>2636</v>
      </c>
      <c r="J108" s="29" t="s">
        <v>2637</v>
      </c>
      <c r="K108" s="29" t="s">
        <v>2638</v>
      </c>
      <c r="L108" s="29" t="s">
        <v>2639</v>
      </c>
      <c r="M108" s="29" t="s">
        <v>2640</v>
      </c>
      <c r="N108" s="29" t="s">
        <v>2641</v>
      </c>
      <c r="O108" s="29" t="s">
        <v>2642</v>
      </c>
      <c r="P108" s="29" t="s">
        <v>2643</v>
      </c>
      <c r="Q108" s="29" t="s">
        <v>2644</v>
      </c>
      <c r="R108" s="29" t="s">
        <v>2645</v>
      </c>
      <c r="S108" s="29" t="s">
        <v>2646</v>
      </c>
      <c r="T108" s="29" t="s">
        <v>2647</v>
      </c>
      <c r="U108" s="29" t="s">
        <v>2648</v>
      </c>
      <c r="V108" s="29" t="s">
        <v>2649</v>
      </c>
      <c r="W108" s="387" t="s">
        <v>392</v>
      </c>
      <c r="X108" s="385" t="s">
        <v>500</v>
      </c>
      <c r="Y108" s="431">
        <v>36</v>
      </c>
      <c r="Z108" s="515">
        <v>8</v>
      </c>
      <c r="AA108" s="516">
        <v>1087</v>
      </c>
      <c r="AB108" s="516">
        <v>0</v>
      </c>
      <c r="AC108" s="516">
        <v>0</v>
      </c>
      <c r="AD108" s="516">
        <v>42</v>
      </c>
      <c r="AE108" s="516">
        <v>0</v>
      </c>
      <c r="AF108" s="516">
        <v>0</v>
      </c>
      <c r="AG108" s="355">
        <v>0</v>
      </c>
      <c r="AH108" s="516">
        <v>0</v>
      </c>
      <c r="AI108" s="516">
        <v>179</v>
      </c>
      <c r="AJ108" s="516">
        <v>0</v>
      </c>
      <c r="AK108" s="516">
        <v>0</v>
      </c>
      <c r="AL108" s="516">
        <v>0</v>
      </c>
      <c r="AM108" s="516">
        <v>0</v>
      </c>
      <c r="AN108" s="516">
        <v>0</v>
      </c>
      <c r="AO108" s="355">
        <v>1</v>
      </c>
      <c r="AP108" s="355">
        <v>0</v>
      </c>
      <c r="AQ108" s="516">
        <v>0</v>
      </c>
      <c r="AR108" s="516">
        <v>0</v>
      </c>
      <c r="AS108" s="516">
        <v>0</v>
      </c>
      <c r="AT108" s="529">
        <v>1316</v>
      </c>
    </row>
    <row r="109" spans="2:46" ht="15" customHeight="1">
      <c r="B109" s="29" t="s">
        <v>2650</v>
      </c>
      <c r="C109" s="29" t="s">
        <v>2651</v>
      </c>
      <c r="D109" s="29" t="e">
        <v>#REF!</v>
      </c>
      <c r="E109" s="29" t="s">
        <v>2652</v>
      </c>
      <c r="F109" s="29" t="s">
        <v>2653</v>
      </c>
      <c r="G109" s="29" t="s">
        <v>2654</v>
      </c>
      <c r="H109" s="29" t="s">
        <v>2655</v>
      </c>
      <c r="I109" s="29" t="s">
        <v>2656</v>
      </c>
      <c r="J109" s="29" t="s">
        <v>2657</v>
      </c>
      <c r="K109" s="29" t="s">
        <v>2658</v>
      </c>
      <c r="L109" s="29" t="s">
        <v>2659</v>
      </c>
      <c r="M109" s="29" t="s">
        <v>2660</v>
      </c>
      <c r="N109" s="29" t="s">
        <v>2661</v>
      </c>
      <c r="O109" s="29" t="s">
        <v>2662</v>
      </c>
      <c r="P109" s="29" t="s">
        <v>2663</v>
      </c>
      <c r="Q109" s="29" t="s">
        <v>2664</v>
      </c>
      <c r="R109" s="29" t="s">
        <v>2665</v>
      </c>
      <c r="S109" s="29" t="s">
        <v>2666</v>
      </c>
      <c r="T109" s="29" t="s">
        <v>2667</v>
      </c>
      <c r="U109" s="29" t="s">
        <v>2668</v>
      </c>
      <c r="V109" s="29" t="s">
        <v>2669</v>
      </c>
      <c r="W109" s="387" t="s">
        <v>393</v>
      </c>
      <c r="X109" s="385" t="s">
        <v>500</v>
      </c>
      <c r="Y109" s="431">
        <v>91</v>
      </c>
      <c r="Z109" s="515">
        <v>3</v>
      </c>
      <c r="AA109" s="516">
        <v>644</v>
      </c>
      <c r="AB109" s="516">
        <v>0</v>
      </c>
      <c r="AC109" s="516">
        <v>0</v>
      </c>
      <c r="AD109" s="516">
        <v>186</v>
      </c>
      <c r="AE109" s="516">
        <v>0</v>
      </c>
      <c r="AF109" s="516">
        <v>2</v>
      </c>
      <c r="AG109" s="355">
        <v>0</v>
      </c>
      <c r="AH109" s="516">
        <v>0</v>
      </c>
      <c r="AI109" s="516">
        <v>68</v>
      </c>
      <c r="AJ109" s="516">
        <v>0</v>
      </c>
      <c r="AK109" s="516">
        <v>0</v>
      </c>
      <c r="AL109" s="516">
        <v>0</v>
      </c>
      <c r="AM109" s="516">
        <v>0</v>
      </c>
      <c r="AN109" s="516">
        <v>0</v>
      </c>
      <c r="AO109" s="355">
        <v>2</v>
      </c>
      <c r="AP109" s="355">
        <v>0</v>
      </c>
      <c r="AQ109" s="516">
        <v>0</v>
      </c>
      <c r="AR109" s="516">
        <v>0</v>
      </c>
      <c r="AS109" s="516">
        <v>0</v>
      </c>
      <c r="AT109" s="529">
        <v>903</v>
      </c>
    </row>
    <row r="110" spans="2:46" ht="15" customHeight="1">
      <c r="B110" s="29" t="s">
        <v>2670</v>
      </c>
      <c r="C110" s="29" t="s">
        <v>2671</v>
      </c>
      <c r="D110" s="29" t="e">
        <v>#REF!</v>
      </c>
      <c r="E110" s="29" t="s">
        <v>2672</v>
      </c>
      <c r="F110" s="29" t="s">
        <v>2673</v>
      </c>
      <c r="G110" s="29" t="s">
        <v>2674</v>
      </c>
      <c r="H110" s="29" t="s">
        <v>2675</v>
      </c>
      <c r="I110" s="29" t="s">
        <v>2676</v>
      </c>
      <c r="J110" s="29" t="s">
        <v>2677</v>
      </c>
      <c r="K110" s="29" t="s">
        <v>2678</v>
      </c>
      <c r="L110" s="29" t="s">
        <v>2679</v>
      </c>
      <c r="M110" s="29" t="s">
        <v>2680</v>
      </c>
      <c r="N110" s="29" t="s">
        <v>2681</v>
      </c>
      <c r="O110" s="29" t="s">
        <v>2682</v>
      </c>
      <c r="P110" s="29" t="s">
        <v>2683</v>
      </c>
      <c r="Q110" s="29" t="s">
        <v>2684</v>
      </c>
      <c r="R110" s="29" t="s">
        <v>2685</v>
      </c>
      <c r="S110" s="29" t="s">
        <v>2686</v>
      </c>
      <c r="T110" s="29" t="s">
        <v>2687</v>
      </c>
      <c r="U110" s="29" t="s">
        <v>2688</v>
      </c>
      <c r="V110" s="29" t="s">
        <v>2689</v>
      </c>
      <c r="W110" s="387" t="s">
        <v>394</v>
      </c>
      <c r="X110" s="385" t="s">
        <v>500</v>
      </c>
      <c r="Y110" s="431">
        <v>93</v>
      </c>
      <c r="Z110" s="515">
        <v>3</v>
      </c>
      <c r="AA110" s="516">
        <v>762</v>
      </c>
      <c r="AB110" s="516">
        <v>0</v>
      </c>
      <c r="AC110" s="516">
        <v>0</v>
      </c>
      <c r="AD110" s="516">
        <v>445</v>
      </c>
      <c r="AE110" s="516">
        <v>0</v>
      </c>
      <c r="AF110" s="516">
        <v>0</v>
      </c>
      <c r="AG110" s="355">
        <v>0</v>
      </c>
      <c r="AH110" s="516">
        <v>0</v>
      </c>
      <c r="AI110" s="516">
        <v>0</v>
      </c>
      <c r="AJ110" s="516">
        <v>0</v>
      </c>
      <c r="AK110" s="516">
        <v>0</v>
      </c>
      <c r="AL110" s="516">
        <v>0</v>
      </c>
      <c r="AM110" s="516">
        <v>0</v>
      </c>
      <c r="AN110" s="516">
        <v>0</v>
      </c>
      <c r="AO110" s="355">
        <v>1</v>
      </c>
      <c r="AP110" s="355">
        <v>0</v>
      </c>
      <c r="AQ110" s="516">
        <v>0</v>
      </c>
      <c r="AR110" s="516">
        <v>0</v>
      </c>
      <c r="AS110" s="516">
        <v>0</v>
      </c>
      <c r="AT110" s="529">
        <v>1210</v>
      </c>
    </row>
    <row r="111" spans="2:46" ht="15" customHeight="1">
      <c r="B111" s="29" t="s">
        <v>2690</v>
      </c>
      <c r="C111" s="29" t="s">
        <v>2691</v>
      </c>
      <c r="D111" s="29" t="e">
        <v>#REF!</v>
      </c>
      <c r="E111" s="29" t="s">
        <v>2692</v>
      </c>
      <c r="F111" s="29" t="s">
        <v>2693</v>
      </c>
      <c r="G111" s="29" t="s">
        <v>2694</v>
      </c>
      <c r="H111" s="29" t="s">
        <v>2695</v>
      </c>
      <c r="I111" s="29" t="s">
        <v>2696</v>
      </c>
      <c r="J111" s="29" t="s">
        <v>2697</v>
      </c>
      <c r="K111" s="29" t="s">
        <v>2698</v>
      </c>
      <c r="L111" s="29" t="s">
        <v>2699</v>
      </c>
      <c r="M111" s="29" t="s">
        <v>2700</v>
      </c>
      <c r="N111" s="29" t="s">
        <v>2701</v>
      </c>
      <c r="O111" s="29" t="s">
        <v>2702</v>
      </c>
      <c r="P111" s="29" t="s">
        <v>2703</v>
      </c>
      <c r="Q111" s="29" t="s">
        <v>2704</v>
      </c>
      <c r="R111" s="29" t="s">
        <v>2705</v>
      </c>
      <c r="S111" s="29" t="s">
        <v>2706</v>
      </c>
      <c r="T111" s="29" t="s">
        <v>2707</v>
      </c>
      <c r="U111" s="29" t="s">
        <v>2708</v>
      </c>
      <c r="V111" s="29" t="s">
        <v>2709</v>
      </c>
      <c r="W111" s="387" t="s">
        <v>395</v>
      </c>
      <c r="X111" s="385" t="s">
        <v>500</v>
      </c>
      <c r="Y111" s="431">
        <v>101</v>
      </c>
      <c r="Z111" s="515">
        <v>12</v>
      </c>
      <c r="AA111" s="516">
        <v>4003</v>
      </c>
      <c r="AB111" s="516">
        <v>0</v>
      </c>
      <c r="AC111" s="516">
        <v>0</v>
      </c>
      <c r="AD111" s="516">
        <v>596</v>
      </c>
      <c r="AE111" s="516">
        <v>2475</v>
      </c>
      <c r="AF111" s="516">
        <v>0</v>
      </c>
      <c r="AG111" s="355">
        <v>16</v>
      </c>
      <c r="AH111" s="516">
        <v>0</v>
      </c>
      <c r="AI111" s="516">
        <v>0</v>
      </c>
      <c r="AJ111" s="516">
        <v>0</v>
      </c>
      <c r="AK111" s="516">
        <v>0</v>
      </c>
      <c r="AL111" s="516">
        <v>0</v>
      </c>
      <c r="AM111" s="516">
        <v>0</v>
      </c>
      <c r="AN111" s="516">
        <v>0</v>
      </c>
      <c r="AO111" s="355">
        <v>9</v>
      </c>
      <c r="AP111" s="355">
        <v>0</v>
      </c>
      <c r="AQ111" s="516">
        <v>0</v>
      </c>
      <c r="AR111" s="516">
        <v>0</v>
      </c>
      <c r="AS111" s="516">
        <v>0</v>
      </c>
      <c r="AT111" s="529">
        <v>7086</v>
      </c>
    </row>
    <row r="112" spans="2:46" ht="15" customHeight="1">
      <c r="B112" s="29" t="s">
        <v>2710</v>
      </c>
      <c r="C112" s="29" t="s">
        <v>2711</v>
      </c>
      <c r="D112" s="29" t="e">
        <v>#REF!</v>
      </c>
      <c r="E112" s="29" t="s">
        <v>2712</v>
      </c>
      <c r="F112" s="29" t="s">
        <v>2713</v>
      </c>
      <c r="G112" s="29" t="s">
        <v>2714</v>
      </c>
      <c r="H112" s="29" t="s">
        <v>2715</v>
      </c>
      <c r="I112" s="29" t="s">
        <v>2716</v>
      </c>
      <c r="J112" s="29" t="s">
        <v>2717</v>
      </c>
      <c r="K112" s="29" t="s">
        <v>2718</v>
      </c>
      <c r="L112" s="29" t="s">
        <v>2719</v>
      </c>
      <c r="M112" s="29" t="s">
        <v>2720</v>
      </c>
      <c r="N112" s="29" t="s">
        <v>2721</v>
      </c>
      <c r="O112" s="29" t="s">
        <v>2722</v>
      </c>
      <c r="P112" s="29" t="s">
        <v>2723</v>
      </c>
      <c r="Q112" s="29" t="s">
        <v>2724</v>
      </c>
      <c r="R112" s="29" t="s">
        <v>2725</v>
      </c>
      <c r="S112" s="29" t="s">
        <v>2726</v>
      </c>
      <c r="T112" s="29" t="s">
        <v>2727</v>
      </c>
      <c r="U112" s="29" t="s">
        <v>2728</v>
      </c>
      <c r="V112" s="29" t="s">
        <v>2729</v>
      </c>
      <c r="W112" s="387" t="s">
        <v>396</v>
      </c>
      <c r="X112" s="385" t="s">
        <v>500</v>
      </c>
      <c r="Y112" s="431">
        <v>145</v>
      </c>
      <c r="Z112" s="515">
        <v>2</v>
      </c>
      <c r="AA112" s="516">
        <v>546</v>
      </c>
      <c r="AB112" s="516">
        <v>0</v>
      </c>
      <c r="AC112" s="516">
        <v>0</v>
      </c>
      <c r="AD112" s="516">
        <v>235</v>
      </c>
      <c r="AE112" s="516">
        <v>0</v>
      </c>
      <c r="AF112" s="516">
        <v>2</v>
      </c>
      <c r="AG112" s="355">
        <v>0</v>
      </c>
      <c r="AH112" s="516">
        <v>0</v>
      </c>
      <c r="AI112" s="516">
        <v>0</v>
      </c>
      <c r="AJ112" s="516">
        <v>0</v>
      </c>
      <c r="AK112" s="516">
        <v>0</v>
      </c>
      <c r="AL112" s="516">
        <v>0</v>
      </c>
      <c r="AM112" s="516">
        <v>0</v>
      </c>
      <c r="AN112" s="516">
        <v>0</v>
      </c>
      <c r="AO112" s="355">
        <v>1</v>
      </c>
      <c r="AP112" s="355">
        <v>0</v>
      </c>
      <c r="AQ112" s="516">
        <v>0</v>
      </c>
      <c r="AR112" s="516">
        <v>0</v>
      </c>
      <c r="AS112" s="516">
        <v>0</v>
      </c>
      <c r="AT112" s="529">
        <v>785</v>
      </c>
    </row>
    <row r="113" spans="2:46" ht="15" customHeight="1">
      <c r="B113" s="29" t="s">
        <v>2730</v>
      </c>
      <c r="C113" s="29" t="s">
        <v>2731</v>
      </c>
      <c r="D113" s="29" t="e">
        <v>#REF!</v>
      </c>
      <c r="E113" s="29" t="s">
        <v>2732</v>
      </c>
      <c r="F113" s="29" t="s">
        <v>2733</v>
      </c>
      <c r="G113" s="29" t="s">
        <v>2734</v>
      </c>
      <c r="H113" s="29" t="s">
        <v>2735</v>
      </c>
      <c r="I113" s="29" t="s">
        <v>2736</v>
      </c>
      <c r="J113" s="29" t="s">
        <v>2737</v>
      </c>
      <c r="K113" s="29" t="s">
        <v>2738</v>
      </c>
      <c r="L113" s="29" t="s">
        <v>2739</v>
      </c>
      <c r="M113" s="29" t="s">
        <v>2740</v>
      </c>
      <c r="N113" s="29" t="s">
        <v>2741</v>
      </c>
      <c r="O113" s="29" t="s">
        <v>2742</v>
      </c>
      <c r="P113" s="29" t="s">
        <v>2743</v>
      </c>
      <c r="Q113" s="29" t="s">
        <v>2744</v>
      </c>
      <c r="R113" s="29" t="s">
        <v>2745</v>
      </c>
      <c r="S113" s="29" t="s">
        <v>2746</v>
      </c>
      <c r="T113" s="29" t="s">
        <v>2747</v>
      </c>
      <c r="U113" s="29" t="s">
        <v>2748</v>
      </c>
      <c r="V113" s="29" t="s">
        <v>2749</v>
      </c>
      <c r="W113" s="387" t="s">
        <v>397</v>
      </c>
      <c r="X113" s="385" t="s">
        <v>500</v>
      </c>
      <c r="Y113" s="431">
        <v>209</v>
      </c>
      <c r="Z113" s="515">
        <v>4</v>
      </c>
      <c r="AA113" s="516">
        <v>2420</v>
      </c>
      <c r="AB113" s="516">
        <v>0</v>
      </c>
      <c r="AC113" s="516">
        <v>0</v>
      </c>
      <c r="AD113" s="516">
        <v>622</v>
      </c>
      <c r="AE113" s="516">
        <v>0</v>
      </c>
      <c r="AF113" s="516">
        <v>0</v>
      </c>
      <c r="AG113" s="355">
        <v>0</v>
      </c>
      <c r="AH113" s="516">
        <v>0</v>
      </c>
      <c r="AI113" s="516">
        <v>47</v>
      </c>
      <c r="AJ113" s="516">
        <v>0</v>
      </c>
      <c r="AK113" s="516">
        <v>0</v>
      </c>
      <c r="AL113" s="516">
        <v>0</v>
      </c>
      <c r="AM113" s="516">
        <v>0</v>
      </c>
      <c r="AN113" s="516">
        <v>0</v>
      </c>
      <c r="AO113" s="355">
        <v>1</v>
      </c>
      <c r="AP113" s="355">
        <v>0</v>
      </c>
      <c r="AQ113" s="516">
        <v>0</v>
      </c>
      <c r="AR113" s="516">
        <v>0</v>
      </c>
      <c r="AS113" s="516">
        <v>0</v>
      </c>
      <c r="AT113" s="529">
        <v>3093</v>
      </c>
    </row>
    <row r="114" spans="2:46" ht="15" customHeight="1">
      <c r="B114" s="29" t="s">
        <v>2750</v>
      </c>
      <c r="C114" s="29" t="s">
        <v>2751</v>
      </c>
      <c r="D114" s="29" t="e">
        <v>#REF!</v>
      </c>
      <c r="E114" s="29" t="s">
        <v>2752</v>
      </c>
      <c r="F114" s="29" t="s">
        <v>2753</v>
      </c>
      <c r="G114" s="29" t="s">
        <v>2754</v>
      </c>
      <c r="H114" s="29" t="s">
        <v>2755</v>
      </c>
      <c r="I114" s="29" t="s">
        <v>2756</v>
      </c>
      <c r="J114" s="29" t="s">
        <v>2757</v>
      </c>
      <c r="K114" s="29" t="s">
        <v>2758</v>
      </c>
      <c r="L114" s="29" t="s">
        <v>2759</v>
      </c>
      <c r="M114" s="29" t="s">
        <v>2760</v>
      </c>
      <c r="N114" s="29" t="s">
        <v>2761</v>
      </c>
      <c r="O114" s="29" t="s">
        <v>2762</v>
      </c>
      <c r="P114" s="29" t="s">
        <v>2763</v>
      </c>
      <c r="Q114" s="29" t="s">
        <v>2764</v>
      </c>
      <c r="R114" s="29" t="s">
        <v>2765</v>
      </c>
      <c r="S114" s="29" t="s">
        <v>2766</v>
      </c>
      <c r="T114" s="29" t="s">
        <v>2767</v>
      </c>
      <c r="U114" s="29" t="s">
        <v>2768</v>
      </c>
      <c r="V114" s="29" t="s">
        <v>2769</v>
      </c>
      <c r="W114" s="387" t="s">
        <v>398</v>
      </c>
      <c r="X114" s="385" t="s">
        <v>500</v>
      </c>
      <c r="Y114" s="431">
        <v>282</v>
      </c>
      <c r="Z114" s="515">
        <v>14</v>
      </c>
      <c r="AA114" s="516">
        <v>5458</v>
      </c>
      <c r="AB114" s="516">
        <v>1</v>
      </c>
      <c r="AC114" s="516">
        <v>0</v>
      </c>
      <c r="AD114" s="516">
        <v>692</v>
      </c>
      <c r="AE114" s="516">
        <v>0</v>
      </c>
      <c r="AF114" s="516">
        <v>2</v>
      </c>
      <c r="AG114" s="355">
        <v>0</v>
      </c>
      <c r="AH114" s="516">
        <v>11</v>
      </c>
      <c r="AI114" s="516">
        <v>0</v>
      </c>
      <c r="AJ114" s="516">
        <v>0</v>
      </c>
      <c r="AK114" s="516">
        <v>0</v>
      </c>
      <c r="AL114" s="516">
        <v>0</v>
      </c>
      <c r="AM114" s="516">
        <v>0</v>
      </c>
      <c r="AN114" s="516">
        <v>0</v>
      </c>
      <c r="AO114" s="355">
        <v>18</v>
      </c>
      <c r="AP114" s="355">
        <v>0</v>
      </c>
      <c r="AQ114" s="516">
        <v>0</v>
      </c>
      <c r="AR114" s="516">
        <v>0</v>
      </c>
      <c r="AS114" s="516">
        <v>0</v>
      </c>
      <c r="AT114" s="529">
        <v>6178</v>
      </c>
    </row>
    <row r="115" spans="2:46" ht="15" customHeight="1">
      <c r="B115" s="29" t="s">
        <v>2770</v>
      </c>
      <c r="C115" s="29" t="s">
        <v>2771</v>
      </c>
      <c r="D115" s="29" t="e">
        <v>#REF!</v>
      </c>
      <c r="E115" s="29" t="s">
        <v>2772</v>
      </c>
      <c r="F115" s="29" t="s">
        <v>2773</v>
      </c>
      <c r="G115" s="29" t="s">
        <v>2774</v>
      </c>
      <c r="H115" s="29" t="s">
        <v>2775</v>
      </c>
      <c r="I115" s="29" t="s">
        <v>2776</v>
      </c>
      <c r="J115" s="29" t="s">
        <v>2777</v>
      </c>
      <c r="K115" s="29" t="s">
        <v>2778</v>
      </c>
      <c r="L115" s="29" t="s">
        <v>2779</v>
      </c>
      <c r="M115" s="29" t="s">
        <v>2780</v>
      </c>
      <c r="N115" s="29" t="s">
        <v>2781</v>
      </c>
      <c r="O115" s="29" t="s">
        <v>2782</v>
      </c>
      <c r="P115" s="29" t="s">
        <v>2783</v>
      </c>
      <c r="Q115" s="29" t="s">
        <v>2784</v>
      </c>
      <c r="R115" s="29" t="s">
        <v>2785</v>
      </c>
      <c r="S115" s="29" t="s">
        <v>2786</v>
      </c>
      <c r="T115" s="29" t="s">
        <v>2787</v>
      </c>
      <c r="U115" s="29" t="s">
        <v>2788</v>
      </c>
      <c r="V115" s="29" t="s">
        <v>2789</v>
      </c>
      <c r="W115" s="387" t="s">
        <v>399</v>
      </c>
      <c r="X115" s="385" t="s">
        <v>500</v>
      </c>
      <c r="Y115" s="431">
        <v>353</v>
      </c>
      <c r="Z115" s="515">
        <v>0</v>
      </c>
      <c r="AA115" s="516">
        <v>577</v>
      </c>
      <c r="AB115" s="516">
        <v>0</v>
      </c>
      <c r="AC115" s="516">
        <v>0</v>
      </c>
      <c r="AD115" s="516">
        <v>77</v>
      </c>
      <c r="AE115" s="516">
        <v>271</v>
      </c>
      <c r="AF115" s="516">
        <v>1</v>
      </c>
      <c r="AG115" s="355">
        <v>6</v>
      </c>
      <c r="AH115" s="516">
        <v>0</v>
      </c>
      <c r="AI115" s="516">
        <v>0</v>
      </c>
      <c r="AJ115" s="516">
        <v>0</v>
      </c>
      <c r="AK115" s="516">
        <v>0</v>
      </c>
      <c r="AL115" s="516">
        <v>0</v>
      </c>
      <c r="AM115" s="516">
        <v>0</v>
      </c>
      <c r="AN115" s="516">
        <v>0</v>
      </c>
      <c r="AO115" s="355">
        <v>3</v>
      </c>
      <c r="AP115" s="355">
        <v>0</v>
      </c>
      <c r="AQ115" s="516">
        <v>0</v>
      </c>
      <c r="AR115" s="516">
        <v>0</v>
      </c>
      <c r="AS115" s="516">
        <v>0</v>
      </c>
      <c r="AT115" s="529">
        <v>926</v>
      </c>
    </row>
    <row r="116" spans="2:46" ht="15" customHeight="1">
      <c r="B116" s="29" t="s">
        <v>2790</v>
      </c>
      <c r="C116" s="29" t="s">
        <v>2791</v>
      </c>
      <c r="D116" s="29" t="e">
        <v>#REF!</v>
      </c>
      <c r="E116" s="29" t="s">
        <v>2792</v>
      </c>
      <c r="F116" s="29" t="s">
        <v>2793</v>
      </c>
      <c r="G116" s="29" t="s">
        <v>2794</v>
      </c>
      <c r="H116" s="29" t="s">
        <v>2795</v>
      </c>
      <c r="I116" s="29" t="s">
        <v>2796</v>
      </c>
      <c r="J116" s="29" t="s">
        <v>2797</v>
      </c>
      <c r="K116" s="29" t="s">
        <v>2798</v>
      </c>
      <c r="L116" s="29" t="s">
        <v>2799</v>
      </c>
      <c r="M116" s="29" t="s">
        <v>2800</v>
      </c>
      <c r="N116" s="29" t="s">
        <v>2801</v>
      </c>
      <c r="O116" s="29" t="s">
        <v>2802</v>
      </c>
      <c r="P116" s="29" t="s">
        <v>2803</v>
      </c>
      <c r="Q116" s="29" t="s">
        <v>2804</v>
      </c>
      <c r="R116" s="29" t="s">
        <v>2805</v>
      </c>
      <c r="S116" s="29" t="s">
        <v>2806</v>
      </c>
      <c r="T116" s="29" t="s">
        <v>2807</v>
      </c>
      <c r="U116" s="29" t="s">
        <v>2808</v>
      </c>
      <c r="V116" s="29" t="s">
        <v>2809</v>
      </c>
      <c r="W116" s="387" t="s">
        <v>400</v>
      </c>
      <c r="X116" s="385" t="s">
        <v>500</v>
      </c>
      <c r="Y116" s="431">
        <v>364</v>
      </c>
      <c r="Z116" s="515">
        <v>2</v>
      </c>
      <c r="AA116" s="516">
        <v>2808</v>
      </c>
      <c r="AB116" s="516">
        <v>4</v>
      </c>
      <c r="AC116" s="516">
        <v>0</v>
      </c>
      <c r="AD116" s="516">
        <v>793</v>
      </c>
      <c r="AE116" s="516">
        <v>0</v>
      </c>
      <c r="AF116" s="516">
        <v>0</v>
      </c>
      <c r="AG116" s="355">
        <v>0</v>
      </c>
      <c r="AH116" s="516">
        <v>0</v>
      </c>
      <c r="AI116" s="516">
        <v>0</v>
      </c>
      <c r="AJ116" s="516">
        <v>0</v>
      </c>
      <c r="AK116" s="516">
        <v>25</v>
      </c>
      <c r="AL116" s="516">
        <v>0</v>
      </c>
      <c r="AM116" s="516">
        <v>0</v>
      </c>
      <c r="AN116" s="516">
        <v>0</v>
      </c>
      <c r="AO116" s="355">
        <v>0</v>
      </c>
      <c r="AP116" s="355">
        <v>0</v>
      </c>
      <c r="AQ116" s="516">
        <v>0</v>
      </c>
      <c r="AR116" s="516">
        <v>0</v>
      </c>
      <c r="AS116" s="516">
        <v>0</v>
      </c>
      <c r="AT116" s="529">
        <v>3632</v>
      </c>
    </row>
    <row r="117" spans="2:46" ht="15" customHeight="1">
      <c r="B117" s="29" t="s">
        <v>2810</v>
      </c>
      <c r="C117" s="29" t="s">
        <v>2811</v>
      </c>
      <c r="D117" s="29" t="e">
        <v>#REF!</v>
      </c>
      <c r="E117" s="29" t="s">
        <v>2812</v>
      </c>
      <c r="F117" s="29" t="s">
        <v>2813</v>
      </c>
      <c r="G117" s="29" t="s">
        <v>2814</v>
      </c>
      <c r="H117" s="29" t="s">
        <v>2815</v>
      </c>
      <c r="I117" s="29" t="s">
        <v>2816</v>
      </c>
      <c r="J117" s="29" t="s">
        <v>2817</v>
      </c>
      <c r="K117" s="29" t="s">
        <v>2818</v>
      </c>
      <c r="L117" s="29" t="s">
        <v>2819</v>
      </c>
      <c r="M117" s="29" t="s">
        <v>2820</v>
      </c>
      <c r="N117" s="29" t="s">
        <v>2821</v>
      </c>
      <c r="O117" s="29" t="s">
        <v>2822</v>
      </c>
      <c r="P117" s="29" t="s">
        <v>2823</v>
      </c>
      <c r="Q117" s="29" t="s">
        <v>2824</v>
      </c>
      <c r="R117" s="29" t="s">
        <v>2825</v>
      </c>
      <c r="S117" s="29" t="s">
        <v>2826</v>
      </c>
      <c r="T117" s="29" t="s">
        <v>2827</v>
      </c>
      <c r="U117" s="29" t="s">
        <v>2828</v>
      </c>
      <c r="V117" s="29" t="s">
        <v>2829</v>
      </c>
      <c r="W117" s="387" t="s">
        <v>401</v>
      </c>
      <c r="X117" s="385" t="s">
        <v>500</v>
      </c>
      <c r="Y117" s="431">
        <v>368</v>
      </c>
      <c r="Z117" s="515">
        <v>12</v>
      </c>
      <c r="AA117" s="516">
        <v>2274</v>
      </c>
      <c r="AB117" s="516">
        <v>66</v>
      </c>
      <c r="AC117" s="516">
        <v>0</v>
      </c>
      <c r="AD117" s="516">
        <v>0</v>
      </c>
      <c r="AE117" s="516">
        <v>1214</v>
      </c>
      <c r="AF117" s="516">
        <v>0</v>
      </c>
      <c r="AG117" s="355">
        <v>36</v>
      </c>
      <c r="AH117" s="516">
        <v>0</v>
      </c>
      <c r="AI117" s="516">
        <v>0</v>
      </c>
      <c r="AJ117" s="516">
        <v>0</v>
      </c>
      <c r="AK117" s="516">
        <v>0</v>
      </c>
      <c r="AL117" s="516">
        <v>0</v>
      </c>
      <c r="AM117" s="516">
        <v>0</v>
      </c>
      <c r="AN117" s="516">
        <v>0</v>
      </c>
      <c r="AO117" s="355">
        <v>1</v>
      </c>
      <c r="AP117" s="355">
        <v>0</v>
      </c>
      <c r="AQ117" s="516">
        <v>0</v>
      </c>
      <c r="AR117" s="516">
        <v>0</v>
      </c>
      <c r="AS117" s="516">
        <v>0</v>
      </c>
      <c r="AT117" s="529">
        <v>3566</v>
      </c>
    </row>
    <row r="118" spans="2:46" ht="15" customHeight="1">
      <c r="B118" s="29" t="s">
        <v>2830</v>
      </c>
      <c r="C118" s="29" t="s">
        <v>2831</v>
      </c>
      <c r="D118" s="29" t="e">
        <v>#REF!</v>
      </c>
      <c r="E118" s="29" t="s">
        <v>2832</v>
      </c>
      <c r="F118" s="29" t="s">
        <v>2833</v>
      </c>
      <c r="G118" s="29" t="s">
        <v>2834</v>
      </c>
      <c r="H118" s="29" t="s">
        <v>2835</v>
      </c>
      <c r="I118" s="29" t="s">
        <v>2836</v>
      </c>
      <c r="J118" s="29" t="s">
        <v>2837</v>
      </c>
      <c r="K118" s="29" t="s">
        <v>2838</v>
      </c>
      <c r="L118" s="29" t="s">
        <v>2839</v>
      </c>
      <c r="M118" s="29" t="s">
        <v>2840</v>
      </c>
      <c r="N118" s="29" t="s">
        <v>2841</v>
      </c>
      <c r="O118" s="29" t="s">
        <v>2842</v>
      </c>
      <c r="P118" s="29" t="s">
        <v>2843</v>
      </c>
      <c r="Q118" s="29" t="s">
        <v>2844</v>
      </c>
      <c r="R118" s="29" t="s">
        <v>2845</v>
      </c>
      <c r="S118" s="29" t="s">
        <v>2846</v>
      </c>
      <c r="T118" s="29" t="s">
        <v>2847</v>
      </c>
      <c r="U118" s="29" t="s">
        <v>2848</v>
      </c>
      <c r="V118" s="29" t="s">
        <v>2849</v>
      </c>
      <c r="W118" s="387" t="s">
        <v>402</v>
      </c>
      <c r="X118" s="385" t="s">
        <v>500</v>
      </c>
      <c r="Y118" s="431">
        <v>390</v>
      </c>
      <c r="Z118" s="515">
        <v>1</v>
      </c>
      <c r="AA118" s="516">
        <v>2801</v>
      </c>
      <c r="AB118" s="516">
        <v>2</v>
      </c>
      <c r="AC118" s="516">
        <v>0</v>
      </c>
      <c r="AD118" s="516">
        <v>520</v>
      </c>
      <c r="AE118" s="516">
        <v>0</v>
      </c>
      <c r="AF118" s="516">
        <v>0</v>
      </c>
      <c r="AG118" s="355">
        <v>0</v>
      </c>
      <c r="AH118" s="516">
        <v>0</v>
      </c>
      <c r="AI118" s="516">
        <v>0</v>
      </c>
      <c r="AJ118" s="516">
        <v>0</v>
      </c>
      <c r="AK118" s="516">
        <v>0</v>
      </c>
      <c r="AL118" s="516">
        <v>0</v>
      </c>
      <c r="AM118" s="516">
        <v>0</v>
      </c>
      <c r="AN118" s="516">
        <v>0</v>
      </c>
      <c r="AO118" s="355">
        <v>12</v>
      </c>
      <c r="AP118" s="355">
        <v>0</v>
      </c>
      <c r="AQ118" s="516">
        <v>0</v>
      </c>
      <c r="AR118" s="516">
        <v>0</v>
      </c>
      <c r="AS118" s="516">
        <v>0</v>
      </c>
      <c r="AT118" s="529">
        <v>3324</v>
      </c>
    </row>
    <row r="119" spans="2:46" ht="15" customHeight="1">
      <c r="B119" s="29" t="s">
        <v>2850</v>
      </c>
      <c r="C119" s="29" t="s">
        <v>2851</v>
      </c>
      <c r="D119" s="29" t="e">
        <v>#REF!</v>
      </c>
      <c r="E119" s="29" t="s">
        <v>2852</v>
      </c>
      <c r="F119" s="29" t="s">
        <v>2853</v>
      </c>
      <c r="G119" s="29" t="s">
        <v>2854</v>
      </c>
      <c r="H119" s="29" t="s">
        <v>2855</v>
      </c>
      <c r="I119" s="29" t="s">
        <v>2856</v>
      </c>
      <c r="J119" s="29" t="s">
        <v>2857</v>
      </c>
      <c r="K119" s="29" t="s">
        <v>2858</v>
      </c>
      <c r="L119" s="29" t="s">
        <v>2859</v>
      </c>
      <c r="M119" s="29" t="s">
        <v>2860</v>
      </c>
      <c r="N119" s="29" t="s">
        <v>2861</v>
      </c>
      <c r="O119" s="29" t="s">
        <v>2862</v>
      </c>
      <c r="P119" s="29" t="s">
        <v>2863</v>
      </c>
      <c r="Q119" s="29" t="s">
        <v>2864</v>
      </c>
      <c r="R119" s="29" t="s">
        <v>2865</v>
      </c>
      <c r="S119" s="29" t="s">
        <v>2866</v>
      </c>
      <c r="T119" s="29" t="s">
        <v>2867</v>
      </c>
      <c r="U119" s="29" t="s">
        <v>2868</v>
      </c>
      <c r="V119" s="29" t="s">
        <v>2869</v>
      </c>
      <c r="W119" s="387" t="s">
        <v>403</v>
      </c>
      <c r="X119" s="385" t="s">
        <v>500</v>
      </c>
      <c r="Y119" s="431">
        <v>467</v>
      </c>
      <c r="Z119" s="515">
        <v>4</v>
      </c>
      <c r="AA119" s="516">
        <v>699</v>
      </c>
      <c r="AB119" s="516">
        <v>0</v>
      </c>
      <c r="AC119" s="516">
        <v>0</v>
      </c>
      <c r="AD119" s="516">
        <v>203</v>
      </c>
      <c r="AE119" s="516">
        <v>0</v>
      </c>
      <c r="AF119" s="516">
        <v>0</v>
      </c>
      <c r="AG119" s="355">
        <v>0</v>
      </c>
      <c r="AH119" s="516">
        <v>0</v>
      </c>
      <c r="AI119" s="516">
        <v>0</v>
      </c>
      <c r="AJ119" s="516">
        <v>0</v>
      </c>
      <c r="AK119" s="516">
        <v>0</v>
      </c>
      <c r="AL119" s="516">
        <v>0</v>
      </c>
      <c r="AM119" s="516">
        <v>0</v>
      </c>
      <c r="AN119" s="516">
        <v>0</v>
      </c>
      <c r="AO119" s="355">
        <v>1</v>
      </c>
      <c r="AP119" s="355">
        <v>0</v>
      </c>
      <c r="AQ119" s="516">
        <v>0</v>
      </c>
      <c r="AR119" s="516">
        <v>0</v>
      </c>
      <c r="AS119" s="516">
        <v>0</v>
      </c>
      <c r="AT119" s="529">
        <v>906</v>
      </c>
    </row>
    <row r="120" spans="2:46" ht="15" customHeight="1">
      <c r="B120" s="29" t="s">
        <v>2870</v>
      </c>
      <c r="C120" s="29" t="s">
        <v>2871</v>
      </c>
      <c r="D120" s="29" t="e">
        <v>#REF!</v>
      </c>
      <c r="E120" s="29" t="s">
        <v>2872</v>
      </c>
      <c r="F120" s="29" t="s">
        <v>2873</v>
      </c>
      <c r="G120" s="29" t="s">
        <v>2874</v>
      </c>
      <c r="H120" s="29" t="s">
        <v>2875</v>
      </c>
      <c r="I120" s="29" t="s">
        <v>2876</v>
      </c>
      <c r="J120" s="29" t="s">
        <v>2877</v>
      </c>
      <c r="K120" s="29" t="s">
        <v>2878</v>
      </c>
      <c r="L120" s="29" t="s">
        <v>2879</v>
      </c>
      <c r="M120" s="29" t="s">
        <v>2880</v>
      </c>
      <c r="N120" s="29" t="s">
        <v>2881</v>
      </c>
      <c r="O120" s="29" t="s">
        <v>2882</v>
      </c>
      <c r="P120" s="29" t="s">
        <v>2883</v>
      </c>
      <c r="Q120" s="29" t="s">
        <v>2884</v>
      </c>
      <c r="R120" s="29" t="s">
        <v>2885</v>
      </c>
      <c r="S120" s="29" t="s">
        <v>2886</v>
      </c>
      <c r="T120" s="29" t="s">
        <v>2887</v>
      </c>
      <c r="U120" s="29" t="s">
        <v>2888</v>
      </c>
      <c r="V120" s="29" t="s">
        <v>2889</v>
      </c>
      <c r="W120" s="387" t="s">
        <v>404</v>
      </c>
      <c r="X120" s="385" t="s">
        <v>500</v>
      </c>
      <c r="Y120" s="431">
        <v>576</v>
      </c>
      <c r="Z120" s="515">
        <v>9</v>
      </c>
      <c r="AA120" s="516">
        <v>677</v>
      </c>
      <c r="AB120" s="516">
        <v>0</v>
      </c>
      <c r="AC120" s="516">
        <v>0</v>
      </c>
      <c r="AD120" s="516">
        <v>75</v>
      </c>
      <c r="AE120" s="516">
        <v>319</v>
      </c>
      <c r="AF120" s="516">
        <v>0</v>
      </c>
      <c r="AG120" s="355">
        <v>6</v>
      </c>
      <c r="AH120" s="516">
        <v>0</v>
      </c>
      <c r="AI120" s="516">
        <v>17</v>
      </c>
      <c r="AJ120" s="516">
        <v>0</v>
      </c>
      <c r="AK120" s="516">
        <v>0</v>
      </c>
      <c r="AL120" s="516">
        <v>0</v>
      </c>
      <c r="AM120" s="516">
        <v>0</v>
      </c>
      <c r="AN120" s="516">
        <v>0</v>
      </c>
      <c r="AO120" s="355">
        <v>1</v>
      </c>
      <c r="AP120" s="355">
        <v>0</v>
      </c>
      <c r="AQ120" s="516">
        <v>0</v>
      </c>
      <c r="AR120" s="516">
        <v>0</v>
      </c>
      <c r="AS120" s="516">
        <v>0</v>
      </c>
      <c r="AT120" s="529">
        <v>1097</v>
      </c>
    </row>
    <row r="121" spans="2:46" ht="15" customHeight="1">
      <c r="B121" s="29" t="s">
        <v>2890</v>
      </c>
      <c r="C121" s="29" t="s">
        <v>2891</v>
      </c>
      <c r="D121" s="29" t="e">
        <v>#REF!</v>
      </c>
      <c r="E121" s="29" t="s">
        <v>2892</v>
      </c>
      <c r="F121" s="29" t="s">
        <v>2893</v>
      </c>
      <c r="G121" s="29" t="s">
        <v>2894</v>
      </c>
      <c r="H121" s="29" t="s">
        <v>2895</v>
      </c>
      <c r="I121" s="29" t="s">
        <v>2896</v>
      </c>
      <c r="J121" s="29" t="s">
        <v>2897</v>
      </c>
      <c r="K121" s="29" t="s">
        <v>2898</v>
      </c>
      <c r="L121" s="29" t="s">
        <v>2899</v>
      </c>
      <c r="M121" s="29" t="s">
        <v>2900</v>
      </c>
      <c r="N121" s="29" t="s">
        <v>2901</v>
      </c>
      <c r="O121" s="29" t="s">
        <v>2902</v>
      </c>
      <c r="P121" s="29" t="s">
        <v>2903</v>
      </c>
      <c r="Q121" s="29" t="s">
        <v>2904</v>
      </c>
      <c r="R121" s="29" t="s">
        <v>2905</v>
      </c>
      <c r="S121" s="29" t="s">
        <v>2906</v>
      </c>
      <c r="T121" s="29" t="s">
        <v>2907</v>
      </c>
      <c r="U121" s="29" t="s">
        <v>2908</v>
      </c>
      <c r="V121" s="29" t="s">
        <v>2909</v>
      </c>
      <c r="W121" s="387" t="s">
        <v>405</v>
      </c>
      <c r="X121" s="385" t="s">
        <v>500</v>
      </c>
      <c r="Y121" s="431">
        <v>642</v>
      </c>
      <c r="Z121" s="515">
        <v>11</v>
      </c>
      <c r="AA121" s="516">
        <v>1498</v>
      </c>
      <c r="AB121" s="516">
        <v>21</v>
      </c>
      <c r="AC121" s="516">
        <v>0</v>
      </c>
      <c r="AD121" s="516">
        <v>501</v>
      </c>
      <c r="AE121" s="516">
        <v>0</v>
      </c>
      <c r="AF121" s="516">
        <v>1</v>
      </c>
      <c r="AG121" s="355">
        <v>0</v>
      </c>
      <c r="AH121" s="516">
        <v>0</v>
      </c>
      <c r="AI121" s="516">
        <v>256</v>
      </c>
      <c r="AJ121" s="516">
        <v>0</v>
      </c>
      <c r="AK121" s="516">
        <v>0</v>
      </c>
      <c r="AL121" s="516">
        <v>0</v>
      </c>
      <c r="AM121" s="516">
        <v>0</v>
      </c>
      <c r="AN121" s="516">
        <v>0</v>
      </c>
      <c r="AO121" s="355">
        <v>3</v>
      </c>
      <c r="AP121" s="355">
        <v>0</v>
      </c>
      <c r="AQ121" s="516">
        <v>0</v>
      </c>
      <c r="AR121" s="516">
        <v>0</v>
      </c>
      <c r="AS121" s="516">
        <v>0</v>
      </c>
      <c r="AT121" s="529">
        <v>2288</v>
      </c>
    </row>
    <row r="122" spans="2:46" ht="15" customHeight="1">
      <c r="B122" s="29" t="s">
        <v>2910</v>
      </c>
      <c r="C122" s="29" t="s">
        <v>2911</v>
      </c>
      <c r="D122" s="29" t="e">
        <v>#REF!</v>
      </c>
      <c r="E122" s="29" t="s">
        <v>2912</v>
      </c>
      <c r="F122" s="29" t="s">
        <v>2913</v>
      </c>
      <c r="G122" s="29" t="s">
        <v>2914</v>
      </c>
      <c r="H122" s="29" t="s">
        <v>2915</v>
      </c>
      <c r="I122" s="29" t="s">
        <v>2916</v>
      </c>
      <c r="J122" s="29" t="s">
        <v>2917</v>
      </c>
      <c r="K122" s="29" t="s">
        <v>2918</v>
      </c>
      <c r="L122" s="29" t="s">
        <v>2919</v>
      </c>
      <c r="M122" s="29" t="s">
        <v>2920</v>
      </c>
      <c r="N122" s="29" t="s">
        <v>2921</v>
      </c>
      <c r="O122" s="29" t="s">
        <v>2922</v>
      </c>
      <c r="P122" s="29" t="s">
        <v>2923</v>
      </c>
      <c r="Q122" s="29" t="s">
        <v>2924</v>
      </c>
      <c r="R122" s="29" t="s">
        <v>2925</v>
      </c>
      <c r="S122" s="29" t="s">
        <v>2926</v>
      </c>
      <c r="T122" s="29" t="s">
        <v>2927</v>
      </c>
      <c r="U122" s="29" t="s">
        <v>2928</v>
      </c>
      <c r="V122" s="29" t="s">
        <v>2929</v>
      </c>
      <c r="W122" s="387" t="s">
        <v>406</v>
      </c>
      <c r="X122" s="385" t="s">
        <v>500</v>
      </c>
      <c r="Y122" s="431">
        <v>679</v>
      </c>
      <c r="Z122" s="515">
        <v>33</v>
      </c>
      <c r="AA122" s="516">
        <v>4039</v>
      </c>
      <c r="AB122" s="516">
        <v>2</v>
      </c>
      <c r="AC122" s="516">
        <v>0</v>
      </c>
      <c r="AD122" s="516">
        <v>607</v>
      </c>
      <c r="AE122" s="516">
        <v>782</v>
      </c>
      <c r="AF122" s="516">
        <v>1</v>
      </c>
      <c r="AG122" s="355">
        <v>8</v>
      </c>
      <c r="AH122" s="516">
        <v>0</v>
      </c>
      <c r="AI122" s="516">
        <v>32</v>
      </c>
      <c r="AJ122" s="516">
        <v>0</v>
      </c>
      <c r="AK122" s="516">
        <v>0</v>
      </c>
      <c r="AL122" s="516">
        <v>0</v>
      </c>
      <c r="AM122" s="516">
        <v>0</v>
      </c>
      <c r="AN122" s="516">
        <v>0</v>
      </c>
      <c r="AO122" s="355">
        <v>5</v>
      </c>
      <c r="AP122" s="355">
        <v>0</v>
      </c>
      <c r="AQ122" s="516">
        <v>0</v>
      </c>
      <c r="AR122" s="516">
        <v>0</v>
      </c>
      <c r="AS122" s="516">
        <v>0</v>
      </c>
      <c r="AT122" s="529">
        <v>5496</v>
      </c>
    </row>
    <row r="123" spans="2:46" ht="15" customHeight="1">
      <c r="B123" s="29" t="s">
        <v>2930</v>
      </c>
      <c r="C123" s="29" t="s">
        <v>2931</v>
      </c>
      <c r="D123" s="29" t="e">
        <v>#REF!</v>
      </c>
      <c r="E123" s="29" t="s">
        <v>2932</v>
      </c>
      <c r="F123" s="29" t="s">
        <v>2933</v>
      </c>
      <c r="G123" s="29" t="s">
        <v>2934</v>
      </c>
      <c r="H123" s="29" t="s">
        <v>2935</v>
      </c>
      <c r="I123" s="29" t="s">
        <v>2936</v>
      </c>
      <c r="J123" s="29" t="s">
        <v>2937</v>
      </c>
      <c r="K123" s="29" t="s">
        <v>2938</v>
      </c>
      <c r="L123" s="29" t="s">
        <v>2939</v>
      </c>
      <c r="M123" s="29" t="s">
        <v>2940</v>
      </c>
      <c r="N123" s="29" t="s">
        <v>2941</v>
      </c>
      <c r="O123" s="29" t="s">
        <v>2942</v>
      </c>
      <c r="P123" s="29" t="s">
        <v>2943</v>
      </c>
      <c r="Q123" s="29" t="s">
        <v>2944</v>
      </c>
      <c r="R123" s="29" t="s">
        <v>2945</v>
      </c>
      <c r="S123" s="29" t="s">
        <v>2946</v>
      </c>
      <c r="T123" s="29" t="s">
        <v>2947</v>
      </c>
      <c r="U123" s="29" t="s">
        <v>2948</v>
      </c>
      <c r="V123" s="29" t="s">
        <v>2949</v>
      </c>
      <c r="W123" s="387" t="s">
        <v>407</v>
      </c>
      <c r="X123" s="385" t="s">
        <v>500</v>
      </c>
      <c r="Y123" s="431">
        <v>789</v>
      </c>
      <c r="Z123" s="515">
        <v>5</v>
      </c>
      <c r="AA123" s="516">
        <v>2791</v>
      </c>
      <c r="AB123" s="516">
        <v>3</v>
      </c>
      <c r="AC123" s="516">
        <v>0</v>
      </c>
      <c r="AD123" s="516">
        <v>193</v>
      </c>
      <c r="AE123" s="516">
        <v>1360</v>
      </c>
      <c r="AF123" s="516">
        <v>2</v>
      </c>
      <c r="AG123" s="355">
        <v>9</v>
      </c>
      <c r="AH123" s="516">
        <v>0</v>
      </c>
      <c r="AI123" s="516">
        <v>0</v>
      </c>
      <c r="AJ123" s="516">
        <v>0</v>
      </c>
      <c r="AK123" s="516">
        <v>0</v>
      </c>
      <c r="AL123" s="516">
        <v>0</v>
      </c>
      <c r="AM123" s="516">
        <v>0</v>
      </c>
      <c r="AN123" s="516">
        <v>0</v>
      </c>
      <c r="AO123" s="355">
        <v>5</v>
      </c>
      <c r="AP123" s="355">
        <v>0</v>
      </c>
      <c r="AQ123" s="516">
        <v>0</v>
      </c>
      <c r="AR123" s="516">
        <v>0</v>
      </c>
      <c r="AS123" s="516">
        <v>0</v>
      </c>
      <c r="AT123" s="529">
        <v>4354</v>
      </c>
    </row>
    <row r="124" spans="2:46" ht="15" customHeight="1">
      <c r="B124" s="29" t="s">
        <v>2950</v>
      </c>
      <c r="C124" s="29" t="s">
        <v>2951</v>
      </c>
      <c r="D124" s="29" t="e">
        <v>#REF!</v>
      </c>
      <c r="E124" s="29" t="s">
        <v>2952</v>
      </c>
      <c r="F124" s="29" t="s">
        <v>2953</v>
      </c>
      <c r="G124" s="29" t="s">
        <v>2954</v>
      </c>
      <c r="H124" s="29" t="s">
        <v>2955</v>
      </c>
      <c r="I124" s="29" t="s">
        <v>2956</v>
      </c>
      <c r="J124" s="29" t="s">
        <v>2957</v>
      </c>
      <c r="K124" s="29" t="s">
        <v>2958</v>
      </c>
      <c r="L124" s="29" t="s">
        <v>2959</v>
      </c>
      <c r="M124" s="29" t="s">
        <v>2960</v>
      </c>
      <c r="N124" s="29" t="s">
        <v>2961</v>
      </c>
      <c r="O124" s="29" t="s">
        <v>2962</v>
      </c>
      <c r="P124" s="29" t="s">
        <v>2963</v>
      </c>
      <c r="Q124" s="29" t="s">
        <v>2964</v>
      </c>
      <c r="R124" s="29" t="s">
        <v>2965</v>
      </c>
      <c r="S124" s="29" t="s">
        <v>2966</v>
      </c>
      <c r="T124" s="29" t="s">
        <v>2967</v>
      </c>
      <c r="U124" s="29" t="s">
        <v>2968</v>
      </c>
      <c r="V124" s="29" t="s">
        <v>2969</v>
      </c>
      <c r="W124" s="387" t="s">
        <v>408</v>
      </c>
      <c r="X124" s="385" t="s">
        <v>500</v>
      </c>
      <c r="Y124" s="431">
        <v>792</v>
      </c>
      <c r="Z124" s="515">
        <v>3</v>
      </c>
      <c r="AA124" s="516">
        <v>1535</v>
      </c>
      <c r="AB124" s="516">
        <v>0</v>
      </c>
      <c r="AC124" s="516">
        <v>0</v>
      </c>
      <c r="AD124" s="516">
        <v>308</v>
      </c>
      <c r="AE124" s="516">
        <v>0</v>
      </c>
      <c r="AF124" s="516">
        <v>3</v>
      </c>
      <c r="AG124" s="355">
        <v>0</v>
      </c>
      <c r="AH124" s="516">
        <v>0</v>
      </c>
      <c r="AI124" s="516">
        <v>0</v>
      </c>
      <c r="AJ124" s="516">
        <v>0</v>
      </c>
      <c r="AK124" s="516">
        <v>0</v>
      </c>
      <c r="AL124" s="516">
        <v>0</v>
      </c>
      <c r="AM124" s="516">
        <v>0</v>
      </c>
      <c r="AN124" s="516">
        <v>0</v>
      </c>
      <c r="AO124" s="355">
        <v>2</v>
      </c>
      <c r="AP124" s="355">
        <v>0</v>
      </c>
      <c r="AQ124" s="516">
        <v>0</v>
      </c>
      <c r="AR124" s="516">
        <v>0</v>
      </c>
      <c r="AS124" s="516">
        <v>0</v>
      </c>
      <c r="AT124" s="529">
        <v>1849</v>
      </c>
    </row>
    <row r="125" spans="2:46" ht="15" customHeight="1">
      <c r="B125" s="29" t="s">
        <v>2970</v>
      </c>
      <c r="C125" s="29" t="s">
        <v>2971</v>
      </c>
      <c r="D125" s="29" t="e">
        <v>#REF!</v>
      </c>
      <c r="E125" s="29" t="s">
        <v>2972</v>
      </c>
      <c r="F125" s="29" t="s">
        <v>2973</v>
      </c>
      <c r="G125" s="29" t="s">
        <v>2974</v>
      </c>
      <c r="H125" s="29" t="s">
        <v>2975</v>
      </c>
      <c r="I125" s="29" t="s">
        <v>2976</v>
      </c>
      <c r="J125" s="29" t="s">
        <v>2977</v>
      </c>
      <c r="K125" s="29" t="s">
        <v>2978</v>
      </c>
      <c r="L125" s="29" t="s">
        <v>2979</v>
      </c>
      <c r="M125" s="29" t="s">
        <v>2980</v>
      </c>
      <c r="N125" s="29" t="s">
        <v>2981</v>
      </c>
      <c r="O125" s="29" t="s">
        <v>2982</v>
      </c>
      <c r="P125" s="29" t="s">
        <v>2983</v>
      </c>
      <c r="Q125" s="29" t="s">
        <v>2984</v>
      </c>
      <c r="R125" s="29" t="s">
        <v>2985</v>
      </c>
      <c r="S125" s="29" t="s">
        <v>2986</v>
      </c>
      <c r="T125" s="29" t="s">
        <v>2987</v>
      </c>
      <c r="U125" s="29" t="s">
        <v>2988</v>
      </c>
      <c r="V125" s="29" t="s">
        <v>2989</v>
      </c>
      <c r="W125" s="387" t="s">
        <v>409</v>
      </c>
      <c r="X125" s="385" t="s">
        <v>500</v>
      </c>
      <c r="Y125" s="431">
        <v>809</v>
      </c>
      <c r="Z125" s="515">
        <v>4</v>
      </c>
      <c r="AA125" s="516">
        <v>3174</v>
      </c>
      <c r="AB125" s="516">
        <v>0</v>
      </c>
      <c r="AC125" s="516">
        <v>0</v>
      </c>
      <c r="AD125" s="516">
        <v>370</v>
      </c>
      <c r="AE125" s="516">
        <v>0</v>
      </c>
      <c r="AF125" s="516">
        <v>0</v>
      </c>
      <c r="AG125" s="355">
        <v>0</v>
      </c>
      <c r="AH125" s="516">
        <v>0</v>
      </c>
      <c r="AI125" s="516">
        <v>1</v>
      </c>
      <c r="AJ125" s="516">
        <v>0</v>
      </c>
      <c r="AK125" s="516">
        <v>0</v>
      </c>
      <c r="AL125" s="516">
        <v>0</v>
      </c>
      <c r="AM125" s="516">
        <v>0</v>
      </c>
      <c r="AN125" s="516">
        <v>0</v>
      </c>
      <c r="AO125" s="355">
        <v>8</v>
      </c>
      <c r="AP125" s="355">
        <v>0</v>
      </c>
      <c r="AQ125" s="516">
        <v>0</v>
      </c>
      <c r="AR125" s="516">
        <v>0</v>
      </c>
      <c r="AS125" s="516">
        <v>0</v>
      </c>
      <c r="AT125" s="529">
        <v>3549</v>
      </c>
    </row>
    <row r="126" spans="2:46" ht="15" customHeight="1">
      <c r="B126" s="29" t="s">
        <v>2990</v>
      </c>
      <c r="C126" s="29" t="s">
        <v>2991</v>
      </c>
      <c r="D126" s="29" t="e">
        <v>#REF!</v>
      </c>
      <c r="E126" s="29" t="s">
        <v>2992</v>
      </c>
      <c r="F126" s="29" t="s">
        <v>2993</v>
      </c>
      <c r="G126" s="29" t="s">
        <v>2994</v>
      </c>
      <c r="H126" s="29" t="s">
        <v>2995</v>
      </c>
      <c r="I126" s="29" t="s">
        <v>2996</v>
      </c>
      <c r="J126" s="29" t="s">
        <v>2997</v>
      </c>
      <c r="K126" s="29" t="s">
        <v>2998</v>
      </c>
      <c r="L126" s="29" t="s">
        <v>2999</v>
      </c>
      <c r="M126" s="29" t="s">
        <v>3000</v>
      </c>
      <c r="N126" s="29" t="s">
        <v>3001</v>
      </c>
      <c r="O126" s="29" t="s">
        <v>3002</v>
      </c>
      <c r="P126" s="29" t="s">
        <v>3003</v>
      </c>
      <c r="Q126" s="29" t="s">
        <v>3004</v>
      </c>
      <c r="R126" s="29" t="s">
        <v>3005</v>
      </c>
      <c r="S126" s="29" t="s">
        <v>3006</v>
      </c>
      <c r="T126" s="29" t="s">
        <v>3007</v>
      </c>
      <c r="U126" s="29" t="s">
        <v>3008</v>
      </c>
      <c r="V126" s="29" t="s">
        <v>3009</v>
      </c>
      <c r="W126" s="387" t="s">
        <v>410</v>
      </c>
      <c r="X126" s="385" t="s">
        <v>500</v>
      </c>
      <c r="Y126" s="431">
        <v>847</v>
      </c>
      <c r="Z126" s="515">
        <v>9</v>
      </c>
      <c r="AA126" s="516">
        <v>3948</v>
      </c>
      <c r="AB126" s="516">
        <v>0</v>
      </c>
      <c r="AC126" s="516">
        <v>0</v>
      </c>
      <c r="AD126" s="516">
        <v>1418</v>
      </c>
      <c r="AE126" s="516">
        <v>0</v>
      </c>
      <c r="AF126" s="516">
        <v>0</v>
      </c>
      <c r="AG126" s="355">
        <v>0</v>
      </c>
      <c r="AH126" s="516">
        <v>0</v>
      </c>
      <c r="AI126" s="516">
        <v>0</v>
      </c>
      <c r="AJ126" s="516">
        <v>0</v>
      </c>
      <c r="AK126" s="516">
        <v>1</v>
      </c>
      <c r="AL126" s="516">
        <v>0</v>
      </c>
      <c r="AM126" s="516">
        <v>0</v>
      </c>
      <c r="AN126" s="516">
        <v>0</v>
      </c>
      <c r="AO126" s="355">
        <v>4</v>
      </c>
      <c r="AP126" s="355">
        <v>0</v>
      </c>
      <c r="AQ126" s="516">
        <v>0</v>
      </c>
      <c r="AR126" s="516">
        <v>0</v>
      </c>
      <c r="AS126" s="516">
        <v>0</v>
      </c>
      <c r="AT126" s="529">
        <v>5376</v>
      </c>
    </row>
    <row r="127" spans="2:46" ht="15" customHeight="1">
      <c r="B127" s="29" t="s">
        <v>3010</v>
      </c>
      <c r="C127" s="29" t="s">
        <v>3011</v>
      </c>
      <c r="D127" s="29" t="e">
        <v>#REF!</v>
      </c>
      <c r="E127" s="29" t="s">
        <v>3012</v>
      </c>
      <c r="F127" s="29" t="s">
        <v>3013</v>
      </c>
      <c r="G127" s="29" t="s">
        <v>3014</v>
      </c>
      <c r="H127" s="29" t="s">
        <v>3015</v>
      </c>
      <c r="I127" s="29" t="s">
        <v>3016</v>
      </c>
      <c r="J127" s="29" t="s">
        <v>3017</v>
      </c>
      <c r="K127" s="29" t="s">
        <v>3018</v>
      </c>
      <c r="L127" s="29" t="s">
        <v>3019</v>
      </c>
      <c r="M127" s="29" t="s">
        <v>3020</v>
      </c>
      <c r="N127" s="29" t="s">
        <v>3021</v>
      </c>
      <c r="O127" s="29" t="s">
        <v>3022</v>
      </c>
      <c r="P127" s="29" t="s">
        <v>3023</v>
      </c>
      <c r="Q127" s="29" t="s">
        <v>3024</v>
      </c>
      <c r="R127" s="29" t="s">
        <v>3025</v>
      </c>
      <c r="S127" s="29" t="s">
        <v>3026</v>
      </c>
      <c r="T127" s="29" t="s">
        <v>3027</v>
      </c>
      <c r="U127" s="29" t="s">
        <v>3028</v>
      </c>
      <c r="V127" s="29" t="s">
        <v>3029</v>
      </c>
      <c r="W127" s="387" t="s">
        <v>411</v>
      </c>
      <c r="X127" s="385" t="s">
        <v>500</v>
      </c>
      <c r="Y127" s="431">
        <v>856</v>
      </c>
      <c r="Z127" s="515">
        <v>1</v>
      </c>
      <c r="AA127" s="516">
        <v>1173</v>
      </c>
      <c r="AB127" s="516">
        <v>0</v>
      </c>
      <c r="AC127" s="516">
        <v>0</v>
      </c>
      <c r="AD127" s="516">
        <v>378</v>
      </c>
      <c r="AE127" s="516">
        <v>0</v>
      </c>
      <c r="AF127" s="516">
        <v>0</v>
      </c>
      <c r="AG127" s="355">
        <v>0</v>
      </c>
      <c r="AH127" s="516">
        <v>0</v>
      </c>
      <c r="AI127" s="516">
        <v>0</v>
      </c>
      <c r="AJ127" s="516">
        <v>0</v>
      </c>
      <c r="AK127" s="516">
        <v>41</v>
      </c>
      <c r="AL127" s="516">
        <v>0</v>
      </c>
      <c r="AM127" s="516">
        <v>0</v>
      </c>
      <c r="AN127" s="516">
        <v>0</v>
      </c>
      <c r="AO127" s="355">
        <v>1</v>
      </c>
      <c r="AP127" s="355">
        <v>0</v>
      </c>
      <c r="AQ127" s="516">
        <v>0</v>
      </c>
      <c r="AR127" s="516">
        <v>0</v>
      </c>
      <c r="AS127" s="516">
        <v>0</v>
      </c>
      <c r="AT127" s="529">
        <v>1593</v>
      </c>
    </row>
    <row r="128" spans="2:46" ht="15" customHeight="1">
      <c r="B128" s="29" t="s">
        <v>562</v>
      </c>
      <c r="C128" s="29" t="s">
        <v>563</v>
      </c>
      <c r="D128" s="29" t="e">
        <v>#REF!</v>
      </c>
      <c r="E128" s="29" t="s">
        <v>564</v>
      </c>
      <c r="F128" s="29" t="s">
        <v>565</v>
      </c>
      <c r="G128" s="29" t="s">
        <v>566</v>
      </c>
      <c r="H128" s="29" t="s">
        <v>631</v>
      </c>
      <c r="I128" s="29" t="s">
        <v>568</v>
      </c>
      <c r="J128" s="29" t="s">
        <v>567</v>
      </c>
      <c r="K128" s="29" t="s">
        <v>572</v>
      </c>
      <c r="L128" s="29" t="s">
        <v>571</v>
      </c>
      <c r="M128" s="29" t="s">
        <v>570</v>
      </c>
      <c r="N128" s="29" t="s">
        <v>574</v>
      </c>
      <c r="O128" s="29" t="s">
        <v>575</v>
      </c>
      <c r="P128" s="29" t="s">
        <v>577</v>
      </c>
      <c r="Q128" s="29" t="s">
        <v>579</v>
      </c>
      <c r="R128" s="29" t="s">
        <v>633</v>
      </c>
      <c r="S128" s="29" t="s">
        <v>727</v>
      </c>
      <c r="T128" s="29" t="s">
        <v>576</v>
      </c>
      <c r="U128" s="29" t="s">
        <v>581</v>
      </c>
      <c r="V128" s="29" t="s">
        <v>851</v>
      </c>
      <c r="W128" s="387" t="s">
        <v>412</v>
      </c>
      <c r="X128" s="385" t="s">
        <v>500</v>
      </c>
      <c r="Y128" s="431">
        <v>861</v>
      </c>
      <c r="Z128" s="515">
        <v>9</v>
      </c>
      <c r="AA128" s="516">
        <v>3145</v>
      </c>
      <c r="AB128" s="516">
        <v>1</v>
      </c>
      <c r="AC128" s="516">
        <v>1</v>
      </c>
      <c r="AD128" s="516">
        <v>598</v>
      </c>
      <c r="AE128" s="516">
        <v>0</v>
      </c>
      <c r="AF128" s="516">
        <v>5</v>
      </c>
      <c r="AG128" s="355">
        <v>0</v>
      </c>
      <c r="AH128" s="516">
        <v>0</v>
      </c>
      <c r="AI128" s="516">
        <v>0</v>
      </c>
      <c r="AJ128" s="516">
        <v>0</v>
      </c>
      <c r="AK128" s="516">
        <v>0</v>
      </c>
      <c r="AL128" s="516">
        <v>0</v>
      </c>
      <c r="AM128" s="516">
        <v>0</v>
      </c>
      <c r="AN128" s="516">
        <v>0</v>
      </c>
      <c r="AO128" s="355">
        <v>7</v>
      </c>
      <c r="AP128" s="355">
        <v>0</v>
      </c>
      <c r="AQ128" s="516">
        <v>0</v>
      </c>
      <c r="AR128" s="516">
        <v>0</v>
      </c>
      <c r="AS128" s="516">
        <v>0</v>
      </c>
      <c r="AT128" s="529">
        <v>3759</v>
      </c>
    </row>
    <row r="129" spans="2:46" ht="15" customHeight="1">
      <c r="B129" s="29" t="s">
        <v>3030</v>
      </c>
      <c r="C129" s="29" t="s">
        <v>3031</v>
      </c>
      <c r="D129" s="29" t="e">
        <v>#REF!</v>
      </c>
      <c r="E129" s="29" t="s">
        <v>3032</v>
      </c>
      <c r="F129" s="29" t="s">
        <v>3033</v>
      </c>
      <c r="G129" s="29" t="s">
        <v>3034</v>
      </c>
      <c r="H129" s="29" t="s">
        <v>3035</v>
      </c>
      <c r="I129" s="29" t="s">
        <v>3036</v>
      </c>
      <c r="J129" s="29" t="s">
        <v>3037</v>
      </c>
      <c r="K129" s="29" t="s">
        <v>3038</v>
      </c>
      <c r="L129" s="29" t="s">
        <v>3039</v>
      </c>
      <c r="M129" s="29" t="s">
        <v>3040</v>
      </c>
      <c r="N129" s="29" t="s">
        <v>3041</v>
      </c>
      <c r="O129" s="29" t="s">
        <v>3042</v>
      </c>
      <c r="P129" s="29" t="s">
        <v>3043</v>
      </c>
      <c r="Q129" s="29" t="s">
        <v>3044</v>
      </c>
      <c r="R129" s="29" t="s">
        <v>3045</v>
      </c>
      <c r="S129" s="29" t="s">
        <v>3046</v>
      </c>
      <c r="T129" s="29" t="s">
        <v>3047</v>
      </c>
      <c r="U129" s="29" t="s">
        <v>3048</v>
      </c>
      <c r="V129" s="29" t="s">
        <v>684</v>
      </c>
      <c r="W129" s="521" t="s">
        <v>722</v>
      </c>
      <c r="X129" s="122"/>
      <c r="Y129" s="432"/>
      <c r="Z129" s="523">
        <v>2254352</v>
      </c>
      <c r="AA129" s="523">
        <v>339720</v>
      </c>
      <c r="AB129" s="523">
        <v>373629</v>
      </c>
      <c r="AC129" s="523">
        <v>119921</v>
      </c>
      <c r="AD129" s="523">
        <v>63507</v>
      </c>
      <c r="AE129" s="523">
        <v>8484</v>
      </c>
      <c r="AF129" s="523">
        <v>7001</v>
      </c>
      <c r="AG129" s="478">
        <v>4125</v>
      </c>
      <c r="AH129" s="523">
        <v>1839</v>
      </c>
      <c r="AI129" s="523">
        <v>1</v>
      </c>
      <c r="AJ129" s="523">
        <v>4544</v>
      </c>
      <c r="AK129" s="523">
        <v>101</v>
      </c>
      <c r="AL129" s="523">
        <v>175</v>
      </c>
      <c r="AM129" s="523">
        <v>1</v>
      </c>
      <c r="AN129" s="523">
        <v>7</v>
      </c>
      <c r="AO129" s="478">
        <v>3049</v>
      </c>
      <c r="AP129" s="478">
        <v>1</v>
      </c>
      <c r="AQ129" s="523">
        <v>0</v>
      </c>
      <c r="AR129" s="523">
        <v>0</v>
      </c>
      <c r="AS129" s="523">
        <v>0</v>
      </c>
      <c r="AT129" s="523">
        <v>3173283</v>
      </c>
    </row>
    <row r="130" spans="2:46" ht="15" customHeight="1">
      <c r="B130" s="29" t="s">
        <v>3049</v>
      </c>
      <c r="C130" s="29" t="s">
        <v>3050</v>
      </c>
      <c r="D130" s="29" t="e">
        <v>#REF!</v>
      </c>
      <c r="E130" s="29" t="s">
        <v>3051</v>
      </c>
      <c r="F130" s="29" t="s">
        <v>3052</v>
      </c>
      <c r="G130" s="29" t="s">
        <v>3053</v>
      </c>
      <c r="H130" s="29" t="s">
        <v>3054</v>
      </c>
      <c r="I130" s="29" t="s">
        <v>3055</v>
      </c>
      <c r="J130" s="29" t="s">
        <v>3056</v>
      </c>
      <c r="K130" s="29" t="s">
        <v>3057</v>
      </c>
      <c r="L130" s="29" t="s">
        <v>3058</v>
      </c>
      <c r="M130" s="29" t="s">
        <v>3059</v>
      </c>
      <c r="N130" s="29" t="s">
        <v>3060</v>
      </c>
      <c r="O130" s="29" t="s">
        <v>3061</v>
      </c>
      <c r="P130" s="29" t="s">
        <v>3062</v>
      </c>
      <c r="Q130" s="29" t="s">
        <v>3063</v>
      </c>
      <c r="R130" s="29" t="s">
        <v>3064</v>
      </c>
      <c r="S130" s="29" t="s">
        <v>3065</v>
      </c>
      <c r="T130" s="29" t="s">
        <v>3066</v>
      </c>
      <c r="U130" s="29" t="s">
        <v>3067</v>
      </c>
      <c r="V130" s="29" t="s">
        <v>3068</v>
      </c>
      <c r="W130" s="387" t="s">
        <v>414</v>
      </c>
      <c r="X130" s="385" t="s">
        <v>703</v>
      </c>
      <c r="Y130" s="431">
        <v>1</v>
      </c>
      <c r="Z130" s="515">
        <v>1464041</v>
      </c>
      <c r="AA130" s="516">
        <v>223273</v>
      </c>
      <c r="AB130" s="516">
        <v>258409</v>
      </c>
      <c r="AC130" s="516">
        <v>89887</v>
      </c>
      <c r="AD130" s="516">
        <v>44256</v>
      </c>
      <c r="AE130" s="516">
        <v>7796</v>
      </c>
      <c r="AF130" s="516">
        <v>4745</v>
      </c>
      <c r="AG130" s="355">
        <v>3795</v>
      </c>
      <c r="AH130" s="516">
        <v>1063</v>
      </c>
      <c r="AI130" s="516">
        <v>1</v>
      </c>
      <c r="AJ130" s="516">
        <v>4544</v>
      </c>
      <c r="AK130" s="516">
        <v>101</v>
      </c>
      <c r="AL130" s="516">
        <v>79</v>
      </c>
      <c r="AM130" s="516">
        <v>0</v>
      </c>
      <c r="AN130" s="516">
        <v>7</v>
      </c>
      <c r="AO130" s="355">
        <v>2140</v>
      </c>
      <c r="AP130" s="355">
        <v>0</v>
      </c>
      <c r="AQ130" s="516">
        <v>0</v>
      </c>
      <c r="AR130" s="516">
        <v>0</v>
      </c>
      <c r="AS130" s="516">
        <v>0</v>
      </c>
      <c r="AT130" s="529">
        <v>2098202</v>
      </c>
    </row>
    <row r="131" spans="2:46" ht="15" customHeight="1">
      <c r="B131" s="29" t="s">
        <v>3069</v>
      </c>
      <c r="C131" s="29" t="s">
        <v>3070</v>
      </c>
      <c r="D131" s="29" t="e">
        <v>#REF!</v>
      </c>
      <c r="E131" s="29" t="s">
        <v>3071</v>
      </c>
      <c r="F131" s="29" t="s">
        <v>3072</v>
      </c>
      <c r="G131" s="29" t="s">
        <v>3073</v>
      </c>
      <c r="H131" s="29" t="s">
        <v>3074</v>
      </c>
      <c r="I131" s="29" t="s">
        <v>3075</v>
      </c>
      <c r="J131" s="29" t="s">
        <v>3076</v>
      </c>
      <c r="K131" s="29" t="s">
        <v>3077</v>
      </c>
      <c r="L131" s="29" t="s">
        <v>3078</v>
      </c>
      <c r="M131" s="29" t="s">
        <v>3079</v>
      </c>
      <c r="N131" s="29" t="s">
        <v>3080</v>
      </c>
      <c r="O131" s="29" t="s">
        <v>3081</v>
      </c>
      <c r="P131" s="29" t="s">
        <v>3082</v>
      </c>
      <c r="Q131" s="29" t="s">
        <v>3083</v>
      </c>
      <c r="R131" s="29" t="s">
        <v>3084</v>
      </c>
      <c r="S131" s="29" t="s">
        <v>3085</v>
      </c>
      <c r="T131" s="29" t="s">
        <v>3086</v>
      </c>
      <c r="U131" s="29" t="s">
        <v>3087</v>
      </c>
      <c r="V131" s="29" t="s">
        <v>3088</v>
      </c>
      <c r="W131" s="387" t="s">
        <v>415</v>
      </c>
      <c r="X131" s="385" t="s">
        <v>703</v>
      </c>
      <c r="Y131" s="431">
        <v>79</v>
      </c>
      <c r="Z131" s="515">
        <v>16210</v>
      </c>
      <c r="AA131" s="516">
        <v>5517</v>
      </c>
      <c r="AB131" s="516">
        <v>2146</v>
      </c>
      <c r="AC131" s="516">
        <v>0</v>
      </c>
      <c r="AD131" s="516">
        <v>1719</v>
      </c>
      <c r="AE131" s="516">
        <v>0</v>
      </c>
      <c r="AF131" s="516">
        <v>22</v>
      </c>
      <c r="AG131" s="355">
        <v>0</v>
      </c>
      <c r="AH131" s="516">
        <v>65</v>
      </c>
      <c r="AI131" s="516">
        <v>0</v>
      </c>
      <c r="AJ131" s="516">
        <v>0</v>
      </c>
      <c r="AK131" s="516">
        <v>0</v>
      </c>
      <c r="AL131" s="516">
        <v>0</v>
      </c>
      <c r="AM131" s="516">
        <v>0</v>
      </c>
      <c r="AN131" s="516">
        <v>0</v>
      </c>
      <c r="AO131" s="355">
        <v>25</v>
      </c>
      <c r="AP131" s="355">
        <v>0</v>
      </c>
      <c r="AQ131" s="516">
        <v>0</v>
      </c>
      <c r="AR131" s="516">
        <v>0</v>
      </c>
      <c r="AS131" s="516">
        <v>0</v>
      </c>
      <c r="AT131" s="529">
        <v>25679</v>
      </c>
    </row>
    <row r="132" spans="2:46" ht="15" customHeight="1">
      <c r="B132" s="29" t="s">
        <v>3089</v>
      </c>
      <c r="C132" s="29" t="s">
        <v>3090</v>
      </c>
      <c r="D132" s="29" t="e">
        <v>#REF!</v>
      </c>
      <c r="E132" s="29" t="s">
        <v>3091</v>
      </c>
      <c r="F132" s="29" t="s">
        <v>3092</v>
      </c>
      <c r="G132" s="29" t="s">
        <v>3093</v>
      </c>
      <c r="H132" s="29" t="s">
        <v>3094</v>
      </c>
      <c r="I132" s="29" t="s">
        <v>3095</v>
      </c>
      <c r="J132" s="29" t="s">
        <v>3096</v>
      </c>
      <c r="K132" s="29" t="s">
        <v>3097</v>
      </c>
      <c r="L132" s="29" t="s">
        <v>3098</v>
      </c>
      <c r="M132" s="29" t="s">
        <v>3099</v>
      </c>
      <c r="N132" s="29" t="s">
        <v>3100</v>
      </c>
      <c r="O132" s="29" t="s">
        <v>3101</v>
      </c>
      <c r="P132" s="29" t="s">
        <v>3102</v>
      </c>
      <c r="Q132" s="29" t="s">
        <v>3103</v>
      </c>
      <c r="R132" s="29" t="s">
        <v>3104</v>
      </c>
      <c r="S132" s="29" t="s">
        <v>3105</v>
      </c>
      <c r="T132" s="29" t="s">
        <v>3106</v>
      </c>
      <c r="U132" s="29" t="s">
        <v>3107</v>
      </c>
      <c r="V132" s="29" t="s">
        <v>3108</v>
      </c>
      <c r="W132" s="387" t="s">
        <v>416</v>
      </c>
      <c r="X132" s="385" t="s">
        <v>703</v>
      </c>
      <c r="Y132" s="431">
        <v>88</v>
      </c>
      <c r="Z132" s="515">
        <v>229164</v>
      </c>
      <c r="AA132" s="516">
        <v>37261</v>
      </c>
      <c r="AB132" s="516">
        <v>48970</v>
      </c>
      <c r="AC132" s="516">
        <v>10733</v>
      </c>
      <c r="AD132" s="516">
        <v>6477</v>
      </c>
      <c r="AE132" s="516">
        <v>0</v>
      </c>
      <c r="AF132" s="516">
        <v>592</v>
      </c>
      <c r="AG132" s="355">
        <v>0</v>
      </c>
      <c r="AH132" s="516">
        <v>534</v>
      </c>
      <c r="AI132" s="516">
        <v>0</v>
      </c>
      <c r="AJ132" s="516">
        <v>0</v>
      </c>
      <c r="AK132" s="516">
        <v>0</v>
      </c>
      <c r="AL132" s="516">
        <v>0</v>
      </c>
      <c r="AM132" s="516">
        <v>0</v>
      </c>
      <c r="AN132" s="516">
        <v>0</v>
      </c>
      <c r="AO132" s="355">
        <v>398</v>
      </c>
      <c r="AP132" s="355">
        <v>0</v>
      </c>
      <c r="AQ132" s="516">
        <v>0</v>
      </c>
      <c r="AR132" s="516">
        <v>0</v>
      </c>
      <c r="AS132" s="516">
        <v>0</v>
      </c>
      <c r="AT132" s="529">
        <v>333731</v>
      </c>
    </row>
    <row r="133" spans="2:46" ht="15" customHeight="1">
      <c r="B133" s="29" t="s">
        <v>3109</v>
      </c>
      <c r="C133" s="29" t="s">
        <v>3110</v>
      </c>
      <c r="D133" s="29" t="e">
        <v>#REF!</v>
      </c>
      <c r="E133" s="29" t="s">
        <v>3111</v>
      </c>
      <c r="F133" s="29" t="s">
        <v>3112</v>
      </c>
      <c r="G133" s="29" t="s">
        <v>3113</v>
      </c>
      <c r="H133" s="29" t="s">
        <v>3114</v>
      </c>
      <c r="I133" s="29" t="s">
        <v>3115</v>
      </c>
      <c r="J133" s="29" t="s">
        <v>3116</v>
      </c>
      <c r="K133" s="29" t="s">
        <v>3117</v>
      </c>
      <c r="L133" s="29" t="s">
        <v>3118</v>
      </c>
      <c r="M133" s="29" t="s">
        <v>3119</v>
      </c>
      <c r="N133" s="29" t="s">
        <v>3120</v>
      </c>
      <c r="O133" s="29" t="s">
        <v>3121</v>
      </c>
      <c r="P133" s="29" t="s">
        <v>3122</v>
      </c>
      <c r="Q133" s="29" t="s">
        <v>3123</v>
      </c>
      <c r="R133" s="29" t="s">
        <v>3124</v>
      </c>
      <c r="S133" s="29" t="s">
        <v>3125</v>
      </c>
      <c r="T133" s="29" t="s">
        <v>3126</v>
      </c>
      <c r="U133" s="29" t="s">
        <v>3127</v>
      </c>
      <c r="V133" s="29" t="s">
        <v>3128</v>
      </c>
      <c r="W133" s="387" t="s">
        <v>417</v>
      </c>
      <c r="X133" s="385" t="s">
        <v>703</v>
      </c>
      <c r="Y133" s="431">
        <v>129</v>
      </c>
      <c r="Z133" s="515">
        <v>60648</v>
      </c>
      <c r="AA133" s="516">
        <v>7922</v>
      </c>
      <c r="AB133" s="516">
        <v>4091</v>
      </c>
      <c r="AC133" s="516">
        <v>3</v>
      </c>
      <c r="AD133" s="516">
        <v>1620</v>
      </c>
      <c r="AE133" s="516">
        <v>0</v>
      </c>
      <c r="AF133" s="516">
        <v>57</v>
      </c>
      <c r="AG133" s="355">
        <v>0</v>
      </c>
      <c r="AH133" s="516">
        <v>62</v>
      </c>
      <c r="AI133" s="516">
        <v>0</v>
      </c>
      <c r="AJ133" s="516">
        <v>0</v>
      </c>
      <c r="AK133" s="516">
        <v>0</v>
      </c>
      <c r="AL133" s="516">
        <v>0</v>
      </c>
      <c r="AM133" s="516">
        <v>0</v>
      </c>
      <c r="AN133" s="516">
        <v>0</v>
      </c>
      <c r="AO133" s="355">
        <v>41</v>
      </c>
      <c r="AP133" s="355">
        <v>0</v>
      </c>
      <c r="AQ133" s="516">
        <v>0</v>
      </c>
      <c r="AR133" s="516">
        <v>0</v>
      </c>
      <c r="AS133" s="516">
        <v>0</v>
      </c>
      <c r="AT133" s="529">
        <v>74403</v>
      </c>
    </row>
    <row r="134" spans="2:46" ht="15" customHeight="1">
      <c r="B134" s="29" t="s">
        <v>3129</v>
      </c>
      <c r="C134" s="29" t="s">
        <v>3130</v>
      </c>
      <c r="D134" s="29" t="e">
        <v>#REF!</v>
      </c>
      <c r="E134" s="29" t="s">
        <v>3131</v>
      </c>
      <c r="F134" s="29" t="s">
        <v>3132</v>
      </c>
      <c r="G134" s="29" t="s">
        <v>3133</v>
      </c>
      <c r="H134" s="29" t="s">
        <v>3134</v>
      </c>
      <c r="I134" s="29" t="s">
        <v>3135</v>
      </c>
      <c r="J134" s="29" t="s">
        <v>3136</v>
      </c>
      <c r="K134" s="29" t="s">
        <v>3137</v>
      </c>
      <c r="L134" s="29" t="s">
        <v>3138</v>
      </c>
      <c r="M134" s="29" t="s">
        <v>3139</v>
      </c>
      <c r="N134" s="29" t="s">
        <v>3140</v>
      </c>
      <c r="O134" s="29" t="s">
        <v>3141</v>
      </c>
      <c r="P134" s="29" t="s">
        <v>3142</v>
      </c>
      <c r="Q134" s="29" t="s">
        <v>3143</v>
      </c>
      <c r="R134" s="29" t="s">
        <v>3144</v>
      </c>
      <c r="S134" s="29" t="s">
        <v>3145</v>
      </c>
      <c r="T134" s="29" t="s">
        <v>3146</v>
      </c>
      <c r="U134" s="29" t="s">
        <v>3147</v>
      </c>
      <c r="V134" s="29" t="s">
        <v>3148</v>
      </c>
      <c r="W134" s="387" t="s">
        <v>418</v>
      </c>
      <c r="X134" s="385" t="s">
        <v>703</v>
      </c>
      <c r="Y134" s="431">
        <v>212</v>
      </c>
      <c r="Z134" s="515">
        <v>40439</v>
      </c>
      <c r="AA134" s="516">
        <v>6664</v>
      </c>
      <c r="AB134" s="516">
        <v>1369</v>
      </c>
      <c r="AC134" s="516">
        <v>2</v>
      </c>
      <c r="AD134" s="516">
        <v>1332</v>
      </c>
      <c r="AE134" s="516">
        <v>0</v>
      </c>
      <c r="AF134" s="516">
        <v>146</v>
      </c>
      <c r="AG134" s="355">
        <v>0</v>
      </c>
      <c r="AH134" s="516">
        <v>75</v>
      </c>
      <c r="AI134" s="516">
        <v>0</v>
      </c>
      <c r="AJ134" s="516">
        <v>0</v>
      </c>
      <c r="AK134" s="516">
        <v>0</v>
      </c>
      <c r="AL134" s="516">
        <v>1</v>
      </c>
      <c r="AM134" s="516">
        <v>0</v>
      </c>
      <c r="AN134" s="516">
        <v>0</v>
      </c>
      <c r="AO134" s="355">
        <v>31</v>
      </c>
      <c r="AP134" s="355">
        <v>0</v>
      </c>
      <c r="AQ134" s="516">
        <v>0</v>
      </c>
      <c r="AR134" s="516">
        <v>0</v>
      </c>
      <c r="AS134" s="516">
        <v>0</v>
      </c>
      <c r="AT134" s="529">
        <v>50028</v>
      </c>
    </row>
    <row r="135" spans="2:46" ht="15" customHeight="1">
      <c r="B135" s="29" t="s">
        <v>3149</v>
      </c>
      <c r="C135" s="29" t="s">
        <v>3150</v>
      </c>
      <c r="D135" s="29" t="e">
        <v>#REF!</v>
      </c>
      <c r="E135" s="29" t="s">
        <v>3151</v>
      </c>
      <c r="F135" s="29" t="s">
        <v>3152</v>
      </c>
      <c r="G135" s="29" t="s">
        <v>3153</v>
      </c>
      <c r="H135" s="29" t="s">
        <v>3154</v>
      </c>
      <c r="I135" s="29" t="s">
        <v>3155</v>
      </c>
      <c r="J135" s="29" t="s">
        <v>3156</v>
      </c>
      <c r="K135" s="29" t="s">
        <v>3157</v>
      </c>
      <c r="L135" s="29" t="s">
        <v>3158</v>
      </c>
      <c r="M135" s="29" t="s">
        <v>3159</v>
      </c>
      <c r="N135" s="29" t="s">
        <v>3160</v>
      </c>
      <c r="O135" s="29" t="s">
        <v>3161</v>
      </c>
      <c r="P135" s="29" t="s">
        <v>3162</v>
      </c>
      <c r="Q135" s="29" t="s">
        <v>3163</v>
      </c>
      <c r="R135" s="29" t="s">
        <v>3164</v>
      </c>
      <c r="S135" s="29" t="s">
        <v>3165</v>
      </c>
      <c r="T135" s="29" t="s">
        <v>3166</v>
      </c>
      <c r="U135" s="29" t="s">
        <v>3167</v>
      </c>
      <c r="V135" s="29" t="s">
        <v>3168</v>
      </c>
      <c r="W135" s="387" t="s">
        <v>419</v>
      </c>
      <c r="X135" s="385" t="s">
        <v>703</v>
      </c>
      <c r="Y135" s="431">
        <v>266</v>
      </c>
      <c r="Z135" s="515">
        <v>141335</v>
      </c>
      <c r="AA135" s="516">
        <v>15207</v>
      </c>
      <c r="AB135" s="516">
        <v>13476</v>
      </c>
      <c r="AC135" s="516">
        <v>12263</v>
      </c>
      <c r="AD135" s="516">
        <v>1583</v>
      </c>
      <c r="AE135" s="516">
        <v>0</v>
      </c>
      <c r="AF135" s="516">
        <v>775</v>
      </c>
      <c r="AG135" s="355">
        <v>0</v>
      </c>
      <c r="AH135" s="516">
        <v>0</v>
      </c>
      <c r="AI135" s="516">
        <v>0</v>
      </c>
      <c r="AJ135" s="516">
        <v>0</v>
      </c>
      <c r="AK135" s="516">
        <v>0</v>
      </c>
      <c r="AL135" s="516">
        <v>4</v>
      </c>
      <c r="AM135" s="516">
        <v>0</v>
      </c>
      <c r="AN135" s="516">
        <v>0</v>
      </c>
      <c r="AO135" s="355">
        <v>82</v>
      </c>
      <c r="AP135" s="355">
        <v>0</v>
      </c>
      <c r="AQ135" s="516">
        <v>0</v>
      </c>
      <c r="AR135" s="516">
        <v>0</v>
      </c>
      <c r="AS135" s="516">
        <v>0</v>
      </c>
      <c r="AT135" s="529">
        <v>184643</v>
      </c>
    </row>
    <row r="136" spans="2:46" ht="15" customHeight="1">
      <c r="B136" s="29" t="s">
        <v>3169</v>
      </c>
      <c r="C136" s="29" t="s">
        <v>3170</v>
      </c>
      <c r="D136" s="29" t="e">
        <v>#REF!</v>
      </c>
      <c r="E136" s="29" t="s">
        <v>3171</v>
      </c>
      <c r="F136" s="29" t="s">
        <v>3172</v>
      </c>
      <c r="G136" s="29" t="s">
        <v>3173</v>
      </c>
      <c r="H136" s="29" t="s">
        <v>3174</v>
      </c>
      <c r="I136" s="29" t="s">
        <v>3175</v>
      </c>
      <c r="J136" s="29" t="s">
        <v>3176</v>
      </c>
      <c r="K136" s="29" t="s">
        <v>3177</v>
      </c>
      <c r="L136" s="29" t="s">
        <v>3178</v>
      </c>
      <c r="M136" s="29" t="s">
        <v>3179</v>
      </c>
      <c r="N136" s="29" t="s">
        <v>3180</v>
      </c>
      <c r="O136" s="29" t="s">
        <v>3181</v>
      </c>
      <c r="P136" s="29" t="s">
        <v>3182</v>
      </c>
      <c r="Q136" s="29" t="s">
        <v>3183</v>
      </c>
      <c r="R136" s="29" t="s">
        <v>3184</v>
      </c>
      <c r="S136" s="29" t="s">
        <v>3185</v>
      </c>
      <c r="T136" s="29" t="s">
        <v>3186</v>
      </c>
      <c r="U136" s="29" t="s">
        <v>3187</v>
      </c>
      <c r="V136" s="29" t="s">
        <v>3188</v>
      </c>
      <c r="W136" s="387" t="s">
        <v>420</v>
      </c>
      <c r="X136" s="385" t="s">
        <v>703</v>
      </c>
      <c r="Y136" s="431">
        <v>308</v>
      </c>
      <c r="Z136" s="515">
        <v>28607</v>
      </c>
      <c r="AA136" s="516">
        <v>4583</v>
      </c>
      <c r="AB136" s="516">
        <v>2362</v>
      </c>
      <c r="AC136" s="516">
        <v>0</v>
      </c>
      <c r="AD136" s="516">
        <v>1359</v>
      </c>
      <c r="AE136" s="516">
        <v>0</v>
      </c>
      <c r="AF136" s="516">
        <v>77</v>
      </c>
      <c r="AG136" s="355">
        <v>0</v>
      </c>
      <c r="AH136" s="516">
        <v>40</v>
      </c>
      <c r="AI136" s="516">
        <v>0</v>
      </c>
      <c r="AJ136" s="516">
        <v>0</v>
      </c>
      <c r="AK136" s="516">
        <v>0</v>
      </c>
      <c r="AL136" s="516">
        <v>2</v>
      </c>
      <c r="AM136" s="516">
        <v>1</v>
      </c>
      <c r="AN136" s="516">
        <v>0</v>
      </c>
      <c r="AO136" s="355">
        <v>15</v>
      </c>
      <c r="AP136" s="355">
        <v>1</v>
      </c>
      <c r="AQ136" s="516">
        <v>0</v>
      </c>
      <c r="AR136" s="516">
        <v>0</v>
      </c>
      <c r="AS136" s="516">
        <v>0</v>
      </c>
      <c r="AT136" s="529">
        <v>37032</v>
      </c>
    </row>
    <row r="137" spans="2:46" ht="15" customHeight="1">
      <c r="B137" s="29" t="s">
        <v>3189</v>
      </c>
      <c r="C137" s="29" t="s">
        <v>3190</v>
      </c>
      <c r="D137" s="29" t="e">
        <v>#REF!</v>
      </c>
      <c r="E137" s="29" t="s">
        <v>3191</v>
      </c>
      <c r="F137" s="29" t="s">
        <v>3192</v>
      </c>
      <c r="G137" s="29" t="s">
        <v>3193</v>
      </c>
      <c r="H137" s="29" t="s">
        <v>3194</v>
      </c>
      <c r="I137" s="29" t="s">
        <v>3195</v>
      </c>
      <c r="J137" s="29" t="s">
        <v>3196</v>
      </c>
      <c r="K137" s="29" t="s">
        <v>3197</v>
      </c>
      <c r="L137" s="29" t="s">
        <v>3198</v>
      </c>
      <c r="M137" s="29" t="s">
        <v>3199</v>
      </c>
      <c r="N137" s="29" t="s">
        <v>3200</v>
      </c>
      <c r="O137" s="29" t="s">
        <v>3201</v>
      </c>
      <c r="P137" s="29" t="s">
        <v>3202</v>
      </c>
      <c r="Q137" s="29" t="s">
        <v>3203</v>
      </c>
      <c r="R137" s="29" t="s">
        <v>3204</v>
      </c>
      <c r="S137" s="29" t="s">
        <v>3205</v>
      </c>
      <c r="T137" s="29" t="s">
        <v>3206</v>
      </c>
      <c r="U137" s="29" t="s">
        <v>3207</v>
      </c>
      <c r="V137" s="29" t="s">
        <v>3208</v>
      </c>
      <c r="W137" s="387" t="s">
        <v>421</v>
      </c>
      <c r="X137" s="385" t="s">
        <v>703</v>
      </c>
      <c r="Y137" s="431">
        <v>360</v>
      </c>
      <c r="Z137" s="515">
        <v>170476</v>
      </c>
      <c r="AA137" s="516">
        <v>28603</v>
      </c>
      <c r="AB137" s="516">
        <v>42268</v>
      </c>
      <c r="AC137" s="516">
        <v>7013</v>
      </c>
      <c r="AD137" s="516">
        <v>3307</v>
      </c>
      <c r="AE137" s="516">
        <v>688</v>
      </c>
      <c r="AF137" s="516">
        <v>293</v>
      </c>
      <c r="AG137" s="355">
        <v>330</v>
      </c>
      <c r="AH137" s="516">
        <v>0</v>
      </c>
      <c r="AI137" s="516">
        <v>0</v>
      </c>
      <c r="AJ137" s="516">
        <v>0</v>
      </c>
      <c r="AK137" s="516">
        <v>0</v>
      </c>
      <c r="AL137" s="516">
        <v>88</v>
      </c>
      <c r="AM137" s="516">
        <v>0</v>
      </c>
      <c r="AN137" s="516">
        <v>0</v>
      </c>
      <c r="AO137" s="355">
        <v>221</v>
      </c>
      <c r="AP137" s="355">
        <v>0</v>
      </c>
      <c r="AQ137" s="516">
        <v>0</v>
      </c>
      <c r="AR137" s="516">
        <v>0</v>
      </c>
      <c r="AS137" s="516">
        <v>0</v>
      </c>
      <c r="AT137" s="529">
        <v>252736</v>
      </c>
    </row>
    <row r="138" spans="2:46" ht="15" customHeight="1">
      <c r="B138" s="29" t="s">
        <v>3209</v>
      </c>
      <c r="C138" s="29" t="s">
        <v>3210</v>
      </c>
      <c r="D138" s="29" t="e">
        <v>#REF!</v>
      </c>
      <c r="E138" s="29" t="s">
        <v>3211</v>
      </c>
      <c r="F138" s="29" t="s">
        <v>3212</v>
      </c>
      <c r="G138" s="29" t="s">
        <v>3213</v>
      </c>
      <c r="H138" s="29" t="s">
        <v>3214</v>
      </c>
      <c r="I138" s="29" t="s">
        <v>3215</v>
      </c>
      <c r="J138" s="29" t="s">
        <v>3216</v>
      </c>
      <c r="K138" s="29" t="s">
        <v>3217</v>
      </c>
      <c r="L138" s="29" t="s">
        <v>3218</v>
      </c>
      <c r="M138" s="29" t="s">
        <v>3219</v>
      </c>
      <c r="N138" s="29" t="s">
        <v>3220</v>
      </c>
      <c r="O138" s="29" t="s">
        <v>3221</v>
      </c>
      <c r="P138" s="29" t="s">
        <v>3222</v>
      </c>
      <c r="Q138" s="29" t="s">
        <v>3223</v>
      </c>
      <c r="R138" s="29" t="s">
        <v>3224</v>
      </c>
      <c r="S138" s="29" t="s">
        <v>3225</v>
      </c>
      <c r="T138" s="29" t="s">
        <v>3226</v>
      </c>
      <c r="U138" s="29" t="s">
        <v>3227</v>
      </c>
      <c r="V138" s="29" t="s">
        <v>3228</v>
      </c>
      <c r="W138" s="387" t="s">
        <v>422</v>
      </c>
      <c r="X138" s="385" t="s">
        <v>703</v>
      </c>
      <c r="Y138" s="431">
        <v>380</v>
      </c>
      <c r="Z138" s="515">
        <v>37971</v>
      </c>
      <c r="AA138" s="516">
        <v>4799</v>
      </c>
      <c r="AB138" s="516">
        <v>92</v>
      </c>
      <c r="AC138" s="516">
        <v>7</v>
      </c>
      <c r="AD138" s="516">
        <v>1035</v>
      </c>
      <c r="AE138" s="516">
        <v>0</v>
      </c>
      <c r="AF138" s="516">
        <v>114</v>
      </c>
      <c r="AG138" s="355">
        <v>0</v>
      </c>
      <c r="AH138" s="516">
        <v>0</v>
      </c>
      <c r="AI138" s="516">
        <v>0</v>
      </c>
      <c r="AJ138" s="516">
        <v>0</v>
      </c>
      <c r="AK138" s="516">
        <v>0</v>
      </c>
      <c r="AL138" s="516">
        <v>0</v>
      </c>
      <c r="AM138" s="516">
        <v>0</v>
      </c>
      <c r="AN138" s="516">
        <v>0</v>
      </c>
      <c r="AO138" s="355">
        <v>53</v>
      </c>
      <c r="AP138" s="355">
        <v>0</v>
      </c>
      <c r="AQ138" s="516">
        <v>0</v>
      </c>
      <c r="AR138" s="516">
        <v>0</v>
      </c>
      <c r="AS138" s="516">
        <v>0</v>
      </c>
      <c r="AT138" s="529">
        <v>44018</v>
      </c>
    </row>
    <row r="139" spans="2:46" ht="15" customHeight="1" thickBot="1">
      <c r="W139" s="388" t="s">
        <v>423</v>
      </c>
      <c r="X139" s="389" t="s">
        <v>703</v>
      </c>
      <c r="Y139" s="433">
        <v>631</v>
      </c>
      <c r="Z139" s="517">
        <v>65461</v>
      </c>
      <c r="AA139" s="516">
        <v>5891</v>
      </c>
      <c r="AB139" s="518">
        <v>446</v>
      </c>
      <c r="AC139" s="518">
        <v>13</v>
      </c>
      <c r="AD139" s="518">
        <v>819</v>
      </c>
      <c r="AE139" s="516">
        <v>0</v>
      </c>
      <c r="AF139" s="518">
        <v>180</v>
      </c>
      <c r="AG139" s="384">
        <v>0</v>
      </c>
      <c r="AH139" s="518">
        <v>0</v>
      </c>
      <c r="AI139" s="518">
        <v>0</v>
      </c>
      <c r="AJ139" s="518">
        <v>0</v>
      </c>
      <c r="AK139" s="518">
        <v>0</v>
      </c>
      <c r="AL139" s="518">
        <v>1</v>
      </c>
      <c r="AM139" s="516">
        <v>0</v>
      </c>
      <c r="AN139" s="518">
        <v>0</v>
      </c>
      <c r="AO139" s="384">
        <v>43</v>
      </c>
      <c r="AP139" s="355">
        <v>0</v>
      </c>
      <c r="AQ139" s="516">
        <v>0</v>
      </c>
      <c r="AR139" s="516">
        <v>0</v>
      </c>
      <c r="AS139" s="516">
        <v>0</v>
      </c>
      <c r="AT139" s="529">
        <v>72811</v>
      </c>
    </row>
    <row r="141" spans="2:46" ht="15" customHeight="1">
      <c r="W141" s="219" t="s">
        <v>424</v>
      </c>
      <c r="X141" s="799" t="s">
        <v>3229</v>
      </c>
      <c r="Y141" s="800"/>
      <c r="Z141" s="800"/>
      <c r="AA141" s="800"/>
      <c r="AB141" s="800"/>
      <c r="AC141" s="800"/>
      <c r="AD141" s="732" t="s">
        <v>269</v>
      </c>
      <c r="AE141" s="732"/>
      <c r="AF141" s="732"/>
      <c r="AG141" s="732"/>
      <c r="AH141" s="732"/>
      <c r="AI141" s="733"/>
    </row>
    <row r="142" spans="2:46" ht="15" customHeight="1">
      <c r="W142" s="219" t="s">
        <v>3230</v>
      </c>
      <c r="X142" s="801" t="s">
        <v>429</v>
      </c>
      <c r="Y142" s="802"/>
      <c r="Z142" s="802"/>
      <c r="AA142" s="802"/>
      <c r="AB142" s="802"/>
      <c r="AC142" s="802"/>
      <c r="AD142" s="802"/>
      <c r="AE142" s="802"/>
      <c r="AF142" s="802"/>
      <c r="AG142" s="802"/>
      <c r="AH142" s="802"/>
      <c r="AI142" s="802"/>
    </row>
    <row r="143" spans="2:46" ht="15" customHeight="1">
      <c r="X143" s="705"/>
    </row>
  </sheetData>
  <sheetProtection autoFilter="0"/>
  <mergeCells count="6">
    <mergeCell ref="X142:AI142"/>
    <mergeCell ref="W1:AS1"/>
    <mergeCell ref="Y2:Y3"/>
    <mergeCell ref="X2:X3"/>
    <mergeCell ref="W2:W3"/>
    <mergeCell ref="X141:AC141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2">
    <tabColor rgb="FF009900"/>
  </sheetPr>
  <dimension ref="A1:FR141"/>
  <sheetViews>
    <sheetView zoomScale="80" zoomScaleNormal="80" workbookViewId="0">
      <pane xSplit="3" ySplit="3" topLeftCell="EP4" activePane="bottomRight" state="frozen"/>
      <selection pane="topRight" activeCell="D1" sqref="D1"/>
      <selection pane="bottomLeft" activeCell="A4" sqref="A4"/>
      <selection pane="bottomRight" activeCell="FD4" sqref="FD4"/>
    </sheetView>
  </sheetViews>
  <sheetFormatPr baseColWidth="10" defaultColWidth="11.42578125" defaultRowHeight="12.75" outlineLevelRow="2"/>
  <cols>
    <col min="1" max="1" width="25.140625" bestFit="1" customWidth="1"/>
    <col min="2" max="2" width="20.140625" hidden="1" customWidth="1"/>
    <col min="3" max="3" width="22.140625" customWidth="1"/>
    <col min="4" max="96" width="12.5703125" hidden="1" customWidth="1"/>
    <col min="97" max="97" width="5.85546875" customWidth="1"/>
    <col min="98" max="98" width="7.5703125" customWidth="1"/>
    <col min="99" max="99" width="10.42578125" customWidth="1"/>
    <col min="100" max="159" width="12.5703125" customWidth="1"/>
    <col min="160" max="160" width="17" customWidth="1"/>
    <col min="161" max="161" width="11.7109375" bestFit="1" customWidth="1"/>
    <col min="162" max="162" width="15.28515625" customWidth="1"/>
    <col min="163" max="163" width="11.7109375" bestFit="1" customWidth="1"/>
    <col min="164" max="164" width="13.7109375" customWidth="1"/>
    <col min="165" max="165" width="15.85546875" customWidth="1"/>
    <col min="174" max="174" width="13.85546875" bestFit="1" customWidth="1"/>
    <col min="386" max="386" width="21.42578125" customWidth="1"/>
    <col min="387" max="395" width="11.42578125" customWidth="1"/>
    <col min="396" max="396" width="15.5703125" customWidth="1"/>
    <col min="397" max="397" width="13.42578125" customWidth="1"/>
    <col min="402" max="402" width="14.7109375" customWidth="1"/>
    <col min="642" max="642" width="21.42578125" customWidth="1"/>
    <col min="643" max="651" width="11.42578125" customWidth="1"/>
    <col min="652" max="652" width="15.5703125" customWidth="1"/>
    <col min="653" max="653" width="13.42578125" customWidth="1"/>
    <col min="658" max="658" width="14.7109375" customWidth="1"/>
    <col min="898" max="898" width="21.42578125" customWidth="1"/>
    <col min="899" max="907" width="11.42578125" customWidth="1"/>
    <col min="908" max="908" width="15.5703125" customWidth="1"/>
    <col min="909" max="909" width="13.42578125" customWidth="1"/>
    <col min="914" max="914" width="14.7109375" customWidth="1"/>
    <col min="1154" max="1154" width="21.42578125" customWidth="1"/>
    <col min="1155" max="1163" width="11.42578125" customWidth="1"/>
    <col min="1164" max="1164" width="15.5703125" customWidth="1"/>
    <col min="1165" max="1165" width="13.42578125" customWidth="1"/>
    <col min="1170" max="1170" width="14.7109375" customWidth="1"/>
    <col min="1410" max="1410" width="21.42578125" customWidth="1"/>
    <col min="1411" max="1419" width="11.42578125" customWidth="1"/>
    <col min="1420" max="1420" width="15.5703125" customWidth="1"/>
    <col min="1421" max="1421" width="13.42578125" customWidth="1"/>
    <col min="1426" max="1426" width="14.7109375" customWidth="1"/>
    <col min="1666" max="1666" width="21.42578125" customWidth="1"/>
    <col min="1667" max="1675" width="11.42578125" customWidth="1"/>
    <col min="1676" max="1676" width="15.5703125" customWidth="1"/>
    <col min="1677" max="1677" width="13.42578125" customWidth="1"/>
    <col min="1682" max="1682" width="14.7109375" customWidth="1"/>
    <col min="1922" max="1922" width="21.42578125" customWidth="1"/>
    <col min="1923" max="1931" width="11.42578125" customWidth="1"/>
    <col min="1932" max="1932" width="15.5703125" customWidth="1"/>
    <col min="1933" max="1933" width="13.42578125" customWidth="1"/>
    <col min="1938" max="1938" width="14.7109375" customWidth="1"/>
    <col min="2178" max="2178" width="21.42578125" customWidth="1"/>
    <col min="2179" max="2187" width="11.42578125" customWidth="1"/>
    <col min="2188" max="2188" width="15.5703125" customWidth="1"/>
    <col min="2189" max="2189" width="13.42578125" customWidth="1"/>
    <col min="2194" max="2194" width="14.7109375" customWidth="1"/>
    <col min="2434" max="2434" width="21.42578125" customWidth="1"/>
    <col min="2435" max="2443" width="11.42578125" customWidth="1"/>
    <col min="2444" max="2444" width="15.5703125" customWidth="1"/>
    <col min="2445" max="2445" width="13.42578125" customWidth="1"/>
    <col min="2450" max="2450" width="14.7109375" customWidth="1"/>
    <col min="2690" max="2690" width="21.42578125" customWidth="1"/>
    <col min="2691" max="2699" width="11.42578125" customWidth="1"/>
    <col min="2700" max="2700" width="15.5703125" customWidth="1"/>
    <col min="2701" max="2701" width="13.42578125" customWidth="1"/>
    <col min="2706" max="2706" width="14.7109375" customWidth="1"/>
    <col min="2946" max="2946" width="21.42578125" customWidth="1"/>
    <col min="2947" max="2955" width="11.42578125" customWidth="1"/>
    <col min="2956" max="2956" width="15.5703125" customWidth="1"/>
    <col min="2957" max="2957" width="13.42578125" customWidth="1"/>
    <col min="2962" max="2962" width="14.7109375" customWidth="1"/>
    <col min="3202" max="3202" width="21.42578125" customWidth="1"/>
    <col min="3203" max="3211" width="11.42578125" customWidth="1"/>
    <col min="3212" max="3212" width="15.5703125" customWidth="1"/>
    <col min="3213" max="3213" width="13.42578125" customWidth="1"/>
    <col min="3218" max="3218" width="14.7109375" customWidth="1"/>
    <col min="3458" max="3458" width="21.42578125" customWidth="1"/>
    <col min="3459" max="3467" width="11.42578125" customWidth="1"/>
    <col min="3468" max="3468" width="15.5703125" customWidth="1"/>
    <col min="3469" max="3469" width="13.42578125" customWidth="1"/>
    <col min="3474" max="3474" width="14.7109375" customWidth="1"/>
    <col min="3714" max="3714" width="21.42578125" customWidth="1"/>
    <col min="3715" max="3723" width="11.42578125" customWidth="1"/>
    <col min="3724" max="3724" width="15.5703125" customWidth="1"/>
    <col min="3725" max="3725" width="13.42578125" customWidth="1"/>
    <col min="3730" max="3730" width="14.7109375" customWidth="1"/>
    <col min="3970" max="3970" width="21.42578125" customWidth="1"/>
    <col min="3971" max="3979" width="11.42578125" customWidth="1"/>
    <col min="3980" max="3980" width="15.5703125" customWidth="1"/>
    <col min="3981" max="3981" width="13.42578125" customWidth="1"/>
    <col min="3986" max="3986" width="14.7109375" customWidth="1"/>
    <col min="4226" max="4226" width="21.42578125" customWidth="1"/>
    <col min="4227" max="4235" width="11.42578125" customWidth="1"/>
    <col min="4236" max="4236" width="15.5703125" customWidth="1"/>
    <col min="4237" max="4237" width="13.42578125" customWidth="1"/>
    <col min="4242" max="4242" width="14.7109375" customWidth="1"/>
    <col min="4482" max="4482" width="21.42578125" customWidth="1"/>
    <col min="4483" max="4491" width="11.42578125" customWidth="1"/>
    <col min="4492" max="4492" width="15.5703125" customWidth="1"/>
    <col min="4493" max="4493" width="13.42578125" customWidth="1"/>
    <col min="4498" max="4498" width="14.7109375" customWidth="1"/>
    <col min="4738" max="4738" width="21.42578125" customWidth="1"/>
    <col min="4739" max="4747" width="11.42578125" customWidth="1"/>
    <col min="4748" max="4748" width="15.5703125" customWidth="1"/>
    <col min="4749" max="4749" width="13.42578125" customWidth="1"/>
    <col min="4754" max="4754" width="14.7109375" customWidth="1"/>
    <col min="4994" max="4994" width="21.42578125" customWidth="1"/>
    <col min="4995" max="5003" width="11.42578125" customWidth="1"/>
    <col min="5004" max="5004" width="15.5703125" customWidth="1"/>
    <col min="5005" max="5005" width="13.42578125" customWidth="1"/>
    <col min="5010" max="5010" width="14.7109375" customWidth="1"/>
    <col min="5250" max="5250" width="21.42578125" customWidth="1"/>
    <col min="5251" max="5259" width="11.42578125" customWidth="1"/>
    <col min="5260" max="5260" width="15.5703125" customWidth="1"/>
    <col min="5261" max="5261" width="13.42578125" customWidth="1"/>
    <col min="5266" max="5266" width="14.7109375" customWidth="1"/>
    <col min="5506" max="5506" width="21.42578125" customWidth="1"/>
    <col min="5507" max="5515" width="11.42578125" customWidth="1"/>
    <col min="5516" max="5516" width="15.5703125" customWidth="1"/>
    <col min="5517" max="5517" width="13.42578125" customWidth="1"/>
    <col min="5522" max="5522" width="14.7109375" customWidth="1"/>
    <col min="5762" max="5762" width="21.42578125" customWidth="1"/>
    <col min="5763" max="5771" width="11.42578125" customWidth="1"/>
    <col min="5772" max="5772" width="15.5703125" customWidth="1"/>
    <col min="5773" max="5773" width="13.42578125" customWidth="1"/>
    <col min="5778" max="5778" width="14.7109375" customWidth="1"/>
    <col min="6018" max="6018" width="21.42578125" customWidth="1"/>
    <col min="6019" max="6027" width="11.42578125" customWidth="1"/>
    <col min="6028" max="6028" width="15.5703125" customWidth="1"/>
    <col min="6029" max="6029" width="13.42578125" customWidth="1"/>
    <col min="6034" max="6034" width="14.7109375" customWidth="1"/>
    <col min="6274" max="6274" width="21.42578125" customWidth="1"/>
    <col min="6275" max="6283" width="11.42578125" customWidth="1"/>
    <col min="6284" max="6284" width="15.5703125" customWidth="1"/>
    <col min="6285" max="6285" width="13.42578125" customWidth="1"/>
    <col min="6290" max="6290" width="14.7109375" customWidth="1"/>
    <col min="6530" max="6530" width="21.42578125" customWidth="1"/>
    <col min="6531" max="6539" width="11.42578125" customWidth="1"/>
    <col min="6540" max="6540" width="15.5703125" customWidth="1"/>
    <col min="6541" max="6541" width="13.42578125" customWidth="1"/>
    <col min="6546" max="6546" width="14.7109375" customWidth="1"/>
    <col min="6786" max="6786" width="21.42578125" customWidth="1"/>
    <col min="6787" max="6795" width="11.42578125" customWidth="1"/>
    <col min="6796" max="6796" width="15.5703125" customWidth="1"/>
    <col min="6797" max="6797" width="13.42578125" customWidth="1"/>
    <col min="6802" max="6802" width="14.7109375" customWidth="1"/>
    <col min="7042" max="7042" width="21.42578125" customWidth="1"/>
    <col min="7043" max="7051" width="11.42578125" customWidth="1"/>
    <col min="7052" max="7052" width="15.5703125" customWidth="1"/>
    <col min="7053" max="7053" width="13.42578125" customWidth="1"/>
    <col min="7058" max="7058" width="14.7109375" customWidth="1"/>
    <col min="7298" max="7298" width="21.42578125" customWidth="1"/>
    <col min="7299" max="7307" width="11.42578125" customWidth="1"/>
    <col min="7308" max="7308" width="15.5703125" customWidth="1"/>
    <col min="7309" max="7309" width="13.42578125" customWidth="1"/>
    <col min="7314" max="7314" width="14.7109375" customWidth="1"/>
    <col min="7554" max="7554" width="21.42578125" customWidth="1"/>
    <col min="7555" max="7563" width="11.42578125" customWidth="1"/>
    <col min="7564" max="7564" width="15.5703125" customWidth="1"/>
    <col min="7565" max="7565" width="13.42578125" customWidth="1"/>
    <col min="7570" max="7570" width="14.7109375" customWidth="1"/>
    <col min="7810" max="7810" width="21.42578125" customWidth="1"/>
    <col min="7811" max="7819" width="11.42578125" customWidth="1"/>
    <col min="7820" max="7820" width="15.5703125" customWidth="1"/>
    <col min="7821" max="7821" width="13.42578125" customWidth="1"/>
    <col min="7826" max="7826" width="14.7109375" customWidth="1"/>
    <col min="8066" max="8066" width="21.42578125" customWidth="1"/>
    <col min="8067" max="8075" width="11.42578125" customWidth="1"/>
    <col min="8076" max="8076" width="15.5703125" customWidth="1"/>
    <col min="8077" max="8077" width="13.42578125" customWidth="1"/>
    <col min="8082" max="8082" width="14.7109375" customWidth="1"/>
    <col min="8322" max="8322" width="21.42578125" customWidth="1"/>
    <col min="8323" max="8331" width="11.42578125" customWidth="1"/>
    <col min="8332" max="8332" width="15.5703125" customWidth="1"/>
    <col min="8333" max="8333" width="13.42578125" customWidth="1"/>
    <col min="8338" max="8338" width="14.7109375" customWidth="1"/>
    <col min="8578" max="8578" width="21.42578125" customWidth="1"/>
    <col min="8579" max="8587" width="11.42578125" customWidth="1"/>
    <col min="8588" max="8588" width="15.5703125" customWidth="1"/>
    <col min="8589" max="8589" width="13.42578125" customWidth="1"/>
    <col min="8594" max="8594" width="14.7109375" customWidth="1"/>
    <col min="8834" max="8834" width="21.42578125" customWidth="1"/>
    <col min="8835" max="8843" width="11.42578125" customWidth="1"/>
    <col min="8844" max="8844" width="15.5703125" customWidth="1"/>
    <col min="8845" max="8845" width="13.42578125" customWidth="1"/>
    <col min="8850" max="8850" width="14.7109375" customWidth="1"/>
    <col min="9090" max="9090" width="21.42578125" customWidth="1"/>
    <col min="9091" max="9099" width="11.42578125" customWidth="1"/>
    <col min="9100" max="9100" width="15.5703125" customWidth="1"/>
    <col min="9101" max="9101" width="13.42578125" customWidth="1"/>
    <col min="9106" max="9106" width="14.7109375" customWidth="1"/>
    <col min="9346" max="9346" width="21.42578125" customWidth="1"/>
    <col min="9347" max="9355" width="11.42578125" customWidth="1"/>
    <col min="9356" max="9356" width="15.5703125" customWidth="1"/>
    <col min="9357" max="9357" width="13.42578125" customWidth="1"/>
    <col min="9362" max="9362" width="14.7109375" customWidth="1"/>
    <col min="9602" max="9602" width="21.42578125" customWidth="1"/>
    <col min="9603" max="9611" width="11.42578125" customWidth="1"/>
    <col min="9612" max="9612" width="15.5703125" customWidth="1"/>
    <col min="9613" max="9613" width="13.42578125" customWidth="1"/>
    <col min="9618" max="9618" width="14.7109375" customWidth="1"/>
    <col min="9858" max="9858" width="21.42578125" customWidth="1"/>
    <col min="9859" max="9867" width="11.42578125" customWidth="1"/>
    <col min="9868" max="9868" width="15.5703125" customWidth="1"/>
    <col min="9869" max="9869" width="13.42578125" customWidth="1"/>
    <col min="9874" max="9874" width="14.7109375" customWidth="1"/>
    <col min="10114" max="10114" width="21.42578125" customWidth="1"/>
    <col min="10115" max="10123" width="11.42578125" customWidth="1"/>
    <col min="10124" max="10124" width="15.5703125" customWidth="1"/>
    <col min="10125" max="10125" width="13.42578125" customWidth="1"/>
    <col min="10130" max="10130" width="14.7109375" customWidth="1"/>
    <col min="10370" max="10370" width="21.42578125" customWidth="1"/>
    <col min="10371" max="10379" width="11.42578125" customWidth="1"/>
    <col min="10380" max="10380" width="15.5703125" customWidth="1"/>
    <col min="10381" max="10381" width="13.42578125" customWidth="1"/>
    <col min="10386" max="10386" width="14.7109375" customWidth="1"/>
    <col min="10626" max="10626" width="21.42578125" customWidth="1"/>
    <col min="10627" max="10635" width="11.42578125" customWidth="1"/>
    <col min="10636" max="10636" width="15.5703125" customWidth="1"/>
    <col min="10637" max="10637" width="13.42578125" customWidth="1"/>
    <col min="10642" max="10642" width="14.7109375" customWidth="1"/>
    <col min="10882" max="10882" width="21.42578125" customWidth="1"/>
    <col min="10883" max="10891" width="11.42578125" customWidth="1"/>
    <col min="10892" max="10892" width="15.5703125" customWidth="1"/>
    <col min="10893" max="10893" width="13.42578125" customWidth="1"/>
    <col min="10898" max="10898" width="14.7109375" customWidth="1"/>
    <col min="11138" max="11138" width="21.42578125" customWidth="1"/>
    <col min="11139" max="11147" width="11.42578125" customWidth="1"/>
    <col min="11148" max="11148" width="15.5703125" customWidth="1"/>
    <col min="11149" max="11149" width="13.42578125" customWidth="1"/>
    <col min="11154" max="11154" width="14.7109375" customWidth="1"/>
    <col min="11394" max="11394" width="21.42578125" customWidth="1"/>
    <col min="11395" max="11403" width="11.42578125" customWidth="1"/>
    <col min="11404" max="11404" width="15.5703125" customWidth="1"/>
    <col min="11405" max="11405" width="13.42578125" customWidth="1"/>
    <col min="11410" max="11410" width="14.7109375" customWidth="1"/>
    <col min="11650" max="11650" width="21.42578125" customWidth="1"/>
    <col min="11651" max="11659" width="11.42578125" customWidth="1"/>
    <col min="11660" max="11660" width="15.5703125" customWidth="1"/>
    <col min="11661" max="11661" width="13.42578125" customWidth="1"/>
    <col min="11666" max="11666" width="14.7109375" customWidth="1"/>
    <col min="11906" max="11906" width="21.42578125" customWidth="1"/>
    <col min="11907" max="11915" width="11.42578125" customWidth="1"/>
    <col min="11916" max="11916" width="15.5703125" customWidth="1"/>
    <col min="11917" max="11917" width="13.42578125" customWidth="1"/>
    <col min="11922" max="11922" width="14.7109375" customWidth="1"/>
    <col min="12162" max="12162" width="21.42578125" customWidth="1"/>
    <col min="12163" max="12171" width="11.42578125" customWidth="1"/>
    <col min="12172" max="12172" width="15.5703125" customWidth="1"/>
    <col min="12173" max="12173" width="13.42578125" customWidth="1"/>
    <col min="12178" max="12178" width="14.7109375" customWidth="1"/>
    <col min="12418" max="12418" width="21.42578125" customWidth="1"/>
    <col min="12419" max="12427" width="11.42578125" customWidth="1"/>
    <col min="12428" max="12428" width="15.5703125" customWidth="1"/>
    <col min="12429" max="12429" width="13.42578125" customWidth="1"/>
    <col min="12434" max="12434" width="14.7109375" customWidth="1"/>
    <col min="12674" max="12674" width="21.42578125" customWidth="1"/>
    <col min="12675" max="12683" width="11.42578125" customWidth="1"/>
    <col min="12684" max="12684" width="15.5703125" customWidth="1"/>
    <col min="12685" max="12685" width="13.42578125" customWidth="1"/>
    <col min="12690" max="12690" width="14.7109375" customWidth="1"/>
    <col min="12930" max="12930" width="21.42578125" customWidth="1"/>
    <col min="12931" max="12939" width="11.42578125" customWidth="1"/>
    <col min="12940" max="12940" width="15.5703125" customWidth="1"/>
    <col min="12941" max="12941" width="13.42578125" customWidth="1"/>
    <col min="12946" max="12946" width="14.7109375" customWidth="1"/>
    <col min="13186" max="13186" width="21.42578125" customWidth="1"/>
    <col min="13187" max="13195" width="11.42578125" customWidth="1"/>
    <col min="13196" max="13196" width="15.5703125" customWidth="1"/>
    <col min="13197" max="13197" width="13.42578125" customWidth="1"/>
    <col min="13202" max="13202" width="14.7109375" customWidth="1"/>
    <col min="13442" max="13442" width="21.42578125" customWidth="1"/>
    <col min="13443" max="13451" width="11.42578125" customWidth="1"/>
    <col min="13452" max="13452" width="15.5703125" customWidth="1"/>
    <col min="13453" max="13453" width="13.42578125" customWidth="1"/>
    <col min="13458" max="13458" width="14.7109375" customWidth="1"/>
    <col min="13698" max="13698" width="21.42578125" customWidth="1"/>
    <col min="13699" max="13707" width="11.42578125" customWidth="1"/>
    <col min="13708" max="13708" width="15.5703125" customWidth="1"/>
    <col min="13709" max="13709" width="13.42578125" customWidth="1"/>
    <col min="13714" max="13714" width="14.7109375" customWidth="1"/>
    <col min="13954" max="13954" width="21.42578125" customWidth="1"/>
    <col min="13955" max="13963" width="11.42578125" customWidth="1"/>
    <col min="13964" max="13964" width="15.5703125" customWidth="1"/>
    <col min="13965" max="13965" width="13.42578125" customWidth="1"/>
    <col min="13970" max="13970" width="14.7109375" customWidth="1"/>
    <col min="14210" max="14210" width="21.42578125" customWidth="1"/>
    <col min="14211" max="14219" width="11.42578125" customWidth="1"/>
    <col min="14220" max="14220" width="15.5703125" customWidth="1"/>
    <col min="14221" max="14221" width="13.42578125" customWidth="1"/>
    <col min="14226" max="14226" width="14.7109375" customWidth="1"/>
    <col min="14466" max="14466" width="21.42578125" customWidth="1"/>
    <col min="14467" max="14475" width="11.42578125" customWidth="1"/>
    <col min="14476" max="14476" width="15.5703125" customWidth="1"/>
    <col min="14477" max="14477" width="13.42578125" customWidth="1"/>
    <col min="14482" max="14482" width="14.7109375" customWidth="1"/>
    <col min="14722" max="14722" width="21.42578125" customWidth="1"/>
    <col min="14723" max="14731" width="11.42578125" customWidth="1"/>
    <col min="14732" max="14732" width="15.5703125" customWidth="1"/>
    <col min="14733" max="14733" width="13.42578125" customWidth="1"/>
    <col min="14738" max="14738" width="14.7109375" customWidth="1"/>
    <col min="14978" max="14978" width="21.42578125" customWidth="1"/>
    <col min="14979" max="14987" width="11.42578125" customWidth="1"/>
    <col min="14988" max="14988" width="15.5703125" customWidth="1"/>
    <col min="14989" max="14989" width="13.42578125" customWidth="1"/>
    <col min="14994" max="14994" width="14.7109375" customWidth="1"/>
    <col min="15234" max="15234" width="21.42578125" customWidth="1"/>
    <col min="15235" max="15243" width="11.42578125" customWidth="1"/>
    <col min="15244" max="15244" width="15.5703125" customWidth="1"/>
    <col min="15245" max="15245" width="13.42578125" customWidth="1"/>
    <col min="15250" max="15250" width="14.7109375" customWidth="1"/>
    <col min="15490" max="15490" width="21.42578125" customWidth="1"/>
    <col min="15491" max="15499" width="11.42578125" customWidth="1"/>
    <col min="15500" max="15500" width="15.5703125" customWidth="1"/>
    <col min="15501" max="15501" width="13.42578125" customWidth="1"/>
    <col min="15506" max="15506" width="14.7109375" customWidth="1"/>
    <col min="15746" max="15746" width="21.42578125" customWidth="1"/>
    <col min="15747" max="15755" width="11.42578125" customWidth="1"/>
    <col min="15756" max="15756" width="15.5703125" customWidth="1"/>
    <col min="15757" max="15757" width="13.42578125" customWidth="1"/>
    <col min="15762" max="15762" width="14.7109375" customWidth="1"/>
    <col min="16002" max="16002" width="21.42578125" customWidth="1"/>
    <col min="16003" max="16011" width="11.42578125" customWidth="1"/>
    <col min="16012" max="16012" width="15.5703125" customWidth="1"/>
    <col min="16013" max="16013" width="13.42578125" customWidth="1"/>
    <col min="16018" max="16018" width="14.7109375" customWidth="1"/>
    <col min="16258" max="16258" width="21.42578125" customWidth="1"/>
    <col min="16259" max="16267" width="11.42578125" customWidth="1"/>
    <col min="16268" max="16268" width="15.5703125" customWidth="1"/>
    <col min="16269" max="16269" width="13.42578125" customWidth="1"/>
    <col min="16274" max="16274" width="14.7109375" customWidth="1"/>
  </cols>
  <sheetData>
    <row r="1" spans="1:174" ht="43.5" customHeight="1" thickBot="1">
      <c r="A1" s="657"/>
      <c r="B1" s="657"/>
      <c r="C1" s="657"/>
      <c r="D1" s="658"/>
      <c r="E1" s="658"/>
      <c r="F1" s="658"/>
      <c r="G1" s="658"/>
      <c r="H1" s="658"/>
      <c r="I1" s="658"/>
      <c r="J1" s="658"/>
      <c r="K1" s="658"/>
      <c r="L1" s="658"/>
      <c r="M1" s="658"/>
      <c r="N1" s="658"/>
      <c r="O1" s="658"/>
      <c r="P1" s="658"/>
      <c r="Q1" s="658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0"/>
      <c r="AT1" s="270"/>
      <c r="AU1" s="270"/>
      <c r="AV1" s="270"/>
      <c r="AW1" s="270"/>
      <c r="AX1" s="270"/>
      <c r="AY1" s="270"/>
      <c r="AZ1" s="270"/>
      <c r="BA1" s="270"/>
      <c r="BB1" s="270"/>
      <c r="BC1" s="270"/>
      <c r="BD1" s="270"/>
      <c r="BE1" s="270"/>
      <c r="BF1" s="270"/>
      <c r="BG1" s="270"/>
      <c r="BH1" s="270"/>
      <c r="BI1" s="270"/>
      <c r="BJ1" s="270"/>
      <c r="BK1" s="270"/>
      <c r="BL1" s="270"/>
      <c r="BM1" s="270"/>
      <c r="BN1" s="270"/>
      <c r="BO1" s="270"/>
      <c r="BP1" s="270"/>
      <c r="BQ1" s="270"/>
      <c r="BR1" s="270"/>
      <c r="BS1" s="270"/>
      <c r="BT1" s="270"/>
      <c r="BU1" s="270"/>
      <c r="BV1" s="270"/>
      <c r="BW1" s="270"/>
      <c r="BX1" s="270"/>
      <c r="BY1" s="270"/>
      <c r="BZ1" s="270"/>
      <c r="CA1" s="270"/>
      <c r="CB1" s="270"/>
      <c r="CC1" s="270"/>
      <c r="CD1" s="270"/>
      <c r="CE1" s="270"/>
      <c r="CF1" s="270"/>
      <c r="CG1" s="270"/>
      <c r="CH1" s="270"/>
      <c r="CI1" s="270"/>
      <c r="CJ1" s="270"/>
      <c r="CK1" s="270"/>
      <c r="CL1" s="270"/>
      <c r="CM1" s="270"/>
      <c r="CN1" s="270"/>
      <c r="CO1" s="270"/>
      <c r="CP1" s="270"/>
      <c r="CQ1" s="270"/>
      <c r="CR1" s="270"/>
      <c r="CS1" s="270"/>
      <c r="CT1" s="270"/>
      <c r="CU1" s="270"/>
      <c r="CV1" s="270"/>
      <c r="CW1" s="270"/>
      <c r="CX1" s="270"/>
      <c r="CY1" s="270"/>
      <c r="CZ1" s="270"/>
      <c r="DA1" s="270"/>
      <c r="DB1" s="270"/>
      <c r="DC1" s="270"/>
      <c r="DD1" s="270"/>
      <c r="DE1" s="270"/>
      <c r="DF1" s="270"/>
      <c r="DG1" s="270"/>
      <c r="DH1" s="270"/>
      <c r="DI1" s="270"/>
      <c r="DJ1" s="270"/>
      <c r="DK1" s="270"/>
      <c r="DL1" s="270"/>
      <c r="DM1" s="270"/>
      <c r="DN1" s="270"/>
      <c r="DO1" s="270"/>
      <c r="DP1" s="270"/>
      <c r="DQ1" s="270"/>
      <c r="DR1" s="270"/>
      <c r="DS1" s="270"/>
      <c r="DT1" s="270"/>
      <c r="DU1" s="270"/>
      <c r="DV1" s="270"/>
      <c r="DW1" s="270"/>
      <c r="DX1" s="270"/>
      <c r="DY1" s="270"/>
      <c r="DZ1" s="270"/>
      <c r="EA1" s="270"/>
      <c r="EB1" s="270"/>
      <c r="EC1" s="270"/>
      <c r="ED1" s="270"/>
      <c r="EE1" s="270"/>
      <c r="EF1" s="270"/>
      <c r="EG1" s="270"/>
      <c r="EH1" s="270"/>
      <c r="EI1" s="270"/>
      <c r="EJ1" s="270"/>
      <c r="EK1" s="657" t="s">
        <v>3231</v>
      </c>
      <c r="EL1" s="656"/>
      <c r="EM1" s="656"/>
      <c r="EN1" s="656"/>
      <c r="EO1" s="656"/>
      <c r="EP1" s="656"/>
      <c r="EQ1" s="656"/>
      <c r="ER1" s="656"/>
      <c r="ES1" s="656"/>
      <c r="ET1" s="656"/>
      <c r="EU1" s="656"/>
      <c r="EV1" s="656"/>
      <c r="EW1" s="656"/>
      <c r="EX1" s="656"/>
      <c r="EY1" s="656"/>
      <c r="EZ1" s="656"/>
      <c r="FA1" s="656"/>
      <c r="FB1" s="656"/>
      <c r="FC1" s="656"/>
      <c r="FD1" s="887" t="s">
        <v>3232</v>
      </c>
      <c r="FE1" s="888"/>
      <c r="FF1" s="887" t="s">
        <v>3233</v>
      </c>
      <c r="FG1" s="888"/>
      <c r="FH1" s="883" t="s">
        <v>3234</v>
      </c>
      <c r="FI1" s="884"/>
    </row>
    <row r="2" spans="1:174" ht="30" customHeight="1">
      <c r="A2" s="873" t="s">
        <v>3235</v>
      </c>
      <c r="B2" s="878" t="s">
        <v>3236</v>
      </c>
      <c r="C2" s="877" t="s">
        <v>273</v>
      </c>
      <c r="D2" s="874" t="s">
        <v>3237</v>
      </c>
      <c r="E2" s="875"/>
      <c r="F2" s="875"/>
      <c r="G2" s="875"/>
      <c r="H2" s="875"/>
      <c r="I2" s="875"/>
      <c r="J2" s="875"/>
      <c r="K2" s="875"/>
      <c r="L2" s="875"/>
      <c r="M2" s="875"/>
      <c r="N2" s="875"/>
      <c r="O2" s="876"/>
      <c r="P2" s="874" t="s">
        <v>3238</v>
      </c>
      <c r="Q2" s="875"/>
      <c r="R2" s="875"/>
      <c r="S2" s="875"/>
      <c r="T2" s="875"/>
      <c r="U2" s="875"/>
      <c r="V2" s="875"/>
      <c r="W2" s="875"/>
      <c r="X2" s="875"/>
      <c r="Y2" s="875"/>
      <c r="Z2" s="875"/>
      <c r="AA2" s="876"/>
      <c r="AB2" s="874" t="s">
        <v>3239</v>
      </c>
      <c r="AC2" s="875"/>
      <c r="AD2" s="875"/>
      <c r="AE2" s="875"/>
      <c r="AF2" s="875"/>
      <c r="AG2" s="875"/>
      <c r="AH2" s="875"/>
      <c r="AI2" s="875"/>
      <c r="AJ2" s="875"/>
      <c r="AK2" s="875"/>
      <c r="AL2" s="875"/>
      <c r="AM2" s="876"/>
      <c r="AN2" s="874" t="s">
        <v>3240</v>
      </c>
      <c r="AO2" s="875"/>
      <c r="AP2" s="875"/>
      <c r="AQ2" s="875"/>
      <c r="AR2" s="875"/>
      <c r="AS2" s="875"/>
      <c r="AT2" s="875"/>
      <c r="AU2" s="875"/>
      <c r="AV2" s="875"/>
      <c r="AW2" s="875"/>
      <c r="AX2" s="875"/>
      <c r="AY2" s="876"/>
      <c r="AZ2" s="874" t="s">
        <v>3241</v>
      </c>
      <c r="BA2" s="875"/>
      <c r="BB2" s="875"/>
      <c r="BC2" s="875"/>
      <c r="BD2" s="875"/>
      <c r="BE2" s="875"/>
      <c r="BF2" s="875"/>
      <c r="BG2" s="875"/>
      <c r="BH2" s="875"/>
      <c r="BI2" s="875"/>
      <c r="BJ2" s="875"/>
      <c r="BK2" s="876"/>
      <c r="BL2" s="874" t="s">
        <v>3242</v>
      </c>
      <c r="BM2" s="875"/>
      <c r="BN2" s="875"/>
      <c r="BO2" s="875"/>
      <c r="BP2" s="875"/>
      <c r="BQ2" s="875"/>
      <c r="BR2" s="875"/>
      <c r="BS2" s="875"/>
      <c r="BT2" s="875"/>
      <c r="BU2" s="875"/>
      <c r="BV2" s="875"/>
      <c r="BW2" s="876"/>
      <c r="BX2" s="874" t="s">
        <v>3243</v>
      </c>
      <c r="BY2" s="875"/>
      <c r="BZ2" s="875"/>
      <c r="CA2" s="875"/>
      <c r="CB2" s="875"/>
      <c r="CC2" s="875"/>
      <c r="CD2" s="875"/>
      <c r="CE2" s="875"/>
      <c r="CF2" s="875"/>
      <c r="CG2" s="875"/>
      <c r="CH2" s="875"/>
      <c r="CI2" s="876"/>
      <c r="CJ2" s="874" t="s">
        <v>3244</v>
      </c>
      <c r="CK2" s="875"/>
      <c r="CL2" s="875"/>
      <c r="CM2" s="875"/>
      <c r="CN2" s="875"/>
      <c r="CO2" s="875"/>
      <c r="CP2" s="875"/>
      <c r="CQ2" s="875"/>
      <c r="CR2" s="875"/>
      <c r="CS2" s="875"/>
      <c r="CT2" s="875"/>
      <c r="CU2" s="876"/>
      <c r="CV2" s="874" t="s">
        <v>3245</v>
      </c>
      <c r="CW2" s="875"/>
      <c r="CX2" s="875"/>
      <c r="CY2" s="875"/>
      <c r="CZ2" s="875"/>
      <c r="DA2" s="875"/>
      <c r="DB2" s="875"/>
      <c r="DC2" s="875"/>
      <c r="DD2" s="875"/>
      <c r="DE2" s="875"/>
      <c r="DF2" s="875"/>
      <c r="DG2" s="876"/>
      <c r="DH2" s="874" t="s">
        <v>3246</v>
      </c>
      <c r="DI2" s="875"/>
      <c r="DJ2" s="875"/>
      <c r="DK2" s="875"/>
      <c r="DL2" s="875"/>
      <c r="DM2" s="875"/>
      <c r="DN2" s="875"/>
      <c r="DO2" s="875"/>
      <c r="DP2" s="875"/>
      <c r="DQ2" s="875"/>
      <c r="DR2" s="875"/>
      <c r="DS2" s="882"/>
      <c r="DT2" s="874" t="s">
        <v>3247</v>
      </c>
      <c r="DU2" s="875"/>
      <c r="DV2" s="875"/>
      <c r="DW2" s="875"/>
      <c r="DX2" s="875"/>
      <c r="DY2" s="875"/>
      <c r="DZ2" s="875"/>
      <c r="EA2" s="875"/>
      <c r="EB2" s="875"/>
      <c r="EC2" s="875"/>
      <c r="ED2" s="875"/>
      <c r="EE2" s="882"/>
      <c r="EF2" s="874" t="s">
        <v>3248</v>
      </c>
      <c r="EG2" s="875"/>
      <c r="EH2" s="875"/>
      <c r="EI2" s="875"/>
      <c r="EJ2" s="875"/>
      <c r="EK2" s="875"/>
      <c r="EL2" s="875"/>
      <c r="EM2" s="875"/>
      <c r="EN2" s="875"/>
      <c r="EO2" s="875"/>
      <c r="EP2" s="875"/>
      <c r="EQ2" s="882"/>
      <c r="ER2" s="874">
        <v>2022</v>
      </c>
      <c r="ES2" s="875"/>
      <c r="ET2" s="875"/>
      <c r="EU2" s="875"/>
      <c r="EV2" s="875"/>
      <c r="EW2" s="882"/>
      <c r="EX2" s="882"/>
      <c r="EY2" s="882"/>
      <c r="EZ2" s="882"/>
      <c r="FA2" s="882"/>
      <c r="FB2" s="882"/>
      <c r="FC2" s="876"/>
      <c r="FD2" s="886" t="s">
        <v>3249</v>
      </c>
      <c r="FE2" s="885" t="s">
        <v>3250</v>
      </c>
      <c r="FF2" s="885" t="s">
        <v>3251</v>
      </c>
      <c r="FG2" s="885" t="s">
        <v>3250</v>
      </c>
      <c r="FH2" s="1"/>
      <c r="FI2" s="202" t="s">
        <v>3252</v>
      </c>
    </row>
    <row r="3" spans="1:174" ht="49.5" customHeight="1" outlineLevel="1">
      <c r="A3" s="873"/>
      <c r="B3" s="878"/>
      <c r="C3" s="877"/>
      <c r="D3" s="491" t="s">
        <v>3253</v>
      </c>
      <c r="E3" s="492" t="s">
        <v>3254</v>
      </c>
      <c r="F3" s="492" t="s">
        <v>3255</v>
      </c>
      <c r="G3" s="492" t="s">
        <v>3256</v>
      </c>
      <c r="H3" s="492" t="s">
        <v>3257</v>
      </c>
      <c r="I3" s="492" t="s">
        <v>3258</v>
      </c>
      <c r="J3" s="492" t="s">
        <v>3259</v>
      </c>
      <c r="K3" s="492" t="s">
        <v>3260</v>
      </c>
      <c r="L3" s="492" t="s">
        <v>3261</v>
      </c>
      <c r="M3" s="492" t="s">
        <v>3262</v>
      </c>
      <c r="N3" s="493" t="s">
        <v>3263</v>
      </c>
      <c r="O3" s="494" t="s">
        <v>3264</v>
      </c>
      <c r="P3" s="491" t="s">
        <v>3253</v>
      </c>
      <c r="Q3" s="492" t="s">
        <v>3254</v>
      </c>
      <c r="R3" s="492" t="s">
        <v>3255</v>
      </c>
      <c r="S3" s="492" t="s">
        <v>3256</v>
      </c>
      <c r="T3" s="492" t="s">
        <v>3257</v>
      </c>
      <c r="U3" s="492" t="s">
        <v>3258</v>
      </c>
      <c r="V3" s="492" t="s">
        <v>3259</v>
      </c>
      <c r="W3" s="492" t="s">
        <v>3260</v>
      </c>
      <c r="X3" s="492" t="s">
        <v>3261</v>
      </c>
      <c r="Y3" s="492" t="s">
        <v>3262</v>
      </c>
      <c r="Z3" s="493" t="s">
        <v>3263</v>
      </c>
      <c r="AA3" s="494" t="s">
        <v>3264</v>
      </c>
      <c r="AB3" s="491" t="s">
        <v>3253</v>
      </c>
      <c r="AC3" s="492" t="s">
        <v>3254</v>
      </c>
      <c r="AD3" s="492" t="s">
        <v>3255</v>
      </c>
      <c r="AE3" s="492" t="s">
        <v>3256</v>
      </c>
      <c r="AF3" s="492" t="s">
        <v>3257</v>
      </c>
      <c r="AG3" s="492" t="s">
        <v>3258</v>
      </c>
      <c r="AH3" s="492" t="s">
        <v>3259</v>
      </c>
      <c r="AI3" s="492" t="s">
        <v>3260</v>
      </c>
      <c r="AJ3" s="492" t="s">
        <v>3261</v>
      </c>
      <c r="AK3" s="492" t="s">
        <v>3262</v>
      </c>
      <c r="AL3" s="493" t="s">
        <v>3263</v>
      </c>
      <c r="AM3" s="494" t="s">
        <v>3264</v>
      </c>
      <c r="AN3" s="491" t="s">
        <v>3253</v>
      </c>
      <c r="AO3" s="492" t="s">
        <v>3254</v>
      </c>
      <c r="AP3" s="492" t="s">
        <v>3255</v>
      </c>
      <c r="AQ3" s="492" t="s">
        <v>3265</v>
      </c>
      <c r="AR3" s="492" t="s">
        <v>472</v>
      </c>
      <c r="AS3" s="492" t="s">
        <v>473</v>
      </c>
      <c r="AT3" s="492" t="s">
        <v>474</v>
      </c>
      <c r="AU3" s="492" t="s">
        <v>475</v>
      </c>
      <c r="AV3" s="492" t="s">
        <v>477</v>
      </c>
      <c r="AW3" s="492" t="s">
        <v>478</v>
      </c>
      <c r="AX3" s="492" t="s">
        <v>479</v>
      </c>
      <c r="AY3" s="495" t="s">
        <v>480</v>
      </c>
      <c r="AZ3" s="491" t="s">
        <v>467</v>
      </c>
      <c r="BA3" s="492" t="s">
        <v>469</v>
      </c>
      <c r="BB3" s="492" t="s">
        <v>470</v>
      </c>
      <c r="BC3" s="492" t="s">
        <v>471</v>
      </c>
      <c r="BD3" s="492" t="s">
        <v>472</v>
      </c>
      <c r="BE3" s="492" t="s">
        <v>473</v>
      </c>
      <c r="BF3" s="492" t="s">
        <v>474</v>
      </c>
      <c r="BG3" s="492" t="s">
        <v>475</v>
      </c>
      <c r="BH3" s="492" t="s">
        <v>477</v>
      </c>
      <c r="BI3" s="492" t="s">
        <v>478</v>
      </c>
      <c r="BJ3" s="492" t="s">
        <v>479</v>
      </c>
      <c r="BK3" s="495" t="s">
        <v>480</v>
      </c>
      <c r="BL3" s="491" t="s">
        <v>467</v>
      </c>
      <c r="BM3" s="492" t="s">
        <v>469</v>
      </c>
      <c r="BN3" s="492" t="s">
        <v>470</v>
      </c>
      <c r="BO3" s="492" t="s">
        <v>471</v>
      </c>
      <c r="BP3" s="492" t="s">
        <v>472</v>
      </c>
      <c r="BQ3" s="492" t="s">
        <v>473</v>
      </c>
      <c r="BR3" s="492" t="s">
        <v>474</v>
      </c>
      <c r="BS3" s="492" t="s">
        <v>475</v>
      </c>
      <c r="BT3" s="492" t="s">
        <v>477</v>
      </c>
      <c r="BU3" s="492" t="s">
        <v>478</v>
      </c>
      <c r="BV3" s="492" t="s">
        <v>479</v>
      </c>
      <c r="BW3" s="495" t="s">
        <v>480</v>
      </c>
      <c r="BX3" s="491" t="s">
        <v>467</v>
      </c>
      <c r="BY3" s="492" t="s">
        <v>469</v>
      </c>
      <c r="BZ3" s="492" t="s">
        <v>470</v>
      </c>
      <c r="CA3" s="492" t="s">
        <v>471</v>
      </c>
      <c r="CB3" s="492" t="s">
        <v>472</v>
      </c>
      <c r="CC3" s="492" t="s">
        <v>473</v>
      </c>
      <c r="CD3" s="492" t="s">
        <v>474</v>
      </c>
      <c r="CE3" s="492" t="s">
        <v>475</v>
      </c>
      <c r="CF3" s="492" t="s">
        <v>477</v>
      </c>
      <c r="CG3" s="492" t="s">
        <v>478</v>
      </c>
      <c r="CH3" s="492" t="s">
        <v>479</v>
      </c>
      <c r="CI3" s="495" t="s">
        <v>480</v>
      </c>
      <c r="CJ3" s="491" t="s">
        <v>467</v>
      </c>
      <c r="CK3" s="492" t="s">
        <v>469</v>
      </c>
      <c r="CL3" s="492" t="s">
        <v>470</v>
      </c>
      <c r="CM3" s="492" t="s">
        <v>471</v>
      </c>
      <c r="CN3" s="492" t="s">
        <v>472</v>
      </c>
      <c r="CO3" s="492" t="s">
        <v>473</v>
      </c>
      <c r="CP3" s="492" t="s">
        <v>474</v>
      </c>
      <c r="CQ3" s="492" t="s">
        <v>475</v>
      </c>
      <c r="CR3" s="492" t="s">
        <v>477</v>
      </c>
      <c r="CS3" s="492" t="s">
        <v>478</v>
      </c>
      <c r="CT3" s="492" t="s">
        <v>479</v>
      </c>
      <c r="CU3" s="495" t="s">
        <v>480</v>
      </c>
      <c r="CV3" s="491" t="s">
        <v>467</v>
      </c>
      <c r="CW3" s="492" t="s">
        <v>469</v>
      </c>
      <c r="CX3" s="492" t="s">
        <v>470</v>
      </c>
      <c r="CY3" s="492" t="s">
        <v>471</v>
      </c>
      <c r="CZ3" s="492" t="s">
        <v>472</v>
      </c>
      <c r="DA3" s="492" t="s">
        <v>473</v>
      </c>
      <c r="DB3" s="492" t="s">
        <v>474</v>
      </c>
      <c r="DC3" s="492" t="s">
        <v>475</v>
      </c>
      <c r="DD3" s="492" t="s">
        <v>477</v>
      </c>
      <c r="DE3" s="492" t="s">
        <v>478</v>
      </c>
      <c r="DF3" s="492" t="s">
        <v>479</v>
      </c>
      <c r="DG3" s="495" t="s">
        <v>480</v>
      </c>
      <c r="DH3" s="491" t="s">
        <v>467</v>
      </c>
      <c r="DI3" s="492" t="s">
        <v>469</v>
      </c>
      <c r="DJ3" s="492" t="s">
        <v>470</v>
      </c>
      <c r="DK3" s="492" t="s">
        <v>471</v>
      </c>
      <c r="DL3" s="492" t="s">
        <v>472</v>
      </c>
      <c r="DM3" s="492" t="s">
        <v>473</v>
      </c>
      <c r="DN3" s="492" t="s">
        <v>474</v>
      </c>
      <c r="DO3" s="492" t="s">
        <v>475</v>
      </c>
      <c r="DP3" s="492" t="s">
        <v>477</v>
      </c>
      <c r="DQ3" s="492" t="s">
        <v>478</v>
      </c>
      <c r="DR3" s="492" t="s">
        <v>479</v>
      </c>
      <c r="DS3" s="496" t="s">
        <v>480</v>
      </c>
      <c r="DT3" s="491" t="s">
        <v>467</v>
      </c>
      <c r="DU3" s="492" t="s">
        <v>469</v>
      </c>
      <c r="DV3" s="492" t="s">
        <v>470</v>
      </c>
      <c r="DW3" s="492" t="s">
        <v>471</v>
      </c>
      <c r="DX3" s="492" t="s">
        <v>472</v>
      </c>
      <c r="DY3" s="492" t="s">
        <v>473</v>
      </c>
      <c r="DZ3" s="492" t="s">
        <v>474</v>
      </c>
      <c r="EA3" s="492" t="s">
        <v>475</v>
      </c>
      <c r="EB3" s="492" t="s">
        <v>477</v>
      </c>
      <c r="EC3" s="492" t="s">
        <v>478</v>
      </c>
      <c r="ED3" s="492" t="s">
        <v>479</v>
      </c>
      <c r="EE3" s="496" t="s">
        <v>480</v>
      </c>
      <c r="EF3" s="491" t="s">
        <v>467</v>
      </c>
      <c r="EG3" s="492" t="s">
        <v>469</v>
      </c>
      <c r="EH3" s="492" t="s">
        <v>470</v>
      </c>
      <c r="EI3" s="492" t="s">
        <v>471</v>
      </c>
      <c r="EJ3" s="492" t="s">
        <v>472</v>
      </c>
      <c r="EK3" s="492" t="s">
        <v>473</v>
      </c>
      <c r="EL3" s="492" t="s">
        <v>474</v>
      </c>
      <c r="EM3" s="492" t="s">
        <v>475</v>
      </c>
      <c r="EN3" s="492" t="s">
        <v>477</v>
      </c>
      <c r="EO3" s="492" t="s">
        <v>478</v>
      </c>
      <c r="EP3" s="492" t="s">
        <v>479</v>
      </c>
      <c r="EQ3" s="496" t="s">
        <v>480</v>
      </c>
      <c r="ER3" s="491" t="s">
        <v>467</v>
      </c>
      <c r="ES3" s="492" t="s">
        <v>469</v>
      </c>
      <c r="ET3" s="492" t="s">
        <v>470</v>
      </c>
      <c r="EU3" s="492" t="s">
        <v>471</v>
      </c>
      <c r="EV3" s="492" t="s">
        <v>472</v>
      </c>
      <c r="EW3" s="496" t="s">
        <v>473</v>
      </c>
      <c r="EX3" s="496" t="s">
        <v>474</v>
      </c>
      <c r="EY3" s="496" t="s">
        <v>475</v>
      </c>
      <c r="EZ3" s="495" t="s">
        <v>477</v>
      </c>
      <c r="FA3" s="495" t="s">
        <v>478</v>
      </c>
      <c r="FB3" s="495" t="s">
        <v>479</v>
      </c>
      <c r="FC3" s="495" t="s">
        <v>480</v>
      </c>
      <c r="FD3" s="886"/>
      <c r="FE3" s="885"/>
      <c r="FF3" s="885"/>
      <c r="FG3" s="885"/>
      <c r="FH3" s="1"/>
      <c r="FI3" s="202" t="s">
        <v>3266</v>
      </c>
    </row>
    <row r="4" spans="1:174" ht="24.75" customHeight="1">
      <c r="A4" s="488" t="s">
        <v>3267</v>
      </c>
      <c r="B4" s="489"/>
      <c r="C4" s="489"/>
      <c r="D4" s="490">
        <v>2325322</v>
      </c>
      <c r="E4" s="490">
        <v>2339348</v>
      </c>
      <c r="F4" s="490">
        <v>2338830</v>
      </c>
      <c r="G4" s="490">
        <v>2344165</v>
      </c>
      <c r="H4" s="490">
        <v>2337503</v>
      </c>
      <c r="I4" s="490">
        <v>2356664</v>
      </c>
      <c r="J4" s="490">
        <v>2325964</v>
      </c>
      <c r="K4" s="490">
        <v>2348446</v>
      </c>
      <c r="L4" s="490">
        <v>2306756</v>
      </c>
      <c r="M4" s="490">
        <v>2314173</v>
      </c>
      <c r="N4" s="490">
        <v>2306886</v>
      </c>
      <c r="O4" s="490">
        <v>2334353</v>
      </c>
      <c r="P4" s="490">
        <v>2333024</v>
      </c>
      <c r="Q4" s="490">
        <v>2328139</v>
      </c>
      <c r="R4" s="490">
        <v>2331430</v>
      </c>
      <c r="S4" s="490">
        <v>2286811</v>
      </c>
      <c r="T4" s="490">
        <v>2327026</v>
      </c>
      <c r="U4" s="490">
        <v>2337738</v>
      </c>
      <c r="V4" s="490">
        <v>2336336</v>
      </c>
      <c r="W4" s="490">
        <v>2336631</v>
      </c>
      <c r="X4" s="490">
        <v>2337053</v>
      </c>
      <c r="Y4" s="490">
        <v>2352445</v>
      </c>
      <c r="Z4" s="490">
        <v>2354726</v>
      </c>
      <c r="AA4" s="490">
        <v>2336614</v>
      </c>
      <c r="AB4" s="490">
        <v>2336140</v>
      </c>
      <c r="AC4" s="490">
        <v>2355503</v>
      </c>
      <c r="AD4" s="490">
        <v>2358335</v>
      </c>
      <c r="AE4" s="490">
        <v>2366612</v>
      </c>
      <c r="AF4" s="490">
        <v>2357123</v>
      </c>
      <c r="AG4" s="490">
        <v>2342313</v>
      </c>
      <c r="AH4" s="490">
        <v>2354321</v>
      </c>
      <c r="AI4" s="490">
        <v>2345548</v>
      </c>
      <c r="AJ4" s="490">
        <v>2346663</v>
      </c>
      <c r="AK4" s="490">
        <v>2354349</v>
      </c>
      <c r="AL4" s="490">
        <v>2351761</v>
      </c>
      <c r="AM4" s="490">
        <v>2355496</v>
      </c>
      <c r="AN4" s="490">
        <v>2362325</v>
      </c>
      <c r="AO4" s="490">
        <v>2365900</v>
      </c>
      <c r="AP4" s="490">
        <v>2367623</v>
      </c>
      <c r="AQ4" s="490">
        <v>2364093</v>
      </c>
      <c r="AR4" s="490">
        <v>2384866</v>
      </c>
      <c r="AS4" s="490">
        <v>2384726</v>
      </c>
      <c r="AT4" s="490">
        <v>2388565</v>
      </c>
      <c r="AU4" s="490">
        <v>2391194</v>
      </c>
      <c r="AV4" s="490">
        <v>2370794</v>
      </c>
      <c r="AW4" s="490">
        <v>2377273</v>
      </c>
      <c r="AX4" s="490">
        <v>2375121</v>
      </c>
      <c r="AY4" s="490">
        <v>2379471</v>
      </c>
      <c r="AZ4" s="490">
        <v>2393030</v>
      </c>
      <c r="BA4" s="490">
        <v>2404339</v>
      </c>
      <c r="BB4" s="490">
        <v>2403132</v>
      </c>
      <c r="BC4" s="490">
        <v>2397399</v>
      </c>
      <c r="BD4" s="490">
        <v>2399700</v>
      </c>
      <c r="BE4" s="490">
        <v>2383724</v>
      </c>
      <c r="BF4" s="490">
        <v>2383608</v>
      </c>
      <c r="BG4" s="490">
        <v>2354064</v>
      </c>
      <c r="BH4" s="490">
        <v>2374062</v>
      </c>
      <c r="BI4" s="490">
        <v>2352678</v>
      </c>
      <c r="BJ4" s="490">
        <v>2379534</v>
      </c>
      <c r="BK4" s="490">
        <v>2410996</v>
      </c>
      <c r="BL4" s="490">
        <v>2424485</v>
      </c>
      <c r="BM4" s="490">
        <v>2453108</v>
      </c>
      <c r="BN4" s="490">
        <v>2445736</v>
      </c>
      <c r="BO4" s="490">
        <v>2440439</v>
      </c>
      <c r="BP4" s="490">
        <v>2446396</v>
      </c>
      <c r="BQ4" s="490">
        <v>2441341</v>
      </c>
      <c r="BR4" s="490">
        <v>2405947</v>
      </c>
      <c r="BS4" s="490">
        <v>2385176</v>
      </c>
      <c r="BT4" s="490">
        <v>2386158</v>
      </c>
      <c r="BU4" s="490">
        <v>2385322</v>
      </c>
      <c r="BV4" s="490">
        <v>2386257</v>
      </c>
      <c r="BW4" s="490">
        <v>2398192</v>
      </c>
      <c r="BX4" s="490">
        <v>2400310</v>
      </c>
      <c r="BY4" s="490">
        <v>2386642</v>
      </c>
      <c r="BZ4" s="490">
        <v>2350320</v>
      </c>
      <c r="CA4" s="490">
        <v>2320500</v>
      </c>
      <c r="CB4" s="490">
        <v>2322021</v>
      </c>
      <c r="CC4" s="490">
        <v>2296492</v>
      </c>
      <c r="CD4" s="490">
        <v>2276078</v>
      </c>
      <c r="CE4" s="490">
        <v>2278197</v>
      </c>
      <c r="CF4" s="490">
        <v>2277575</v>
      </c>
      <c r="CG4" s="490">
        <v>2263110</v>
      </c>
      <c r="CH4" s="490">
        <v>2253831</v>
      </c>
      <c r="CI4" s="490">
        <v>2241894</v>
      </c>
      <c r="CJ4" s="490">
        <v>2232694</v>
      </c>
      <c r="CK4" s="490">
        <v>2233776</v>
      </c>
      <c r="CL4" s="490">
        <v>2225416</v>
      </c>
      <c r="CM4" s="490">
        <v>2220016</v>
      </c>
      <c r="CN4" s="490">
        <v>2222102</v>
      </c>
      <c r="CO4" s="490">
        <v>2254060</v>
      </c>
      <c r="CP4" s="490">
        <v>2279330</v>
      </c>
      <c r="CQ4" s="490">
        <v>2285762</v>
      </c>
      <c r="CR4" s="490">
        <v>2300364</v>
      </c>
      <c r="CS4" s="490">
        <v>2317897</v>
      </c>
      <c r="CT4" s="490">
        <v>2329926</v>
      </c>
      <c r="CU4" s="490">
        <v>2336079</v>
      </c>
      <c r="CV4" s="490">
        <v>2340997</v>
      </c>
      <c r="CW4" s="490">
        <v>2344891</v>
      </c>
      <c r="CX4" s="490">
        <v>2338251</v>
      </c>
      <c r="CY4" s="490">
        <v>2334826</v>
      </c>
      <c r="CZ4" s="490">
        <v>2336036</v>
      </c>
      <c r="DA4" s="490">
        <v>2330983</v>
      </c>
      <c r="DB4" s="490">
        <v>2328564</v>
      </c>
      <c r="DC4" s="490">
        <v>2325821</v>
      </c>
      <c r="DD4" s="490">
        <v>2325579</v>
      </c>
      <c r="DE4" s="490">
        <v>2327498</v>
      </c>
      <c r="DF4" s="490">
        <v>2332435</v>
      </c>
      <c r="DG4" s="490">
        <v>2338345</v>
      </c>
      <c r="DH4" s="490">
        <v>2341830</v>
      </c>
      <c r="DI4" s="490">
        <v>2347882</v>
      </c>
      <c r="DJ4" s="490">
        <v>2353039</v>
      </c>
      <c r="DK4" s="490">
        <v>2341386</v>
      </c>
      <c r="DL4" s="490">
        <v>2333615</v>
      </c>
      <c r="DM4" s="490">
        <v>2321254</v>
      </c>
      <c r="DN4" s="490">
        <v>2307694</v>
      </c>
      <c r="DO4" s="490">
        <v>2306143</v>
      </c>
      <c r="DP4" s="490">
        <v>2305154</v>
      </c>
      <c r="DQ4" s="490">
        <v>2294057</v>
      </c>
      <c r="DR4" s="490">
        <v>2284686</v>
      </c>
      <c r="DS4" s="595">
        <v>2290422</v>
      </c>
      <c r="DT4" s="596">
        <v>2294758</v>
      </c>
      <c r="DU4" s="490">
        <v>2407077</v>
      </c>
      <c r="DV4" s="490">
        <v>2430990</v>
      </c>
      <c r="DW4" s="490">
        <v>2473117</v>
      </c>
      <c r="DX4" s="490">
        <v>2524431</v>
      </c>
      <c r="DY4" s="490">
        <v>2540904</v>
      </c>
      <c r="DZ4" s="490">
        <v>2540655</v>
      </c>
      <c r="EA4" s="490">
        <v>2478543</v>
      </c>
      <c r="EB4" s="490">
        <v>2484416</v>
      </c>
      <c r="EC4" s="490">
        <v>2465967</v>
      </c>
      <c r="ED4" s="490">
        <v>2448044</v>
      </c>
      <c r="EE4" s="595">
        <v>2427993</v>
      </c>
      <c r="EF4" s="596">
        <v>2424400</v>
      </c>
      <c r="EG4" s="490">
        <v>2418815</v>
      </c>
      <c r="EH4" s="490">
        <v>2398449</v>
      </c>
      <c r="EI4" s="490">
        <v>2387961</v>
      </c>
      <c r="EJ4" s="490">
        <v>2379308</v>
      </c>
      <c r="EK4" s="490">
        <v>2377328</v>
      </c>
      <c r="EL4" s="490">
        <v>2374109</v>
      </c>
      <c r="EM4" s="490">
        <v>2370087</v>
      </c>
      <c r="EN4" s="490">
        <v>2453200</v>
      </c>
      <c r="EO4" s="490">
        <v>2445234</v>
      </c>
      <c r="EP4" s="490">
        <v>2441831</v>
      </c>
      <c r="EQ4" s="595">
        <v>2446658</v>
      </c>
      <c r="ER4" s="596">
        <v>2449241</v>
      </c>
      <c r="ES4" s="490">
        <v>2465432</v>
      </c>
      <c r="ET4" s="490">
        <v>2537119</v>
      </c>
      <c r="EU4" s="490">
        <v>2538903</v>
      </c>
      <c r="EV4" s="490">
        <v>2563488</v>
      </c>
      <c r="EW4" s="595">
        <v>2563387</v>
      </c>
      <c r="EX4" s="595">
        <v>2648722</v>
      </c>
      <c r="EY4" s="595">
        <v>2654514</v>
      </c>
      <c r="EZ4" s="642">
        <v>2651034</v>
      </c>
      <c r="FA4" s="642">
        <v>2659352</v>
      </c>
      <c r="FB4" s="642">
        <v>2657908</v>
      </c>
      <c r="FC4" s="642">
        <v>2677491</v>
      </c>
      <c r="FD4" s="102">
        <v>19583</v>
      </c>
      <c r="FE4" s="85">
        <v>0.73638239691473706</v>
      </c>
      <c r="FF4" s="102">
        <v>230833</v>
      </c>
      <c r="FG4" s="85">
        <v>9.4346247003054771</v>
      </c>
      <c r="FH4" s="1"/>
      <c r="FI4" s="203" t="s">
        <v>3268</v>
      </c>
    </row>
    <row r="5" spans="1:174" ht="19.5" customHeight="1" outlineLevel="1">
      <c r="A5" s="46" t="s">
        <v>285</v>
      </c>
      <c r="B5" s="43"/>
      <c r="C5" s="47" t="s">
        <v>285</v>
      </c>
      <c r="D5" s="48">
        <v>63060</v>
      </c>
      <c r="E5" s="49">
        <v>63250</v>
      </c>
      <c r="F5" s="49">
        <v>63566</v>
      </c>
      <c r="G5" s="49">
        <v>63315</v>
      </c>
      <c r="H5" s="49">
        <v>62576</v>
      </c>
      <c r="I5" s="49">
        <v>63358</v>
      </c>
      <c r="J5" s="49">
        <v>62377</v>
      </c>
      <c r="K5" s="49">
        <v>63308</v>
      </c>
      <c r="L5" s="49">
        <v>61780</v>
      </c>
      <c r="M5" s="49">
        <v>61972</v>
      </c>
      <c r="N5" s="49">
        <v>62467</v>
      </c>
      <c r="O5" s="50">
        <v>62912</v>
      </c>
      <c r="P5" s="48">
        <v>62773</v>
      </c>
      <c r="Q5" s="49">
        <v>62489</v>
      </c>
      <c r="R5" s="51">
        <v>62774</v>
      </c>
      <c r="S5" s="49">
        <v>60303</v>
      </c>
      <c r="T5" s="49">
        <v>60080</v>
      </c>
      <c r="U5" s="49">
        <v>60499</v>
      </c>
      <c r="V5" s="49">
        <v>60963</v>
      </c>
      <c r="W5" s="49">
        <v>61687</v>
      </c>
      <c r="X5" s="49">
        <v>62422</v>
      </c>
      <c r="Y5" s="49">
        <v>65384</v>
      </c>
      <c r="Z5" s="49">
        <v>65039</v>
      </c>
      <c r="AA5" s="50">
        <v>63885</v>
      </c>
      <c r="AB5" s="48">
        <v>63579</v>
      </c>
      <c r="AC5" s="49">
        <v>63752</v>
      </c>
      <c r="AD5" s="49">
        <v>63516</v>
      </c>
      <c r="AE5" s="49">
        <v>63563</v>
      </c>
      <c r="AF5" s="49">
        <v>64092</v>
      </c>
      <c r="AG5" s="49">
        <v>63446</v>
      </c>
      <c r="AH5" s="49">
        <v>63104</v>
      </c>
      <c r="AI5" s="49">
        <v>62755</v>
      </c>
      <c r="AJ5" s="49">
        <v>62108</v>
      </c>
      <c r="AK5" s="49">
        <v>62845</v>
      </c>
      <c r="AL5" s="49">
        <v>62713</v>
      </c>
      <c r="AM5" s="50">
        <v>62936</v>
      </c>
      <c r="AN5" s="48">
        <v>62732</v>
      </c>
      <c r="AO5" s="49">
        <v>63304</v>
      </c>
      <c r="AP5" s="49">
        <v>63614</v>
      </c>
      <c r="AQ5" s="49">
        <v>63282</v>
      </c>
      <c r="AR5" s="49">
        <v>64332</v>
      </c>
      <c r="AS5" s="49">
        <v>64068</v>
      </c>
      <c r="AT5" s="49">
        <v>64305</v>
      </c>
      <c r="AU5" s="49">
        <v>64615</v>
      </c>
      <c r="AV5" s="49">
        <v>64075</v>
      </c>
      <c r="AW5" s="49">
        <v>64162</v>
      </c>
      <c r="AX5" s="49">
        <v>64016</v>
      </c>
      <c r="AY5" s="50">
        <v>64018</v>
      </c>
      <c r="AZ5" s="48">
        <v>64095</v>
      </c>
      <c r="BA5" s="49">
        <v>65068</v>
      </c>
      <c r="BB5" s="49">
        <v>64763</v>
      </c>
      <c r="BC5" s="49">
        <v>64808</v>
      </c>
      <c r="BD5" s="49">
        <v>66457</v>
      </c>
      <c r="BE5" s="49">
        <v>65329</v>
      </c>
      <c r="BF5" s="49">
        <v>66234</v>
      </c>
      <c r="BG5" s="49">
        <v>64814</v>
      </c>
      <c r="BH5" s="49">
        <v>64952</v>
      </c>
      <c r="BI5" s="49">
        <v>63795</v>
      </c>
      <c r="BJ5" s="49">
        <v>65858</v>
      </c>
      <c r="BK5" s="50">
        <v>66873</v>
      </c>
      <c r="BL5" s="48">
        <v>67051</v>
      </c>
      <c r="BM5" s="116">
        <v>68023</v>
      </c>
      <c r="BN5" s="116">
        <v>67695</v>
      </c>
      <c r="BO5" s="116">
        <v>67859</v>
      </c>
      <c r="BP5" s="116">
        <v>68379</v>
      </c>
      <c r="BQ5" s="116">
        <v>67907</v>
      </c>
      <c r="BR5" s="116">
        <v>65776</v>
      </c>
      <c r="BS5" s="116">
        <v>64374</v>
      </c>
      <c r="BT5" s="116">
        <v>64096</v>
      </c>
      <c r="BU5" s="116">
        <v>64164</v>
      </c>
      <c r="BV5" s="116">
        <v>64425</v>
      </c>
      <c r="BW5" s="50">
        <v>64758</v>
      </c>
      <c r="BX5" s="48">
        <v>63625</v>
      </c>
      <c r="BY5" s="116">
        <v>63163</v>
      </c>
      <c r="BZ5" s="116">
        <v>62675</v>
      </c>
      <c r="CA5" s="116">
        <v>61557</v>
      </c>
      <c r="CB5" s="116">
        <v>61034</v>
      </c>
      <c r="CC5" s="116">
        <v>60259</v>
      </c>
      <c r="CD5" s="116">
        <v>59638</v>
      </c>
      <c r="CE5" s="116">
        <v>59533</v>
      </c>
      <c r="CF5" s="116">
        <v>59318</v>
      </c>
      <c r="CG5" s="49">
        <v>58981</v>
      </c>
      <c r="CH5" s="49">
        <v>58706</v>
      </c>
      <c r="CI5" s="50">
        <v>58240</v>
      </c>
      <c r="CJ5" s="48">
        <v>57884</v>
      </c>
      <c r="CK5" s="49">
        <v>58050</v>
      </c>
      <c r="CL5" s="49">
        <v>57905</v>
      </c>
      <c r="CM5" s="49">
        <v>57829</v>
      </c>
      <c r="CN5" s="49">
        <v>58039</v>
      </c>
      <c r="CO5" s="49">
        <v>59000</v>
      </c>
      <c r="CP5" s="49">
        <v>59965</v>
      </c>
      <c r="CQ5" s="49">
        <v>60308</v>
      </c>
      <c r="CR5" s="49">
        <v>60420</v>
      </c>
      <c r="CS5" s="49">
        <v>60719</v>
      </c>
      <c r="CT5" s="49">
        <v>61184</v>
      </c>
      <c r="CU5" s="50">
        <v>61446</v>
      </c>
      <c r="CV5" s="48">
        <v>61335</v>
      </c>
      <c r="CW5" s="49">
        <v>61479</v>
      </c>
      <c r="CX5" s="49">
        <v>61189</v>
      </c>
      <c r="CY5" s="49">
        <v>61090</v>
      </c>
      <c r="CZ5" s="49">
        <v>62339</v>
      </c>
      <c r="DA5" s="49">
        <v>61982</v>
      </c>
      <c r="DB5" s="49">
        <v>61927</v>
      </c>
      <c r="DC5" s="49">
        <v>62011</v>
      </c>
      <c r="DD5" s="49">
        <v>61893</v>
      </c>
      <c r="DE5" s="49">
        <v>62407</v>
      </c>
      <c r="DF5" s="49">
        <v>63465</v>
      </c>
      <c r="DG5" s="50">
        <v>63304</v>
      </c>
      <c r="DH5" s="48">
        <v>63037</v>
      </c>
      <c r="DI5" s="49">
        <v>62799</v>
      </c>
      <c r="DJ5" s="49">
        <v>63199</v>
      </c>
      <c r="DK5" s="49">
        <v>62849</v>
      </c>
      <c r="DL5" s="49">
        <v>62327</v>
      </c>
      <c r="DM5" s="49">
        <v>61758</v>
      </c>
      <c r="DN5" s="49">
        <v>61072</v>
      </c>
      <c r="DO5" s="49">
        <v>60964</v>
      </c>
      <c r="DP5" s="49">
        <v>61212</v>
      </c>
      <c r="DQ5" s="49">
        <v>60660</v>
      </c>
      <c r="DR5" s="49">
        <v>60074</v>
      </c>
      <c r="DS5" s="52">
        <v>60778</v>
      </c>
      <c r="DT5" s="48">
        <v>60884</v>
      </c>
      <c r="DU5" s="49">
        <v>61903</v>
      </c>
      <c r="DV5" s="49">
        <v>62435</v>
      </c>
      <c r="DW5" s="49">
        <v>63114</v>
      </c>
      <c r="DX5" s="49">
        <v>64276</v>
      </c>
      <c r="DY5" s="49">
        <v>64469</v>
      </c>
      <c r="DZ5" s="49">
        <v>64869</v>
      </c>
      <c r="EA5" s="49">
        <v>63551</v>
      </c>
      <c r="EB5" s="49">
        <v>63543</v>
      </c>
      <c r="EC5" s="49">
        <v>63089</v>
      </c>
      <c r="ED5" s="49">
        <v>62583</v>
      </c>
      <c r="EE5" s="52">
        <v>61908</v>
      </c>
      <c r="EF5" s="48">
        <v>62004</v>
      </c>
      <c r="EG5" s="49">
        <v>61985</v>
      </c>
      <c r="EH5" s="49">
        <v>61455</v>
      </c>
      <c r="EI5" s="49">
        <v>61146</v>
      </c>
      <c r="EJ5" s="49">
        <v>60823</v>
      </c>
      <c r="EK5" s="49">
        <v>60608</v>
      </c>
      <c r="EL5" s="49">
        <v>60557</v>
      </c>
      <c r="EM5" s="49">
        <v>60471</v>
      </c>
      <c r="EN5" s="49">
        <v>60426</v>
      </c>
      <c r="EO5" s="49">
        <v>60138</v>
      </c>
      <c r="EP5" s="49">
        <v>60040</v>
      </c>
      <c r="EQ5" s="52">
        <v>59949</v>
      </c>
      <c r="ER5" s="48">
        <v>60106</v>
      </c>
      <c r="ES5" s="49">
        <v>60218</v>
      </c>
      <c r="ET5" s="49">
        <v>60065</v>
      </c>
      <c r="EU5" s="49">
        <v>59835</v>
      </c>
      <c r="EV5" s="49">
        <v>60143</v>
      </c>
      <c r="EW5" s="52">
        <v>59820</v>
      </c>
      <c r="EX5" s="52">
        <v>62142</v>
      </c>
      <c r="EY5" s="52">
        <v>62128</v>
      </c>
      <c r="EZ5" s="50">
        <v>61946</v>
      </c>
      <c r="FA5" s="50">
        <v>62394</v>
      </c>
      <c r="FB5" s="50">
        <v>62280</v>
      </c>
      <c r="FC5" s="50">
        <v>62290</v>
      </c>
      <c r="FD5" s="102">
        <v>10</v>
      </c>
      <c r="FE5" s="85">
        <v>1.6027182100843029E-2</v>
      </c>
      <c r="FF5" s="102">
        <v>2341</v>
      </c>
      <c r="FG5" s="85">
        <v>3.9049859046856499</v>
      </c>
      <c r="FH5" s="880" t="s">
        <v>3269</v>
      </c>
      <c r="FI5" s="881"/>
      <c r="FL5">
        <v>2016</v>
      </c>
      <c r="FM5">
        <v>2017</v>
      </c>
      <c r="FN5">
        <v>2018</v>
      </c>
      <c r="FO5">
        <v>2019</v>
      </c>
      <c r="FP5">
        <v>2020</v>
      </c>
      <c r="FQ5">
        <v>2021</v>
      </c>
      <c r="FR5">
        <v>2022</v>
      </c>
    </row>
    <row r="6" spans="1:174" ht="15" customHeight="1" outlineLevel="2">
      <c r="A6" s="360">
        <v>142</v>
      </c>
      <c r="B6" s="53" t="s">
        <v>285</v>
      </c>
      <c r="C6" s="344" t="s">
        <v>286</v>
      </c>
      <c r="D6" s="372">
        <v>3362</v>
      </c>
      <c r="E6" s="373">
        <v>3316</v>
      </c>
      <c r="F6" s="373">
        <v>3336</v>
      </c>
      <c r="G6" s="373">
        <v>3371</v>
      </c>
      <c r="H6" s="373">
        <v>3362</v>
      </c>
      <c r="I6" s="373">
        <v>3370</v>
      </c>
      <c r="J6" s="373">
        <v>3359</v>
      </c>
      <c r="K6" s="373">
        <v>3373</v>
      </c>
      <c r="L6" s="373">
        <v>3381</v>
      </c>
      <c r="M6" s="373">
        <v>3425</v>
      </c>
      <c r="N6" s="373">
        <v>3409</v>
      </c>
      <c r="O6" s="374">
        <v>3407</v>
      </c>
      <c r="P6" s="372">
        <v>3375</v>
      </c>
      <c r="Q6" s="373">
        <v>3272</v>
      </c>
      <c r="R6" s="375">
        <v>3241</v>
      </c>
      <c r="S6" s="373">
        <v>3195</v>
      </c>
      <c r="T6" s="373">
        <v>3155</v>
      </c>
      <c r="U6" s="373">
        <v>3162</v>
      </c>
      <c r="V6" s="373">
        <v>3205</v>
      </c>
      <c r="W6" s="373">
        <v>3244</v>
      </c>
      <c r="X6" s="373">
        <v>3234</v>
      </c>
      <c r="Y6" s="373">
        <v>3251</v>
      </c>
      <c r="Z6" s="373">
        <v>3233</v>
      </c>
      <c r="AA6" s="374">
        <v>3189</v>
      </c>
      <c r="AB6" s="372">
        <v>3177</v>
      </c>
      <c r="AC6" s="373">
        <v>3148</v>
      </c>
      <c r="AD6" s="373">
        <v>3144</v>
      </c>
      <c r="AE6" s="373">
        <v>3115</v>
      </c>
      <c r="AF6" s="373">
        <v>3039</v>
      </c>
      <c r="AG6" s="373">
        <v>3081</v>
      </c>
      <c r="AH6" s="373">
        <v>3098</v>
      </c>
      <c r="AI6" s="373">
        <v>3138</v>
      </c>
      <c r="AJ6" s="373">
        <v>3147</v>
      </c>
      <c r="AK6" s="373">
        <v>3144</v>
      </c>
      <c r="AL6" s="373">
        <v>3137</v>
      </c>
      <c r="AM6" s="374">
        <v>3232</v>
      </c>
      <c r="AN6" s="372">
        <v>3217</v>
      </c>
      <c r="AO6" s="373">
        <v>3228</v>
      </c>
      <c r="AP6" s="373">
        <v>3241</v>
      </c>
      <c r="AQ6" s="373">
        <v>3219</v>
      </c>
      <c r="AR6" s="373">
        <v>3292</v>
      </c>
      <c r="AS6" s="373">
        <v>3280</v>
      </c>
      <c r="AT6" s="373">
        <v>3285</v>
      </c>
      <c r="AU6" s="373">
        <v>3271</v>
      </c>
      <c r="AV6" s="373">
        <v>3255</v>
      </c>
      <c r="AW6" s="373">
        <v>3222</v>
      </c>
      <c r="AX6" s="373">
        <v>3240</v>
      </c>
      <c r="AY6" s="374">
        <v>3247</v>
      </c>
      <c r="AZ6" s="372">
        <v>3247</v>
      </c>
      <c r="BA6" s="373">
        <v>3315</v>
      </c>
      <c r="BB6" s="373">
        <v>3302</v>
      </c>
      <c r="BC6" s="373">
        <v>3285</v>
      </c>
      <c r="BD6" s="373">
        <v>3301</v>
      </c>
      <c r="BE6" s="373">
        <v>3260</v>
      </c>
      <c r="BF6" s="373">
        <v>3210</v>
      </c>
      <c r="BG6" s="373">
        <v>3192</v>
      </c>
      <c r="BH6" s="373">
        <v>3187</v>
      </c>
      <c r="BI6" s="373">
        <v>3142</v>
      </c>
      <c r="BJ6" s="373">
        <v>3151</v>
      </c>
      <c r="BK6" s="374">
        <v>3179</v>
      </c>
      <c r="BL6" s="372">
        <v>3183</v>
      </c>
      <c r="BM6" s="377">
        <v>3254</v>
      </c>
      <c r="BN6" s="377">
        <v>3236</v>
      </c>
      <c r="BO6" s="377">
        <v>3208</v>
      </c>
      <c r="BP6" s="377">
        <v>3237</v>
      </c>
      <c r="BQ6" s="377">
        <v>3191</v>
      </c>
      <c r="BR6" s="377">
        <v>3039</v>
      </c>
      <c r="BS6" s="377">
        <v>2993</v>
      </c>
      <c r="BT6" s="377">
        <v>2984</v>
      </c>
      <c r="BU6" s="377">
        <v>2999</v>
      </c>
      <c r="BV6" s="377">
        <v>3021</v>
      </c>
      <c r="BW6" s="374">
        <v>3047</v>
      </c>
      <c r="BX6" s="372">
        <v>3066</v>
      </c>
      <c r="BY6" s="377">
        <v>3028</v>
      </c>
      <c r="BZ6" s="377">
        <v>3028</v>
      </c>
      <c r="CA6" s="377">
        <v>2996</v>
      </c>
      <c r="CB6" s="377">
        <v>2978</v>
      </c>
      <c r="CC6" s="377">
        <v>2953</v>
      </c>
      <c r="CD6" s="377">
        <v>2946</v>
      </c>
      <c r="CE6" s="377">
        <v>2944</v>
      </c>
      <c r="CF6" s="377">
        <v>2928</v>
      </c>
      <c r="CG6" s="373">
        <v>2917</v>
      </c>
      <c r="CH6" s="373">
        <v>2914</v>
      </c>
      <c r="CI6" s="374">
        <v>2897</v>
      </c>
      <c r="CJ6" s="372">
        <v>2884</v>
      </c>
      <c r="CK6" s="373">
        <v>2897</v>
      </c>
      <c r="CL6" s="373">
        <v>2892</v>
      </c>
      <c r="CM6" s="373">
        <v>2886</v>
      </c>
      <c r="CN6" s="373">
        <v>2902</v>
      </c>
      <c r="CO6" s="373">
        <v>2925</v>
      </c>
      <c r="CP6" s="373">
        <v>2996</v>
      </c>
      <c r="CQ6" s="373">
        <v>2999</v>
      </c>
      <c r="CR6" s="373">
        <v>2998</v>
      </c>
      <c r="CS6" s="373">
        <v>3005</v>
      </c>
      <c r="CT6" s="373">
        <v>3041</v>
      </c>
      <c r="CU6" s="374">
        <v>3055</v>
      </c>
      <c r="CV6" s="372">
        <v>3068</v>
      </c>
      <c r="CW6" s="373">
        <v>3057</v>
      </c>
      <c r="CX6" s="373">
        <v>3051</v>
      </c>
      <c r="CY6" s="373">
        <v>3071</v>
      </c>
      <c r="CZ6" s="373">
        <v>3074</v>
      </c>
      <c r="DA6" s="373">
        <v>3051</v>
      </c>
      <c r="DB6" s="373">
        <v>3050</v>
      </c>
      <c r="DC6" s="373">
        <v>3033</v>
      </c>
      <c r="DD6" s="373">
        <v>3045</v>
      </c>
      <c r="DE6" s="373">
        <v>3022</v>
      </c>
      <c r="DF6" s="373">
        <v>3039</v>
      </c>
      <c r="DG6" s="374">
        <v>3027</v>
      </c>
      <c r="DH6" s="372">
        <v>3010</v>
      </c>
      <c r="DI6" s="373">
        <v>3002</v>
      </c>
      <c r="DJ6" s="373">
        <v>2989</v>
      </c>
      <c r="DK6" s="373">
        <v>2999</v>
      </c>
      <c r="DL6" s="373">
        <v>3015</v>
      </c>
      <c r="DM6" s="373">
        <v>2995</v>
      </c>
      <c r="DN6" s="373">
        <v>2970</v>
      </c>
      <c r="DO6" s="373">
        <v>2962</v>
      </c>
      <c r="DP6" s="373">
        <v>2996</v>
      </c>
      <c r="DQ6" s="373">
        <v>2977</v>
      </c>
      <c r="DR6" s="373">
        <v>2973</v>
      </c>
      <c r="DS6" s="376">
        <v>3025</v>
      </c>
      <c r="DT6" s="372">
        <v>3036</v>
      </c>
      <c r="DU6" s="373">
        <v>3010</v>
      </c>
      <c r="DV6" s="373">
        <v>3046</v>
      </c>
      <c r="DW6" s="373">
        <v>3065</v>
      </c>
      <c r="DX6" s="373">
        <v>3106</v>
      </c>
      <c r="DY6" s="373">
        <v>3102</v>
      </c>
      <c r="DZ6" s="373">
        <v>3102</v>
      </c>
      <c r="EA6" s="373">
        <v>3067</v>
      </c>
      <c r="EB6" s="373">
        <v>3085</v>
      </c>
      <c r="EC6" s="373">
        <v>3084</v>
      </c>
      <c r="ED6" s="373">
        <v>3054</v>
      </c>
      <c r="EE6" s="376">
        <v>3058</v>
      </c>
      <c r="EF6" s="372">
        <v>3072</v>
      </c>
      <c r="EG6" s="373">
        <v>3063</v>
      </c>
      <c r="EH6" s="373">
        <v>3037</v>
      </c>
      <c r="EI6" s="373">
        <v>3043</v>
      </c>
      <c r="EJ6" s="373">
        <v>3036</v>
      </c>
      <c r="EK6" s="373">
        <v>3030</v>
      </c>
      <c r="EL6" s="373">
        <v>3037</v>
      </c>
      <c r="EM6" s="373">
        <v>3038</v>
      </c>
      <c r="EN6" s="373">
        <v>3029</v>
      </c>
      <c r="EO6" s="373">
        <v>3020</v>
      </c>
      <c r="EP6" s="373">
        <v>3008</v>
      </c>
      <c r="EQ6" s="376">
        <v>2996</v>
      </c>
      <c r="ER6" s="372">
        <v>2986</v>
      </c>
      <c r="ES6" s="373">
        <v>2998</v>
      </c>
      <c r="ET6" s="373">
        <v>3004</v>
      </c>
      <c r="EU6" s="373">
        <v>3003</v>
      </c>
      <c r="EV6" s="373">
        <v>3005</v>
      </c>
      <c r="EW6" s="376">
        <v>2997</v>
      </c>
      <c r="EX6" s="376">
        <v>3028</v>
      </c>
      <c r="EY6" s="376">
        <v>3035</v>
      </c>
      <c r="EZ6" s="374">
        <v>3022</v>
      </c>
      <c r="FA6" s="374">
        <v>3019</v>
      </c>
      <c r="FB6" s="374">
        <v>3011</v>
      </c>
      <c r="FC6" s="374">
        <v>3031</v>
      </c>
      <c r="FD6" s="102">
        <v>20</v>
      </c>
      <c r="FE6" s="85">
        <v>0.66247101689301091</v>
      </c>
      <c r="FF6" s="102">
        <v>35</v>
      </c>
      <c r="FG6" s="85">
        <v>1.1682242990654206</v>
      </c>
      <c r="FH6" s="1"/>
      <c r="FI6" s="231" t="s">
        <v>3270</v>
      </c>
      <c r="FK6" s="232" t="s">
        <v>467</v>
      </c>
      <c r="FL6" s="104">
        <v>2400310</v>
      </c>
      <c r="FM6" s="104">
        <v>2232694</v>
      </c>
      <c r="FN6" s="104">
        <v>2340997</v>
      </c>
      <c r="FO6" s="3">
        <v>2341830</v>
      </c>
      <c r="FP6" s="3">
        <v>2294758</v>
      </c>
      <c r="FQ6" s="3">
        <v>2424400</v>
      </c>
      <c r="FR6" s="3">
        <v>2449241</v>
      </c>
    </row>
    <row r="7" spans="1:174" ht="18" customHeight="1" outlineLevel="2">
      <c r="A7" s="360">
        <v>425</v>
      </c>
      <c r="B7" s="53" t="s">
        <v>285</v>
      </c>
      <c r="C7" s="344" t="s">
        <v>288</v>
      </c>
      <c r="D7" s="372">
        <v>6087</v>
      </c>
      <c r="E7" s="373">
        <v>6135</v>
      </c>
      <c r="F7" s="373">
        <v>6146</v>
      </c>
      <c r="G7" s="373">
        <v>6139</v>
      </c>
      <c r="H7" s="373">
        <v>6098</v>
      </c>
      <c r="I7" s="373">
        <v>6130</v>
      </c>
      <c r="J7" s="373">
        <v>6057</v>
      </c>
      <c r="K7" s="373">
        <v>6096</v>
      </c>
      <c r="L7" s="373">
        <v>6031</v>
      </c>
      <c r="M7" s="373">
        <v>6138</v>
      </c>
      <c r="N7" s="373">
        <v>6137</v>
      </c>
      <c r="O7" s="374">
        <v>6177</v>
      </c>
      <c r="P7" s="372">
        <v>6224</v>
      </c>
      <c r="Q7" s="373">
        <v>6224</v>
      </c>
      <c r="R7" s="375">
        <v>6201</v>
      </c>
      <c r="S7" s="373">
        <v>6248</v>
      </c>
      <c r="T7" s="373">
        <v>3945</v>
      </c>
      <c r="U7" s="373">
        <v>4013</v>
      </c>
      <c r="V7" s="373">
        <v>4093</v>
      </c>
      <c r="W7" s="373">
        <v>4149</v>
      </c>
      <c r="X7" s="373">
        <v>4224</v>
      </c>
      <c r="Y7" s="373">
        <v>6457</v>
      </c>
      <c r="Z7" s="373">
        <v>6465</v>
      </c>
      <c r="AA7" s="374">
        <v>6421</v>
      </c>
      <c r="AB7" s="372">
        <v>6146</v>
      </c>
      <c r="AC7" s="373">
        <v>6430</v>
      </c>
      <c r="AD7" s="373">
        <v>6409</v>
      </c>
      <c r="AE7" s="373">
        <v>6399</v>
      </c>
      <c r="AF7" s="373">
        <v>6491</v>
      </c>
      <c r="AG7" s="373">
        <v>6388</v>
      </c>
      <c r="AH7" s="373">
        <v>6309</v>
      </c>
      <c r="AI7" s="373">
        <v>6310</v>
      </c>
      <c r="AJ7" s="373">
        <v>6281</v>
      </c>
      <c r="AK7" s="373">
        <v>6302</v>
      </c>
      <c r="AL7" s="373">
        <v>6293</v>
      </c>
      <c r="AM7" s="374">
        <v>6300</v>
      </c>
      <c r="AN7" s="372">
        <v>6320</v>
      </c>
      <c r="AO7" s="373">
        <v>6316</v>
      </c>
      <c r="AP7" s="373">
        <v>6445</v>
      </c>
      <c r="AQ7" s="373">
        <v>6324</v>
      </c>
      <c r="AR7" s="373">
        <v>6420</v>
      </c>
      <c r="AS7" s="373">
        <v>6414</v>
      </c>
      <c r="AT7" s="373">
        <v>6420</v>
      </c>
      <c r="AU7" s="373">
        <v>6484</v>
      </c>
      <c r="AV7" s="373">
        <v>6465</v>
      </c>
      <c r="AW7" s="373">
        <v>6507</v>
      </c>
      <c r="AX7" s="373">
        <v>6542</v>
      </c>
      <c r="AY7" s="374">
        <v>6587</v>
      </c>
      <c r="AZ7" s="372">
        <v>6623</v>
      </c>
      <c r="BA7" s="373">
        <v>6686</v>
      </c>
      <c r="BB7" s="373">
        <v>6660</v>
      </c>
      <c r="BC7" s="373">
        <v>6674</v>
      </c>
      <c r="BD7" s="373">
        <v>6685</v>
      </c>
      <c r="BE7" s="373">
        <v>6617</v>
      </c>
      <c r="BF7" s="373">
        <v>6573</v>
      </c>
      <c r="BG7" s="373">
        <v>6415</v>
      </c>
      <c r="BH7" s="373">
        <v>6417</v>
      </c>
      <c r="BI7" s="373">
        <v>6283</v>
      </c>
      <c r="BJ7" s="373">
        <v>6319</v>
      </c>
      <c r="BK7" s="374">
        <v>6352</v>
      </c>
      <c r="BL7" s="372">
        <v>6348</v>
      </c>
      <c r="BM7" s="377">
        <v>6414</v>
      </c>
      <c r="BN7" s="377">
        <v>6393</v>
      </c>
      <c r="BO7" s="377">
        <v>6373</v>
      </c>
      <c r="BP7" s="377">
        <v>6388</v>
      </c>
      <c r="BQ7" s="377">
        <v>6368</v>
      </c>
      <c r="BR7" s="377">
        <v>6128</v>
      </c>
      <c r="BS7" s="377">
        <v>6047</v>
      </c>
      <c r="BT7" s="377">
        <v>6023</v>
      </c>
      <c r="BU7" s="377">
        <v>5988</v>
      </c>
      <c r="BV7" s="377">
        <v>6050</v>
      </c>
      <c r="BW7" s="374">
        <v>6064</v>
      </c>
      <c r="BX7" s="372">
        <v>6100</v>
      </c>
      <c r="BY7" s="377">
        <v>6027</v>
      </c>
      <c r="BZ7" s="377">
        <v>5957</v>
      </c>
      <c r="CA7" s="377">
        <v>5826</v>
      </c>
      <c r="CB7" s="377">
        <v>5774</v>
      </c>
      <c r="CC7" s="377">
        <v>5713</v>
      </c>
      <c r="CD7" s="377">
        <v>5641</v>
      </c>
      <c r="CE7" s="377">
        <v>5631</v>
      </c>
      <c r="CF7" s="377">
        <v>5592</v>
      </c>
      <c r="CG7" s="373">
        <v>5536</v>
      </c>
      <c r="CH7" s="373">
        <v>5518</v>
      </c>
      <c r="CI7" s="374">
        <v>5520</v>
      </c>
      <c r="CJ7" s="372">
        <v>5517</v>
      </c>
      <c r="CK7" s="373">
        <v>5566</v>
      </c>
      <c r="CL7" s="373">
        <v>5603</v>
      </c>
      <c r="CM7" s="373">
        <v>5632</v>
      </c>
      <c r="CN7" s="373">
        <v>5683</v>
      </c>
      <c r="CO7" s="373">
        <v>5830</v>
      </c>
      <c r="CP7" s="373">
        <v>6096</v>
      </c>
      <c r="CQ7" s="373">
        <v>6055</v>
      </c>
      <c r="CR7" s="373">
        <v>6063</v>
      </c>
      <c r="CS7" s="373">
        <v>6095</v>
      </c>
      <c r="CT7" s="373">
        <v>6131</v>
      </c>
      <c r="CU7" s="374">
        <v>6167</v>
      </c>
      <c r="CV7" s="372">
        <v>6168</v>
      </c>
      <c r="CW7" s="373">
        <v>6140</v>
      </c>
      <c r="CX7" s="373">
        <v>6122</v>
      </c>
      <c r="CY7" s="373">
        <v>6075</v>
      </c>
      <c r="CZ7" s="373">
        <v>6431</v>
      </c>
      <c r="DA7" s="373">
        <v>6312</v>
      </c>
      <c r="DB7" s="373">
        <v>6260</v>
      </c>
      <c r="DC7" s="373">
        <v>6230</v>
      </c>
      <c r="DD7" s="373">
        <v>6165</v>
      </c>
      <c r="DE7" s="373">
        <v>6131</v>
      </c>
      <c r="DF7" s="373">
        <v>6125</v>
      </c>
      <c r="DG7" s="374">
        <v>6117</v>
      </c>
      <c r="DH7" s="372">
        <v>6054</v>
      </c>
      <c r="DI7" s="373">
        <v>5985</v>
      </c>
      <c r="DJ7" s="373">
        <v>5928</v>
      </c>
      <c r="DK7" s="373">
        <v>5944</v>
      </c>
      <c r="DL7" s="373">
        <v>5915</v>
      </c>
      <c r="DM7" s="373">
        <v>5853</v>
      </c>
      <c r="DN7" s="373">
        <v>5819</v>
      </c>
      <c r="DO7" s="373">
        <v>5793</v>
      </c>
      <c r="DP7" s="373">
        <v>5797</v>
      </c>
      <c r="DQ7" s="373">
        <v>5768</v>
      </c>
      <c r="DR7" s="373">
        <v>5746</v>
      </c>
      <c r="DS7" s="376">
        <v>5797</v>
      </c>
      <c r="DT7" s="372">
        <v>5856</v>
      </c>
      <c r="DU7" s="373">
        <v>5915</v>
      </c>
      <c r="DV7" s="373">
        <v>5884</v>
      </c>
      <c r="DW7" s="373">
        <v>5941</v>
      </c>
      <c r="DX7" s="373">
        <v>6020</v>
      </c>
      <c r="DY7" s="373">
        <v>6032</v>
      </c>
      <c r="DZ7" s="373">
        <v>6020</v>
      </c>
      <c r="EA7" s="373">
        <v>5918</v>
      </c>
      <c r="EB7" s="373">
        <v>5924</v>
      </c>
      <c r="EC7" s="373">
        <v>5924</v>
      </c>
      <c r="ED7" s="373">
        <v>5914</v>
      </c>
      <c r="EE7" s="376">
        <v>5851</v>
      </c>
      <c r="EF7" s="372">
        <v>5841</v>
      </c>
      <c r="EG7" s="373">
        <v>5814</v>
      </c>
      <c r="EH7" s="373">
        <v>5789</v>
      </c>
      <c r="EI7" s="373">
        <v>5762</v>
      </c>
      <c r="EJ7" s="373">
        <v>5755</v>
      </c>
      <c r="EK7" s="373">
        <v>5742</v>
      </c>
      <c r="EL7" s="373">
        <v>5751</v>
      </c>
      <c r="EM7" s="373">
        <v>5749</v>
      </c>
      <c r="EN7" s="373">
        <v>5733</v>
      </c>
      <c r="EO7" s="373">
        <v>5750</v>
      </c>
      <c r="EP7" s="373">
        <v>5743</v>
      </c>
      <c r="EQ7" s="376">
        <v>5715</v>
      </c>
      <c r="ER7" s="372">
        <v>5716</v>
      </c>
      <c r="ES7" s="373">
        <v>5704</v>
      </c>
      <c r="ET7" s="373">
        <v>5718</v>
      </c>
      <c r="EU7" s="373">
        <v>5706</v>
      </c>
      <c r="EV7" s="373">
        <v>5706</v>
      </c>
      <c r="EW7" s="376">
        <v>5651</v>
      </c>
      <c r="EX7" s="376">
        <v>5802</v>
      </c>
      <c r="EY7" s="376">
        <v>5819</v>
      </c>
      <c r="EZ7" s="374">
        <v>5835</v>
      </c>
      <c r="FA7" s="374">
        <v>5844</v>
      </c>
      <c r="FB7" s="374">
        <v>5837</v>
      </c>
      <c r="FC7" s="374">
        <v>5861</v>
      </c>
      <c r="FD7" s="102">
        <v>24</v>
      </c>
      <c r="FE7" s="85">
        <v>0.41067761806981523</v>
      </c>
      <c r="FF7" s="102">
        <v>146</v>
      </c>
      <c r="FG7" s="85">
        <v>2.5546806649168854</v>
      </c>
      <c r="FH7" s="1"/>
      <c r="FI7" s="231" t="s">
        <v>3271</v>
      </c>
      <c r="FK7" s="103" t="s">
        <v>469</v>
      </c>
      <c r="FL7" s="104">
        <v>2386642</v>
      </c>
      <c r="FM7" s="104">
        <v>2233776</v>
      </c>
      <c r="FN7" s="104">
        <v>2344891</v>
      </c>
      <c r="FO7" s="3">
        <v>2347882</v>
      </c>
      <c r="FP7" s="3">
        <v>2407077</v>
      </c>
      <c r="FQ7" s="3">
        <v>2418815</v>
      </c>
      <c r="FR7" s="3">
        <v>2465432</v>
      </c>
    </row>
    <row r="8" spans="1:174" ht="15" customHeight="1" outlineLevel="2">
      <c r="A8" s="360">
        <v>579</v>
      </c>
      <c r="B8" s="53" t="s">
        <v>285</v>
      </c>
      <c r="C8" s="344" t="s">
        <v>290</v>
      </c>
      <c r="D8" s="372">
        <v>25991</v>
      </c>
      <c r="E8" s="373">
        <v>26163</v>
      </c>
      <c r="F8" s="373">
        <v>26063</v>
      </c>
      <c r="G8" s="373">
        <v>26032</v>
      </c>
      <c r="H8" s="373">
        <v>25856</v>
      </c>
      <c r="I8" s="373">
        <v>26031</v>
      </c>
      <c r="J8" s="373">
        <v>25615</v>
      </c>
      <c r="K8" s="373">
        <v>26038</v>
      </c>
      <c r="L8" s="373">
        <v>25367</v>
      </c>
      <c r="M8" s="373">
        <v>25488</v>
      </c>
      <c r="N8" s="373">
        <v>25589</v>
      </c>
      <c r="O8" s="374">
        <v>25788</v>
      </c>
      <c r="P8" s="372">
        <v>25660</v>
      </c>
      <c r="Q8" s="373">
        <v>25646</v>
      </c>
      <c r="R8" s="375">
        <v>25813</v>
      </c>
      <c r="S8" s="373">
        <v>25100</v>
      </c>
      <c r="T8" s="373">
        <v>25492</v>
      </c>
      <c r="U8" s="373">
        <v>25635</v>
      </c>
      <c r="V8" s="373">
        <v>26081</v>
      </c>
      <c r="W8" s="373">
        <v>26486</v>
      </c>
      <c r="X8" s="373">
        <v>26690</v>
      </c>
      <c r="Y8" s="373">
        <v>26884</v>
      </c>
      <c r="Z8" s="373">
        <v>26773</v>
      </c>
      <c r="AA8" s="374">
        <v>26156</v>
      </c>
      <c r="AB8" s="372">
        <v>26050</v>
      </c>
      <c r="AC8" s="373">
        <v>25910</v>
      </c>
      <c r="AD8" s="373">
        <v>25672</v>
      </c>
      <c r="AE8" s="373">
        <v>25509</v>
      </c>
      <c r="AF8" s="373">
        <v>25843</v>
      </c>
      <c r="AG8" s="373">
        <v>25564</v>
      </c>
      <c r="AH8" s="373">
        <v>25534</v>
      </c>
      <c r="AI8" s="373">
        <v>25425</v>
      </c>
      <c r="AJ8" s="373">
        <v>25079</v>
      </c>
      <c r="AK8" s="373">
        <v>25281</v>
      </c>
      <c r="AL8" s="373">
        <v>25166</v>
      </c>
      <c r="AM8" s="374">
        <v>25341</v>
      </c>
      <c r="AN8" s="372">
        <v>25238</v>
      </c>
      <c r="AO8" s="373">
        <v>25127</v>
      </c>
      <c r="AP8" s="373">
        <v>25114</v>
      </c>
      <c r="AQ8" s="373">
        <v>24906</v>
      </c>
      <c r="AR8" s="373">
        <v>25408</v>
      </c>
      <c r="AS8" s="373">
        <v>25292</v>
      </c>
      <c r="AT8" s="373">
        <v>25375</v>
      </c>
      <c r="AU8" s="373">
        <v>25501</v>
      </c>
      <c r="AV8" s="373">
        <v>25449</v>
      </c>
      <c r="AW8" s="373">
        <v>25652</v>
      </c>
      <c r="AX8" s="373">
        <v>25631</v>
      </c>
      <c r="AY8" s="374">
        <v>25712</v>
      </c>
      <c r="AZ8" s="372">
        <v>25947</v>
      </c>
      <c r="BA8" s="373">
        <v>26339</v>
      </c>
      <c r="BB8" s="373">
        <v>26118</v>
      </c>
      <c r="BC8" s="373">
        <v>26110</v>
      </c>
      <c r="BD8" s="373">
        <v>27690</v>
      </c>
      <c r="BE8" s="373">
        <v>26994</v>
      </c>
      <c r="BF8" s="373">
        <v>28080</v>
      </c>
      <c r="BG8" s="373">
        <v>27342</v>
      </c>
      <c r="BH8" s="373">
        <v>27434</v>
      </c>
      <c r="BI8" s="373">
        <v>26965</v>
      </c>
      <c r="BJ8" s="373">
        <v>27504</v>
      </c>
      <c r="BK8" s="374">
        <v>28246</v>
      </c>
      <c r="BL8" s="372">
        <v>28498</v>
      </c>
      <c r="BM8" s="377">
        <v>29108</v>
      </c>
      <c r="BN8" s="377">
        <v>28948</v>
      </c>
      <c r="BO8" s="377">
        <v>29028</v>
      </c>
      <c r="BP8" s="377">
        <v>29321</v>
      </c>
      <c r="BQ8" s="377">
        <v>29052</v>
      </c>
      <c r="BR8" s="377">
        <v>28132</v>
      </c>
      <c r="BS8" s="377">
        <v>27160</v>
      </c>
      <c r="BT8" s="377">
        <v>27015</v>
      </c>
      <c r="BU8" s="377">
        <v>27053</v>
      </c>
      <c r="BV8" s="377">
        <v>27311</v>
      </c>
      <c r="BW8" s="374">
        <v>27382</v>
      </c>
      <c r="BX8" s="372">
        <v>27281</v>
      </c>
      <c r="BY8" s="377">
        <v>27096</v>
      </c>
      <c r="BZ8" s="377">
        <v>26787</v>
      </c>
      <c r="CA8" s="377">
        <v>26140</v>
      </c>
      <c r="CB8" s="377">
        <v>25878</v>
      </c>
      <c r="CC8" s="377">
        <v>25506</v>
      </c>
      <c r="CD8" s="377">
        <v>25113</v>
      </c>
      <c r="CE8" s="377">
        <v>25036</v>
      </c>
      <c r="CF8" s="377">
        <v>24932</v>
      </c>
      <c r="CG8" s="373">
        <v>24658</v>
      </c>
      <c r="CH8" s="373">
        <v>24447</v>
      </c>
      <c r="CI8" s="374">
        <v>24312</v>
      </c>
      <c r="CJ8" s="372">
        <v>24171</v>
      </c>
      <c r="CK8" s="373">
        <v>24211</v>
      </c>
      <c r="CL8" s="373">
        <v>24160</v>
      </c>
      <c r="CM8" s="373">
        <v>24128</v>
      </c>
      <c r="CN8" s="373">
        <v>24186</v>
      </c>
      <c r="CO8" s="373">
        <v>24546</v>
      </c>
      <c r="CP8" s="373">
        <v>24948</v>
      </c>
      <c r="CQ8" s="373">
        <v>25165</v>
      </c>
      <c r="CR8" s="373">
        <v>25404</v>
      </c>
      <c r="CS8" s="373">
        <v>25622</v>
      </c>
      <c r="CT8" s="373">
        <v>25652</v>
      </c>
      <c r="CU8" s="374">
        <v>25766</v>
      </c>
      <c r="CV8" s="372">
        <v>25727</v>
      </c>
      <c r="CW8" s="373">
        <v>25949</v>
      </c>
      <c r="CX8" s="373">
        <v>25809</v>
      </c>
      <c r="CY8" s="373">
        <v>25714</v>
      </c>
      <c r="CZ8" s="373">
        <v>26052</v>
      </c>
      <c r="DA8" s="373">
        <v>26047</v>
      </c>
      <c r="DB8" s="373">
        <v>26033</v>
      </c>
      <c r="DC8" s="373">
        <v>26336</v>
      </c>
      <c r="DD8" s="373">
        <v>26200</v>
      </c>
      <c r="DE8" s="373">
        <v>26817</v>
      </c>
      <c r="DF8" s="373">
        <v>27314</v>
      </c>
      <c r="DG8" s="374">
        <v>27241</v>
      </c>
      <c r="DH8" s="372">
        <v>27201</v>
      </c>
      <c r="DI8" s="373">
        <v>27175</v>
      </c>
      <c r="DJ8" s="373">
        <v>27566</v>
      </c>
      <c r="DK8" s="373">
        <v>27334</v>
      </c>
      <c r="DL8" s="373">
        <v>27000</v>
      </c>
      <c r="DM8" s="373">
        <v>26775</v>
      </c>
      <c r="DN8" s="373">
        <v>26484</v>
      </c>
      <c r="DO8" s="373">
        <v>26470</v>
      </c>
      <c r="DP8" s="373">
        <v>26482</v>
      </c>
      <c r="DQ8" s="373">
        <v>26182</v>
      </c>
      <c r="DR8" s="373">
        <v>25832</v>
      </c>
      <c r="DS8" s="376">
        <v>25879</v>
      </c>
      <c r="DT8" s="372">
        <v>25753</v>
      </c>
      <c r="DU8" s="373">
        <v>26287</v>
      </c>
      <c r="DV8" s="373">
        <v>26685</v>
      </c>
      <c r="DW8" s="373">
        <v>27151</v>
      </c>
      <c r="DX8" s="373">
        <v>27710</v>
      </c>
      <c r="DY8" s="373">
        <v>27789</v>
      </c>
      <c r="DZ8" s="373">
        <v>27781</v>
      </c>
      <c r="EA8" s="373">
        <v>27113</v>
      </c>
      <c r="EB8" s="373">
        <v>27148</v>
      </c>
      <c r="EC8" s="373">
        <v>26788</v>
      </c>
      <c r="ED8" s="373">
        <v>26540</v>
      </c>
      <c r="EE8" s="376">
        <v>26128</v>
      </c>
      <c r="EF8" s="372">
        <v>25976</v>
      </c>
      <c r="EG8" s="373">
        <v>25985</v>
      </c>
      <c r="EH8" s="373">
        <v>25701</v>
      </c>
      <c r="EI8" s="373">
        <v>25477</v>
      </c>
      <c r="EJ8" s="373">
        <v>25298</v>
      </c>
      <c r="EK8" s="373">
        <v>25113</v>
      </c>
      <c r="EL8" s="373">
        <v>25100</v>
      </c>
      <c r="EM8" s="373">
        <v>25082</v>
      </c>
      <c r="EN8" s="373">
        <v>25169</v>
      </c>
      <c r="EO8" s="373">
        <v>24982</v>
      </c>
      <c r="EP8" s="373">
        <v>24866</v>
      </c>
      <c r="EQ8" s="376">
        <v>24771</v>
      </c>
      <c r="ER8" s="372">
        <v>24847</v>
      </c>
      <c r="ES8" s="373">
        <v>24886</v>
      </c>
      <c r="ET8" s="373">
        <v>24784</v>
      </c>
      <c r="EU8" s="373">
        <v>24690</v>
      </c>
      <c r="EV8" s="373">
        <v>25025</v>
      </c>
      <c r="EW8" s="376">
        <v>24931</v>
      </c>
      <c r="EX8" s="376">
        <v>26199</v>
      </c>
      <c r="EY8" s="376">
        <v>26162</v>
      </c>
      <c r="EZ8" s="374">
        <v>26027</v>
      </c>
      <c r="FA8" s="374">
        <v>26255</v>
      </c>
      <c r="FB8" s="374">
        <v>26224</v>
      </c>
      <c r="FC8" s="374">
        <v>26124</v>
      </c>
      <c r="FD8" s="102">
        <v>-100</v>
      </c>
      <c r="FE8" s="85">
        <v>-0.38087983241287371</v>
      </c>
      <c r="FF8" s="102">
        <v>1353</v>
      </c>
      <c r="FG8" s="85">
        <v>5.4620322150902263</v>
      </c>
      <c r="FH8" s="1"/>
      <c r="FI8" s="231" t="s">
        <v>3272</v>
      </c>
      <c r="FK8" s="232" t="s">
        <v>470</v>
      </c>
      <c r="FL8" s="104">
        <v>2350320</v>
      </c>
      <c r="FM8" s="104">
        <v>2225416</v>
      </c>
      <c r="FN8" s="104">
        <v>2338251</v>
      </c>
      <c r="FO8" s="3">
        <v>2353039</v>
      </c>
      <c r="FP8" s="3">
        <v>2430990</v>
      </c>
      <c r="FQ8" s="3">
        <v>2398449</v>
      </c>
      <c r="FR8" s="3">
        <v>2537119</v>
      </c>
    </row>
    <row r="9" spans="1:174" ht="15" customHeight="1" outlineLevel="2">
      <c r="A9" s="360">
        <v>585</v>
      </c>
      <c r="B9" s="53" t="s">
        <v>285</v>
      </c>
      <c r="C9" s="344" t="s">
        <v>292</v>
      </c>
      <c r="D9" s="372">
        <v>8431</v>
      </c>
      <c r="E9" s="373">
        <v>8485</v>
      </c>
      <c r="F9" s="373">
        <v>8430</v>
      </c>
      <c r="G9" s="373">
        <v>8330</v>
      </c>
      <c r="H9" s="373">
        <v>8283</v>
      </c>
      <c r="I9" s="373">
        <v>8386</v>
      </c>
      <c r="J9" s="373">
        <v>8232</v>
      </c>
      <c r="K9" s="373">
        <v>8364</v>
      </c>
      <c r="L9" s="373">
        <v>8121</v>
      </c>
      <c r="M9" s="373">
        <v>8039</v>
      </c>
      <c r="N9" s="373">
        <v>8077</v>
      </c>
      <c r="O9" s="374">
        <v>8090</v>
      </c>
      <c r="P9" s="372">
        <v>8069</v>
      </c>
      <c r="Q9" s="373">
        <v>8059</v>
      </c>
      <c r="R9" s="375">
        <v>8017</v>
      </c>
      <c r="S9" s="373">
        <v>6887</v>
      </c>
      <c r="T9" s="373">
        <v>7401</v>
      </c>
      <c r="U9" s="373">
        <v>7568</v>
      </c>
      <c r="V9" s="373">
        <v>7548</v>
      </c>
      <c r="W9" s="373">
        <v>7964</v>
      </c>
      <c r="X9" s="373">
        <v>8110</v>
      </c>
      <c r="Y9" s="373">
        <v>8211</v>
      </c>
      <c r="Z9" s="373">
        <v>8144</v>
      </c>
      <c r="AA9" s="374">
        <v>7950</v>
      </c>
      <c r="AB9" s="372">
        <v>8028</v>
      </c>
      <c r="AC9" s="373">
        <v>8072</v>
      </c>
      <c r="AD9" s="373">
        <v>8055</v>
      </c>
      <c r="AE9" s="373">
        <v>8012</v>
      </c>
      <c r="AF9" s="373">
        <v>8057</v>
      </c>
      <c r="AG9" s="373">
        <v>7894</v>
      </c>
      <c r="AH9" s="373">
        <v>7819</v>
      </c>
      <c r="AI9" s="373">
        <v>7819</v>
      </c>
      <c r="AJ9" s="373">
        <v>7836</v>
      </c>
      <c r="AK9" s="373">
        <v>7978</v>
      </c>
      <c r="AL9" s="373">
        <v>7921</v>
      </c>
      <c r="AM9" s="374">
        <v>7951</v>
      </c>
      <c r="AN9" s="372">
        <v>7912</v>
      </c>
      <c r="AO9" s="373">
        <v>8218</v>
      </c>
      <c r="AP9" s="373">
        <v>8201</v>
      </c>
      <c r="AQ9" s="373">
        <v>8226</v>
      </c>
      <c r="AR9" s="373">
        <v>8387</v>
      </c>
      <c r="AS9" s="373">
        <v>8342</v>
      </c>
      <c r="AT9" s="373">
        <v>8395</v>
      </c>
      <c r="AU9" s="373">
        <v>8458</v>
      </c>
      <c r="AV9" s="373">
        <v>8300</v>
      </c>
      <c r="AW9" s="373">
        <v>8350</v>
      </c>
      <c r="AX9" s="373">
        <v>8312</v>
      </c>
      <c r="AY9" s="374">
        <v>8279</v>
      </c>
      <c r="AZ9" s="372">
        <v>8288</v>
      </c>
      <c r="BA9" s="373">
        <v>8301</v>
      </c>
      <c r="BB9" s="373">
        <v>8227</v>
      </c>
      <c r="BC9" s="373">
        <v>8301</v>
      </c>
      <c r="BD9" s="373">
        <v>8337</v>
      </c>
      <c r="BE9" s="373">
        <v>8254</v>
      </c>
      <c r="BF9" s="373">
        <v>8211</v>
      </c>
      <c r="BG9" s="373">
        <v>8031</v>
      </c>
      <c r="BH9" s="373">
        <v>8108</v>
      </c>
      <c r="BI9" s="373">
        <v>8010</v>
      </c>
      <c r="BJ9" s="373">
        <v>8051</v>
      </c>
      <c r="BK9" s="374">
        <v>8109</v>
      </c>
      <c r="BL9" s="372">
        <v>8097</v>
      </c>
      <c r="BM9" s="377">
        <v>8181</v>
      </c>
      <c r="BN9" s="377">
        <v>8148</v>
      </c>
      <c r="BO9" s="377">
        <v>8124</v>
      </c>
      <c r="BP9" s="377">
        <v>8129</v>
      </c>
      <c r="BQ9" s="377">
        <v>8074</v>
      </c>
      <c r="BR9" s="377">
        <v>7849</v>
      </c>
      <c r="BS9" s="377">
        <v>7789</v>
      </c>
      <c r="BT9" s="377">
        <v>7772</v>
      </c>
      <c r="BU9" s="377">
        <v>7799</v>
      </c>
      <c r="BV9" s="377">
        <v>7826</v>
      </c>
      <c r="BW9" s="374">
        <v>7828</v>
      </c>
      <c r="BX9" s="372">
        <v>7830</v>
      </c>
      <c r="BY9" s="377">
        <v>7749</v>
      </c>
      <c r="BZ9" s="377">
        <v>7700</v>
      </c>
      <c r="CA9" s="377">
        <v>7619</v>
      </c>
      <c r="CB9" s="377">
        <v>7557</v>
      </c>
      <c r="CC9" s="377">
        <v>7396</v>
      </c>
      <c r="CD9" s="377">
        <v>7385</v>
      </c>
      <c r="CE9" s="377">
        <v>7369</v>
      </c>
      <c r="CF9" s="377">
        <v>7359</v>
      </c>
      <c r="CG9" s="373">
        <v>7320</v>
      </c>
      <c r="CH9" s="373">
        <v>7321</v>
      </c>
      <c r="CI9" s="374">
        <v>7298</v>
      </c>
      <c r="CJ9" s="372">
        <v>7227</v>
      </c>
      <c r="CK9" s="373">
        <v>7215</v>
      </c>
      <c r="CL9" s="373">
        <v>7198</v>
      </c>
      <c r="CM9" s="373">
        <v>7153</v>
      </c>
      <c r="CN9" s="373">
        <v>7184</v>
      </c>
      <c r="CO9" s="373">
        <v>7240</v>
      </c>
      <c r="CP9" s="373">
        <v>7340</v>
      </c>
      <c r="CQ9" s="373">
        <v>7394</v>
      </c>
      <c r="CR9" s="373">
        <v>7291</v>
      </c>
      <c r="CS9" s="373">
        <v>7234</v>
      </c>
      <c r="CT9" s="373">
        <v>7328</v>
      </c>
      <c r="CU9" s="374">
        <v>7359</v>
      </c>
      <c r="CV9" s="372">
        <v>7354</v>
      </c>
      <c r="CW9" s="373">
        <v>7377</v>
      </c>
      <c r="CX9" s="373">
        <v>7340</v>
      </c>
      <c r="CY9" s="373">
        <v>7377</v>
      </c>
      <c r="CZ9" s="373">
        <v>7392</v>
      </c>
      <c r="DA9" s="373">
        <v>7326</v>
      </c>
      <c r="DB9" s="373">
        <v>7372</v>
      </c>
      <c r="DC9" s="373">
        <v>7384</v>
      </c>
      <c r="DD9" s="373">
        <v>7385</v>
      </c>
      <c r="DE9" s="373">
        <v>7385</v>
      </c>
      <c r="DF9" s="373">
        <v>7405</v>
      </c>
      <c r="DG9" s="374">
        <v>7413</v>
      </c>
      <c r="DH9" s="372">
        <v>7389</v>
      </c>
      <c r="DI9" s="373">
        <v>7341</v>
      </c>
      <c r="DJ9" s="373">
        <v>7397</v>
      </c>
      <c r="DK9" s="373">
        <v>7386</v>
      </c>
      <c r="DL9" s="373">
        <v>7278</v>
      </c>
      <c r="DM9" s="373">
        <v>7196</v>
      </c>
      <c r="DN9" s="373">
        <v>7080</v>
      </c>
      <c r="DO9" s="373">
        <v>7013</v>
      </c>
      <c r="DP9" s="373">
        <v>7026</v>
      </c>
      <c r="DQ9" s="373">
        <v>6967</v>
      </c>
      <c r="DR9" s="373">
        <v>6921</v>
      </c>
      <c r="DS9" s="376">
        <v>7050</v>
      </c>
      <c r="DT9" s="372">
        <v>7065</v>
      </c>
      <c r="DU9" s="373">
        <v>7186</v>
      </c>
      <c r="DV9" s="373">
        <v>7243</v>
      </c>
      <c r="DW9" s="373">
        <v>7295</v>
      </c>
      <c r="DX9" s="373">
        <v>7457</v>
      </c>
      <c r="DY9" s="373">
        <v>7534</v>
      </c>
      <c r="DZ9" s="373">
        <v>7522</v>
      </c>
      <c r="EA9" s="373">
        <v>7381</v>
      </c>
      <c r="EB9" s="373">
        <v>7352</v>
      </c>
      <c r="EC9" s="373">
        <v>7351</v>
      </c>
      <c r="ED9" s="373">
        <v>7287</v>
      </c>
      <c r="EE9" s="376">
        <v>7203</v>
      </c>
      <c r="EF9" s="372">
        <v>7249</v>
      </c>
      <c r="EG9" s="373">
        <v>7263</v>
      </c>
      <c r="EH9" s="373">
        <v>7173</v>
      </c>
      <c r="EI9" s="373">
        <v>7137</v>
      </c>
      <c r="EJ9" s="373">
        <v>7090</v>
      </c>
      <c r="EK9" s="373">
        <v>7090</v>
      </c>
      <c r="EL9" s="373">
        <v>7099</v>
      </c>
      <c r="EM9" s="373">
        <v>7092</v>
      </c>
      <c r="EN9" s="373">
        <v>7095</v>
      </c>
      <c r="EO9" s="373">
        <v>7048</v>
      </c>
      <c r="EP9" s="373">
        <v>7056</v>
      </c>
      <c r="EQ9" s="376">
        <v>7038</v>
      </c>
      <c r="ER9" s="372">
        <v>7076</v>
      </c>
      <c r="ES9" s="373">
        <v>7082</v>
      </c>
      <c r="ET9" s="373">
        <v>7033</v>
      </c>
      <c r="EU9" s="373">
        <v>6955</v>
      </c>
      <c r="EV9" s="373">
        <v>6960</v>
      </c>
      <c r="EW9" s="376">
        <v>6904</v>
      </c>
      <c r="EX9" s="376">
        <v>7188</v>
      </c>
      <c r="EY9" s="376">
        <v>7162</v>
      </c>
      <c r="EZ9" s="374">
        <v>7148</v>
      </c>
      <c r="FA9" s="374">
        <v>7197</v>
      </c>
      <c r="FB9" s="374">
        <v>7214</v>
      </c>
      <c r="FC9" s="374">
        <v>7228</v>
      </c>
      <c r="FD9" s="102">
        <v>14</v>
      </c>
      <c r="FE9" s="85">
        <v>0.19452549673475059</v>
      </c>
      <c r="FF9" s="102">
        <v>190</v>
      </c>
      <c r="FG9" s="85">
        <v>2.6996305768684286</v>
      </c>
      <c r="FK9" s="103" t="s">
        <v>471</v>
      </c>
      <c r="FL9" s="104">
        <v>2320500</v>
      </c>
      <c r="FM9" s="104">
        <v>2220016</v>
      </c>
      <c r="FN9" s="104">
        <v>2334826</v>
      </c>
      <c r="FO9" s="3">
        <v>2341386</v>
      </c>
      <c r="FP9" s="3">
        <v>2473117</v>
      </c>
      <c r="FQ9" s="3">
        <v>2387961</v>
      </c>
      <c r="FR9" s="3">
        <v>2538903</v>
      </c>
    </row>
    <row r="10" spans="1:174" ht="15" customHeight="1" outlineLevel="2">
      <c r="A10" s="360">
        <v>591</v>
      </c>
      <c r="B10" s="53" t="s">
        <v>285</v>
      </c>
      <c r="C10" s="344" t="s">
        <v>294</v>
      </c>
      <c r="D10" s="372">
        <v>8320</v>
      </c>
      <c r="E10" s="373">
        <v>8425</v>
      </c>
      <c r="F10" s="373">
        <v>8389</v>
      </c>
      <c r="G10" s="373">
        <v>8325</v>
      </c>
      <c r="H10" s="373">
        <v>8161</v>
      </c>
      <c r="I10" s="373">
        <v>8333</v>
      </c>
      <c r="J10" s="373">
        <v>8169</v>
      </c>
      <c r="K10" s="373">
        <v>8286</v>
      </c>
      <c r="L10" s="373">
        <v>8350</v>
      </c>
      <c r="M10" s="373">
        <v>8346</v>
      </c>
      <c r="N10" s="373">
        <v>8520</v>
      </c>
      <c r="O10" s="374">
        <v>8500</v>
      </c>
      <c r="P10" s="372">
        <v>8669</v>
      </c>
      <c r="Q10" s="373">
        <v>8725</v>
      </c>
      <c r="R10" s="375">
        <v>8803</v>
      </c>
      <c r="S10" s="373">
        <v>9180</v>
      </c>
      <c r="T10" s="373">
        <v>9371</v>
      </c>
      <c r="U10" s="373">
        <v>9434</v>
      </c>
      <c r="V10" s="373">
        <v>9410</v>
      </c>
      <c r="W10" s="373">
        <v>9408</v>
      </c>
      <c r="X10" s="373">
        <v>9770</v>
      </c>
      <c r="Y10" s="373">
        <v>9924</v>
      </c>
      <c r="Z10" s="373">
        <v>9824</v>
      </c>
      <c r="AA10" s="374">
        <v>9713</v>
      </c>
      <c r="AB10" s="372">
        <v>9649</v>
      </c>
      <c r="AC10" s="373">
        <v>9624</v>
      </c>
      <c r="AD10" s="373">
        <v>9641</v>
      </c>
      <c r="AE10" s="373">
        <v>9636</v>
      </c>
      <c r="AF10" s="373">
        <v>9738</v>
      </c>
      <c r="AG10" s="373">
        <v>9580</v>
      </c>
      <c r="AH10" s="373">
        <v>9494</v>
      </c>
      <c r="AI10" s="373">
        <v>9416</v>
      </c>
      <c r="AJ10" s="373">
        <v>9248</v>
      </c>
      <c r="AK10" s="373">
        <v>9440</v>
      </c>
      <c r="AL10" s="373">
        <v>9380</v>
      </c>
      <c r="AM10" s="374">
        <v>9456</v>
      </c>
      <c r="AN10" s="372">
        <v>9436</v>
      </c>
      <c r="AO10" s="373">
        <v>9598</v>
      </c>
      <c r="AP10" s="373">
        <v>9646</v>
      </c>
      <c r="AQ10" s="373">
        <v>9652</v>
      </c>
      <c r="AR10" s="373">
        <v>9873</v>
      </c>
      <c r="AS10" s="373">
        <v>9777</v>
      </c>
      <c r="AT10" s="373">
        <v>9798</v>
      </c>
      <c r="AU10" s="373">
        <v>9809</v>
      </c>
      <c r="AV10" s="373">
        <v>9624</v>
      </c>
      <c r="AW10" s="373">
        <v>9569</v>
      </c>
      <c r="AX10" s="373">
        <v>9634</v>
      </c>
      <c r="AY10" s="374">
        <v>9568</v>
      </c>
      <c r="AZ10" s="372">
        <v>9509</v>
      </c>
      <c r="BA10" s="373">
        <v>9591</v>
      </c>
      <c r="BB10" s="373">
        <v>9563</v>
      </c>
      <c r="BC10" s="373">
        <v>9510</v>
      </c>
      <c r="BD10" s="373">
        <v>9565</v>
      </c>
      <c r="BE10" s="373">
        <v>9491</v>
      </c>
      <c r="BF10" s="373">
        <v>9438</v>
      </c>
      <c r="BG10" s="373">
        <v>9283</v>
      </c>
      <c r="BH10" s="373">
        <v>9294</v>
      </c>
      <c r="BI10" s="373">
        <v>9117</v>
      </c>
      <c r="BJ10" s="373">
        <v>10421</v>
      </c>
      <c r="BK10" s="374">
        <v>10449</v>
      </c>
      <c r="BL10" s="372">
        <v>10418</v>
      </c>
      <c r="BM10" s="377">
        <v>10443</v>
      </c>
      <c r="BN10" s="377">
        <v>10229</v>
      </c>
      <c r="BO10" s="377">
        <v>10295</v>
      </c>
      <c r="BP10" s="377">
        <v>10442</v>
      </c>
      <c r="BQ10" s="377">
        <v>10395</v>
      </c>
      <c r="BR10" s="377">
        <v>10064</v>
      </c>
      <c r="BS10" s="377">
        <v>9932</v>
      </c>
      <c r="BT10" s="377">
        <v>9858</v>
      </c>
      <c r="BU10" s="377">
        <v>9853</v>
      </c>
      <c r="BV10" s="377">
        <v>9799</v>
      </c>
      <c r="BW10" s="374">
        <v>9938</v>
      </c>
      <c r="BX10" s="372">
        <v>8811</v>
      </c>
      <c r="BY10" s="377">
        <v>8769</v>
      </c>
      <c r="BZ10" s="377">
        <v>8758</v>
      </c>
      <c r="CA10" s="377">
        <v>8618</v>
      </c>
      <c r="CB10" s="377">
        <v>8586</v>
      </c>
      <c r="CC10" s="377">
        <v>8421</v>
      </c>
      <c r="CD10" s="377">
        <v>8351</v>
      </c>
      <c r="CE10" s="377">
        <v>8375</v>
      </c>
      <c r="CF10" s="377">
        <v>8362</v>
      </c>
      <c r="CG10" s="373">
        <v>8409</v>
      </c>
      <c r="CH10" s="373">
        <v>8394</v>
      </c>
      <c r="CI10" s="374">
        <v>8328</v>
      </c>
      <c r="CJ10" s="372">
        <v>8227</v>
      </c>
      <c r="CK10" s="373">
        <v>8252</v>
      </c>
      <c r="CL10" s="373">
        <v>8189</v>
      </c>
      <c r="CM10" s="373">
        <v>8187</v>
      </c>
      <c r="CN10" s="373">
        <v>8211</v>
      </c>
      <c r="CO10" s="373">
        <v>8401</v>
      </c>
      <c r="CP10" s="373">
        <v>8533</v>
      </c>
      <c r="CQ10" s="373">
        <v>8602</v>
      </c>
      <c r="CR10" s="373">
        <v>8564</v>
      </c>
      <c r="CS10" s="373">
        <v>8656</v>
      </c>
      <c r="CT10" s="373">
        <v>8830</v>
      </c>
      <c r="CU10" s="374">
        <v>8870</v>
      </c>
      <c r="CV10" s="372">
        <v>8863</v>
      </c>
      <c r="CW10" s="373">
        <v>8794</v>
      </c>
      <c r="CX10" s="373">
        <v>8788</v>
      </c>
      <c r="CY10" s="373">
        <v>8759</v>
      </c>
      <c r="CZ10" s="373">
        <v>9266</v>
      </c>
      <c r="DA10" s="373">
        <v>9183</v>
      </c>
      <c r="DB10" s="373">
        <v>9135</v>
      </c>
      <c r="DC10" s="373">
        <v>9052</v>
      </c>
      <c r="DD10" s="373">
        <v>9045</v>
      </c>
      <c r="DE10" s="373">
        <v>8985</v>
      </c>
      <c r="DF10" s="373">
        <v>8933</v>
      </c>
      <c r="DG10" s="374">
        <v>8907</v>
      </c>
      <c r="DH10" s="372">
        <v>8876</v>
      </c>
      <c r="DI10" s="373">
        <v>8810</v>
      </c>
      <c r="DJ10" s="373">
        <v>8916</v>
      </c>
      <c r="DK10" s="373">
        <v>8875</v>
      </c>
      <c r="DL10" s="373">
        <v>8882</v>
      </c>
      <c r="DM10" s="373">
        <v>8839</v>
      </c>
      <c r="DN10" s="373">
        <v>8778</v>
      </c>
      <c r="DO10" s="373">
        <v>8794</v>
      </c>
      <c r="DP10" s="373">
        <v>8916</v>
      </c>
      <c r="DQ10" s="373">
        <v>8902</v>
      </c>
      <c r="DR10" s="373">
        <v>8846</v>
      </c>
      <c r="DS10" s="376">
        <v>9018</v>
      </c>
      <c r="DT10" s="372">
        <v>9092</v>
      </c>
      <c r="DU10" s="373">
        <v>9382</v>
      </c>
      <c r="DV10" s="373">
        <v>9501</v>
      </c>
      <c r="DW10" s="373">
        <v>9597</v>
      </c>
      <c r="DX10" s="373">
        <v>9845</v>
      </c>
      <c r="DY10" s="373">
        <v>9877</v>
      </c>
      <c r="DZ10" s="373">
        <v>9895</v>
      </c>
      <c r="EA10" s="373">
        <v>9671</v>
      </c>
      <c r="EB10" s="373">
        <v>9706</v>
      </c>
      <c r="EC10" s="373">
        <v>9717</v>
      </c>
      <c r="ED10" s="373">
        <v>9652</v>
      </c>
      <c r="EE10" s="376">
        <v>9584</v>
      </c>
      <c r="EF10" s="372">
        <v>9726</v>
      </c>
      <c r="EG10" s="373">
        <v>9713</v>
      </c>
      <c r="EH10" s="373">
        <v>9680</v>
      </c>
      <c r="EI10" s="373">
        <v>9685</v>
      </c>
      <c r="EJ10" s="373">
        <v>9643</v>
      </c>
      <c r="EK10" s="373">
        <v>9631</v>
      </c>
      <c r="EL10" s="373">
        <v>9606</v>
      </c>
      <c r="EM10" s="373">
        <v>9589</v>
      </c>
      <c r="EN10" s="373">
        <v>9627</v>
      </c>
      <c r="EO10" s="373">
        <v>9591</v>
      </c>
      <c r="EP10" s="373">
        <v>9643</v>
      </c>
      <c r="EQ10" s="376">
        <v>9665</v>
      </c>
      <c r="ER10" s="372">
        <v>9649</v>
      </c>
      <c r="ES10" s="373">
        <v>9658</v>
      </c>
      <c r="ET10" s="373">
        <v>9714</v>
      </c>
      <c r="EU10" s="373">
        <v>9735</v>
      </c>
      <c r="EV10" s="373">
        <v>9704</v>
      </c>
      <c r="EW10" s="376">
        <v>9680</v>
      </c>
      <c r="EX10" s="376">
        <v>10165</v>
      </c>
      <c r="EY10" s="376">
        <v>10237</v>
      </c>
      <c r="EZ10" s="374">
        <v>10264</v>
      </c>
      <c r="FA10" s="374">
        <v>10299</v>
      </c>
      <c r="FB10" s="374">
        <v>10338</v>
      </c>
      <c r="FC10" s="374">
        <v>10409</v>
      </c>
      <c r="FD10" s="102">
        <v>71</v>
      </c>
      <c r="FE10" s="85">
        <v>0.68938731915719975</v>
      </c>
      <c r="FF10" s="102">
        <v>744</v>
      </c>
      <c r="FG10" s="85">
        <v>7.6978789446456277</v>
      </c>
      <c r="FK10" s="232" t="s">
        <v>472</v>
      </c>
      <c r="FL10" s="104">
        <v>2322021</v>
      </c>
      <c r="FM10" s="104">
        <v>2222102</v>
      </c>
      <c r="FN10" s="104">
        <v>2336036</v>
      </c>
      <c r="FO10" s="3">
        <v>2333615</v>
      </c>
      <c r="FP10" s="3">
        <v>2524431</v>
      </c>
      <c r="FQ10" s="3">
        <v>2379308</v>
      </c>
      <c r="FR10" s="3">
        <v>2563488</v>
      </c>
    </row>
    <row r="11" spans="1:174" ht="15" customHeight="1" outlineLevel="2">
      <c r="A11" s="360">
        <v>893</v>
      </c>
      <c r="B11" s="53" t="s">
        <v>285</v>
      </c>
      <c r="C11" s="344" t="s">
        <v>295</v>
      </c>
      <c r="D11" s="372">
        <v>10869</v>
      </c>
      <c r="E11" s="373">
        <v>10726</v>
      </c>
      <c r="F11" s="373">
        <v>11202</v>
      </c>
      <c r="G11" s="373">
        <v>11118</v>
      </c>
      <c r="H11" s="373">
        <v>10816</v>
      </c>
      <c r="I11" s="373">
        <v>11108</v>
      </c>
      <c r="J11" s="373">
        <v>10945</v>
      </c>
      <c r="K11" s="373">
        <v>11151</v>
      </c>
      <c r="L11" s="373">
        <v>10530</v>
      </c>
      <c r="M11" s="373">
        <v>10536</v>
      </c>
      <c r="N11" s="373">
        <v>10735</v>
      </c>
      <c r="O11" s="374">
        <v>10950</v>
      </c>
      <c r="P11" s="372">
        <v>10776</v>
      </c>
      <c r="Q11" s="373">
        <v>10563</v>
      </c>
      <c r="R11" s="375">
        <v>10699</v>
      </c>
      <c r="S11" s="373">
        <v>9693</v>
      </c>
      <c r="T11" s="373">
        <v>10716</v>
      </c>
      <c r="U11" s="373">
        <v>10687</v>
      </c>
      <c r="V11" s="373">
        <v>10626</v>
      </c>
      <c r="W11" s="373">
        <v>10436</v>
      </c>
      <c r="X11" s="373">
        <v>10394</v>
      </c>
      <c r="Y11" s="373">
        <v>10657</v>
      </c>
      <c r="Z11" s="373">
        <v>10600</v>
      </c>
      <c r="AA11" s="374">
        <v>10456</v>
      </c>
      <c r="AB11" s="372">
        <v>10529</v>
      </c>
      <c r="AC11" s="373">
        <v>10568</v>
      </c>
      <c r="AD11" s="373">
        <v>10595</v>
      </c>
      <c r="AE11" s="373">
        <v>10892</v>
      </c>
      <c r="AF11" s="373">
        <v>10924</v>
      </c>
      <c r="AG11" s="373">
        <v>10939</v>
      </c>
      <c r="AH11" s="373">
        <v>10850</v>
      </c>
      <c r="AI11" s="373">
        <v>10647</v>
      </c>
      <c r="AJ11" s="373">
        <v>10517</v>
      </c>
      <c r="AK11" s="373">
        <v>10700</v>
      </c>
      <c r="AL11" s="373">
        <v>10816</v>
      </c>
      <c r="AM11" s="374">
        <v>10656</v>
      </c>
      <c r="AN11" s="372">
        <v>10609</v>
      </c>
      <c r="AO11" s="373">
        <v>10817</v>
      </c>
      <c r="AP11" s="373">
        <v>10967</v>
      </c>
      <c r="AQ11" s="373">
        <v>10955</v>
      </c>
      <c r="AR11" s="373">
        <v>10952</v>
      </c>
      <c r="AS11" s="373">
        <v>10963</v>
      </c>
      <c r="AT11" s="373">
        <v>11032</v>
      </c>
      <c r="AU11" s="373">
        <v>11092</v>
      </c>
      <c r="AV11" s="373">
        <v>10982</v>
      </c>
      <c r="AW11" s="373">
        <v>10862</v>
      </c>
      <c r="AX11" s="373">
        <v>10657</v>
      </c>
      <c r="AY11" s="374">
        <v>10625</v>
      </c>
      <c r="AZ11" s="372">
        <v>10481</v>
      </c>
      <c r="BA11" s="373">
        <v>10836</v>
      </c>
      <c r="BB11" s="373">
        <v>10893</v>
      </c>
      <c r="BC11" s="373">
        <v>10928</v>
      </c>
      <c r="BD11" s="373">
        <v>10879</v>
      </c>
      <c r="BE11" s="373">
        <v>10713</v>
      </c>
      <c r="BF11" s="373">
        <v>10722</v>
      </c>
      <c r="BG11" s="373">
        <v>10551</v>
      </c>
      <c r="BH11" s="373">
        <v>10512</v>
      </c>
      <c r="BI11" s="373">
        <v>10278</v>
      </c>
      <c r="BJ11" s="373">
        <v>10412</v>
      </c>
      <c r="BK11" s="374">
        <v>10538</v>
      </c>
      <c r="BL11" s="372">
        <v>10507</v>
      </c>
      <c r="BM11" s="377">
        <v>10623</v>
      </c>
      <c r="BN11" s="377">
        <v>10741</v>
      </c>
      <c r="BO11" s="377">
        <v>10831</v>
      </c>
      <c r="BP11" s="377">
        <v>10862</v>
      </c>
      <c r="BQ11" s="377">
        <v>10827</v>
      </c>
      <c r="BR11" s="377">
        <v>10564</v>
      </c>
      <c r="BS11" s="377">
        <v>10453</v>
      </c>
      <c r="BT11" s="377">
        <v>10444</v>
      </c>
      <c r="BU11" s="377">
        <v>10472</v>
      </c>
      <c r="BV11" s="377">
        <v>10418</v>
      </c>
      <c r="BW11" s="374">
        <v>10499</v>
      </c>
      <c r="BX11" s="372">
        <v>10537</v>
      </c>
      <c r="BY11" s="377">
        <v>10470</v>
      </c>
      <c r="BZ11" s="377">
        <v>10445</v>
      </c>
      <c r="CA11" s="377">
        <v>10358</v>
      </c>
      <c r="CB11" s="377">
        <v>10261</v>
      </c>
      <c r="CC11" s="377">
        <v>10270</v>
      </c>
      <c r="CD11" s="377">
        <v>10202</v>
      </c>
      <c r="CE11" s="377">
        <v>10178</v>
      </c>
      <c r="CF11" s="377">
        <v>10145</v>
      </c>
      <c r="CG11" s="373">
        <v>10141</v>
      </c>
      <c r="CH11" s="373">
        <v>10112</v>
      </c>
      <c r="CI11" s="374">
        <v>9885</v>
      </c>
      <c r="CJ11" s="372">
        <v>9858</v>
      </c>
      <c r="CK11" s="373">
        <v>9909</v>
      </c>
      <c r="CL11" s="373">
        <v>9863</v>
      </c>
      <c r="CM11" s="373">
        <v>9843</v>
      </c>
      <c r="CN11" s="373">
        <v>9873</v>
      </c>
      <c r="CO11" s="373">
        <v>10058</v>
      </c>
      <c r="CP11" s="373">
        <v>10052</v>
      </c>
      <c r="CQ11" s="373">
        <v>10093</v>
      </c>
      <c r="CR11" s="373">
        <v>10100</v>
      </c>
      <c r="CS11" s="373">
        <v>10107</v>
      </c>
      <c r="CT11" s="373">
        <v>10202</v>
      </c>
      <c r="CU11" s="374">
        <v>10229</v>
      </c>
      <c r="CV11" s="372">
        <v>10155</v>
      </c>
      <c r="CW11" s="373">
        <v>10162</v>
      </c>
      <c r="CX11" s="373">
        <v>10079</v>
      </c>
      <c r="CY11" s="373">
        <v>10094</v>
      </c>
      <c r="CZ11" s="373">
        <v>10124</v>
      </c>
      <c r="DA11" s="373">
        <v>10063</v>
      </c>
      <c r="DB11" s="373">
        <v>10077</v>
      </c>
      <c r="DC11" s="373">
        <v>9976</v>
      </c>
      <c r="DD11" s="373">
        <v>10053</v>
      </c>
      <c r="DE11" s="373">
        <v>10067</v>
      </c>
      <c r="DF11" s="373">
        <v>10649</v>
      </c>
      <c r="DG11" s="374">
        <v>10599</v>
      </c>
      <c r="DH11" s="372">
        <v>10507</v>
      </c>
      <c r="DI11" s="373">
        <v>10486</v>
      </c>
      <c r="DJ11" s="373">
        <v>10403</v>
      </c>
      <c r="DK11" s="373">
        <v>10311</v>
      </c>
      <c r="DL11" s="373">
        <v>10237</v>
      </c>
      <c r="DM11" s="373">
        <v>10100</v>
      </c>
      <c r="DN11" s="373">
        <v>9941</v>
      </c>
      <c r="DO11" s="373">
        <v>9932</v>
      </c>
      <c r="DP11" s="373">
        <v>9995</v>
      </c>
      <c r="DQ11" s="373">
        <v>9864</v>
      </c>
      <c r="DR11" s="373">
        <v>9756</v>
      </c>
      <c r="DS11" s="376">
        <v>10009</v>
      </c>
      <c r="DT11" s="372">
        <v>10082</v>
      </c>
      <c r="DU11" s="373">
        <v>10123</v>
      </c>
      <c r="DV11" s="373">
        <v>10076</v>
      </c>
      <c r="DW11" s="373">
        <v>10065</v>
      </c>
      <c r="DX11" s="373">
        <v>10138</v>
      </c>
      <c r="DY11" s="373">
        <v>10135</v>
      </c>
      <c r="DZ11" s="373">
        <v>10549</v>
      </c>
      <c r="EA11" s="373">
        <v>10401</v>
      </c>
      <c r="EB11" s="373">
        <v>10328</v>
      </c>
      <c r="EC11" s="373">
        <v>10225</v>
      </c>
      <c r="ED11" s="373">
        <v>10136</v>
      </c>
      <c r="EE11" s="376">
        <v>10084</v>
      </c>
      <c r="EF11" s="372">
        <v>10140</v>
      </c>
      <c r="EG11" s="373">
        <v>10147</v>
      </c>
      <c r="EH11" s="373">
        <v>10075</v>
      </c>
      <c r="EI11" s="373">
        <v>10042</v>
      </c>
      <c r="EJ11" s="373">
        <v>10001</v>
      </c>
      <c r="EK11" s="373">
        <v>10002</v>
      </c>
      <c r="EL11" s="373">
        <v>9964</v>
      </c>
      <c r="EM11" s="373">
        <v>9921</v>
      </c>
      <c r="EN11" s="373">
        <v>9773</v>
      </c>
      <c r="EO11" s="373">
        <v>9747</v>
      </c>
      <c r="EP11" s="373">
        <v>9724</v>
      </c>
      <c r="EQ11" s="376">
        <v>9764</v>
      </c>
      <c r="ER11" s="372">
        <v>9832</v>
      </c>
      <c r="ES11" s="373">
        <v>9890</v>
      </c>
      <c r="ET11" s="373">
        <v>9812</v>
      </c>
      <c r="EU11" s="373">
        <v>9746</v>
      </c>
      <c r="EV11" s="373">
        <v>9743</v>
      </c>
      <c r="EW11" s="376">
        <v>9657</v>
      </c>
      <c r="EX11" s="376">
        <v>9760</v>
      </c>
      <c r="EY11" s="376">
        <v>9713</v>
      </c>
      <c r="EZ11" s="374">
        <v>9650</v>
      </c>
      <c r="FA11" s="374">
        <v>9780</v>
      </c>
      <c r="FB11" s="374">
        <v>9656</v>
      </c>
      <c r="FC11" s="374">
        <v>9637</v>
      </c>
      <c r="FD11" s="102">
        <v>-19</v>
      </c>
      <c r="FE11" s="85">
        <v>-0.19427402862985685</v>
      </c>
      <c r="FF11" s="102">
        <v>-127</v>
      </c>
      <c r="FG11" s="85">
        <v>-1.3006964358869315</v>
      </c>
      <c r="FK11" s="103" t="s">
        <v>473</v>
      </c>
      <c r="FL11" s="104">
        <v>2296492</v>
      </c>
      <c r="FM11" s="104">
        <v>2254060</v>
      </c>
      <c r="FN11" s="104">
        <v>2330983</v>
      </c>
      <c r="FO11" s="3">
        <v>2321254</v>
      </c>
      <c r="FP11" s="3">
        <v>2540904</v>
      </c>
      <c r="FQ11" s="3">
        <v>2377328</v>
      </c>
      <c r="FR11" s="3">
        <v>2563387</v>
      </c>
    </row>
    <row r="12" spans="1:174" ht="15" outlineLevel="1">
      <c r="A12" s="54" t="s">
        <v>297</v>
      </c>
      <c r="B12" s="43"/>
      <c r="C12" s="47" t="s">
        <v>297</v>
      </c>
      <c r="D12" s="48">
        <v>193470</v>
      </c>
      <c r="E12" s="49">
        <v>194854</v>
      </c>
      <c r="F12" s="49">
        <v>195596</v>
      </c>
      <c r="G12" s="49">
        <v>195380</v>
      </c>
      <c r="H12" s="49">
        <v>194799</v>
      </c>
      <c r="I12" s="49">
        <v>196045</v>
      </c>
      <c r="J12" s="49">
        <v>194802</v>
      </c>
      <c r="K12" s="49">
        <v>195374</v>
      </c>
      <c r="L12" s="49">
        <v>194104</v>
      </c>
      <c r="M12" s="49">
        <v>195097</v>
      </c>
      <c r="N12" s="49">
        <v>194245</v>
      </c>
      <c r="O12" s="50">
        <v>197299</v>
      </c>
      <c r="P12" s="48">
        <v>197553</v>
      </c>
      <c r="Q12" s="49">
        <v>197810</v>
      </c>
      <c r="R12" s="51">
        <v>198277</v>
      </c>
      <c r="S12" s="49">
        <v>199492</v>
      </c>
      <c r="T12" s="49">
        <v>198952</v>
      </c>
      <c r="U12" s="49">
        <v>200934</v>
      </c>
      <c r="V12" s="49">
        <v>202131</v>
      </c>
      <c r="W12" s="49">
        <v>201892</v>
      </c>
      <c r="X12" s="49">
        <v>202232</v>
      </c>
      <c r="Y12" s="49">
        <v>202627</v>
      </c>
      <c r="Z12" s="49">
        <v>202816</v>
      </c>
      <c r="AA12" s="50">
        <v>202742</v>
      </c>
      <c r="AB12" s="48">
        <v>202796</v>
      </c>
      <c r="AC12" s="49">
        <v>203487</v>
      </c>
      <c r="AD12" s="49">
        <v>203710</v>
      </c>
      <c r="AE12" s="49">
        <v>204807</v>
      </c>
      <c r="AF12" s="49">
        <v>205104</v>
      </c>
      <c r="AG12" s="49">
        <v>203615</v>
      </c>
      <c r="AH12" s="49">
        <v>202724</v>
      </c>
      <c r="AI12" s="49">
        <v>202060</v>
      </c>
      <c r="AJ12" s="49">
        <v>203999</v>
      </c>
      <c r="AK12" s="49">
        <v>204509</v>
      </c>
      <c r="AL12" s="49">
        <v>202577</v>
      </c>
      <c r="AM12" s="50">
        <v>202651</v>
      </c>
      <c r="AN12" s="48">
        <v>202456</v>
      </c>
      <c r="AO12" s="49">
        <v>203100</v>
      </c>
      <c r="AP12" s="49">
        <v>205094</v>
      </c>
      <c r="AQ12" s="49">
        <v>204574</v>
      </c>
      <c r="AR12" s="49">
        <v>205629</v>
      </c>
      <c r="AS12" s="49">
        <v>207135</v>
      </c>
      <c r="AT12" s="49">
        <v>207374</v>
      </c>
      <c r="AU12" s="49">
        <v>207622</v>
      </c>
      <c r="AV12" s="49">
        <v>207083</v>
      </c>
      <c r="AW12" s="49">
        <v>208211</v>
      </c>
      <c r="AX12" s="49">
        <v>208123</v>
      </c>
      <c r="AY12" s="50">
        <v>208433</v>
      </c>
      <c r="AZ12" s="48">
        <v>210890</v>
      </c>
      <c r="BA12" s="49">
        <v>211392</v>
      </c>
      <c r="BB12" s="49">
        <v>212765</v>
      </c>
      <c r="BC12" s="49">
        <v>212775</v>
      </c>
      <c r="BD12" s="49">
        <v>212951</v>
      </c>
      <c r="BE12" s="49">
        <v>211921</v>
      </c>
      <c r="BF12" s="49">
        <v>213493</v>
      </c>
      <c r="BG12" s="49">
        <v>214248</v>
      </c>
      <c r="BH12" s="49">
        <v>213976</v>
      </c>
      <c r="BI12" s="49">
        <v>212188</v>
      </c>
      <c r="BJ12" s="49">
        <v>213592</v>
      </c>
      <c r="BK12" s="50">
        <v>215526</v>
      </c>
      <c r="BL12" s="48">
        <v>216429</v>
      </c>
      <c r="BM12" s="116">
        <v>218048</v>
      </c>
      <c r="BN12" s="116">
        <v>218247</v>
      </c>
      <c r="BO12" s="116">
        <v>218798</v>
      </c>
      <c r="BP12" s="116">
        <v>219188</v>
      </c>
      <c r="BQ12" s="116">
        <v>219594</v>
      </c>
      <c r="BR12" s="116">
        <v>219535</v>
      </c>
      <c r="BS12" s="116">
        <v>219260</v>
      </c>
      <c r="BT12" s="116">
        <v>219647</v>
      </c>
      <c r="BU12" s="116">
        <v>219895</v>
      </c>
      <c r="BV12" s="116">
        <v>220642</v>
      </c>
      <c r="BW12" s="50">
        <v>221033</v>
      </c>
      <c r="BX12" s="48">
        <v>221293</v>
      </c>
      <c r="BY12" s="116">
        <v>220931</v>
      </c>
      <c r="BZ12" s="116">
        <v>220615</v>
      </c>
      <c r="CA12" s="116">
        <v>219837</v>
      </c>
      <c r="CB12" s="116">
        <v>219261</v>
      </c>
      <c r="CC12" s="116">
        <v>215551</v>
      </c>
      <c r="CD12" s="116">
        <v>215814</v>
      </c>
      <c r="CE12" s="116">
        <v>215902</v>
      </c>
      <c r="CF12" s="116">
        <v>214864</v>
      </c>
      <c r="CG12" s="49">
        <v>214782</v>
      </c>
      <c r="CH12" s="49">
        <v>214385</v>
      </c>
      <c r="CI12" s="50">
        <v>213857</v>
      </c>
      <c r="CJ12" s="48">
        <v>213427</v>
      </c>
      <c r="CK12" s="49">
        <v>213913</v>
      </c>
      <c r="CL12" s="49">
        <v>214307</v>
      </c>
      <c r="CM12" s="49">
        <v>214075</v>
      </c>
      <c r="CN12" s="49">
        <v>214629</v>
      </c>
      <c r="CO12" s="49">
        <v>215392</v>
      </c>
      <c r="CP12" s="49">
        <v>217191</v>
      </c>
      <c r="CQ12" s="49">
        <v>218444</v>
      </c>
      <c r="CR12" s="49">
        <v>218738</v>
      </c>
      <c r="CS12" s="49">
        <v>218923</v>
      </c>
      <c r="CT12" s="49">
        <v>219741</v>
      </c>
      <c r="CU12" s="50">
        <v>219914</v>
      </c>
      <c r="CV12" s="48">
        <v>220351</v>
      </c>
      <c r="CW12" s="49">
        <v>221100</v>
      </c>
      <c r="CX12" s="49">
        <v>220874</v>
      </c>
      <c r="CY12" s="49">
        <v>221574</v>
      </c>
      <c r="CZ12" s="49">
        <v>220543</v>
      </c>
      <c r="DA12" s="49">
        <v>220202</v>
      </c>
      <c r="DB12" s="49">
        <v>220279</v>
      </c>
      <c r="DC12" s="49">
        <v>219776</v>
      </c>
      <c r="DD12" s="49">
        <v>220006</v>
      </c>
      <c r="DE12" s="49">
        <v>219581</v>
      </c>
      <c r="DF12" s="49">
        <v>219345</v>
      </c>
      <c r="DG12" s="50">
        <v>219378</v>
      </c>
      <c r="DH12" s="48">
        <v>219734</v>
      </c>
      <c r="DI12" s="49">
        <v>219480</v>
      </c>
      <c r="DJ12" s="49">
        <v>219916</v>
      </c>
      <c r="DK12" s="49">
        <v>219620</v>
      </c>
      <c r="DL12" s="49">
        <v>219419</v>
      </c>
      <c r="DM12" s="49">
        <v>218899</v>
      </c>
      <c r="DN12" s="49">
        <v>218112</v>
      </c>
      <c r="DO12" s="49">
        <v>218018</v>
      </c>
      <c r="DP12" s="49">
        <v>217815</v>
      </c>
      <c r="DQ12" s="49">
        <v>217306</v>
      </c>
      <c r="DR12" s="49">
        <v>216955</v>
      </c>
      <c r="DS12" s="52">
        <v>216234</v>
      </c>
      <c r="DT12" s="48">
        <v>216479</v>
      </c>
      <c r="DU12" s="49">
        <v>218176</v>
      </c>
      <c r="DV12" s="49">
        <v>219250</v>
      </c>
      <c r="DW12" s="49">
        <v>219590</v>
      </c>
      <c r="DX12" s="49">
        <v>220702</v>
      </c>
      <c r="DY12" s="49">
        <v>220651</v>
      </c>
      <c r="DZ12" s="49">
        <v>221719</v>
      </c>
      <c r="EA12" s="49">
        <v>220240</v>
      </c>
      <c r="EB12" s="49">
        <v>220350</v>
      </c>
      <c r="EC12" s="49">
        <v>219834</v>
      </c>
      <c r="ED12" s="49">
        <v>219765</v>
      </c>
      <c r="EE12" s="52">
        <v>219102</v>
      </c>
      <c r="EF12" s="48">
        <v>219248</v>
      </c>
      <c r="EG12" s="49">
        <v>220065</v>
      </c>
      <c r="EH12" s="49">
        <v>219518</v>
      </c>
      <c r="EI12" s="49">
        <v>219114</v>
      </c>
      <c r="EJ12" s="49">
        <v>218516</v>
      </c>
      <c r="EK12" s="49">
        <v>218119</v>
      </c>
      <c r="EL12" s="49">
        <v>217880</v>
      </c>
      <c r="EM12" s="49">
        <v>217945</v>
      </c>
      <c r="EN12" s="49">
        <v>219780</v>
      </c>
      <c r="EO12" s="49">
        <v>219629</v>
      </c>
      <c r="EP12" s="49">
        <v>219626</v>
      </c>
      <c r="EQ12" s="52">
        <v>220308</v>
      </c>
      <c r="ER12" s="48">
        <v>221017</v>
      </c>
      <c r="ES12" s="49">
        <v>221990</v>
      </c>
      <c r="ET12" s="49">
        <v>220862</v>
      </c>
      <c r="EU12" s="49">
        <v>220478</v>
      </c>
      <c r="EV12" s="49">
        <v>221027</v>
      </c>
      <c r="EW12" s="52">
        <v>221467</v>
      </c>
      <c r="EX12" s="52">
        <v>224447</v>
      </c>
      <c r="EY12" s="52">
        <v>224979</v>
      </c>
      <c r="EZ12" s="50">
        <v>224479</v>
      </c>
      <c r="FA12" s="50">
        <v>225101</v>
      </c>
      <c r="FB12" s="50">
        <v>225248</v>
      </c>
      <c r="FC12" s="50">
        <v>225784</v>
      </c>
      <c r="FD12" s="102">
        <v>536</v>
      </c>
      <c r="FE12" s="85">
        <v>0.23811533489411421</v>
      </c>
      <c r="FF12" s="102">
        <v>5476</v>
      </c>
      <c r="FG12" s="85">
        <v>2.4856110536158469</v>
      </c>
      <c r="FK12" s="232" t="s">
        <v>474</v>
      </c>
      <c r="FL12" s="104">
        <v>2276078</v>
      </c>
      <c r="FM12" s="104">
        <v>2279330</v>
      </c>
      <c r="FN12" s="104">
        <v>2328564</v>
      </c>
      <c r="FO12" s="3">
        <v>2307694</v>
      </c>
      <c r="FP12" s="3">
        <v>2540655</v>
      </c>
      <c r="FQ12" s="3">
        <v>2374109</v>
      </c>
      <c r="FR12" s="3">
        <v>2648722</v>
      </c>
    </row>
    <row r="13" spans="1:174" ht="15" outlineLevel="2">
      <c r="A13" s="360">
        <v>120</v>
      </c>
      <c r="B13" s="53" t="s">
        <v>297</v>
      </c>
      <c r="C13" s="344" t="s">
        <v>298</v>
      </c>
      <c r="D13" s="372">
        <v>24475</v>
      </c>
      <c r="E13" s="373">
        <v>25035</v>
      </c>
      <c r="F13" s="373">
        <v>25799</v>
      </c>
      <c r="G13" s="373">
        <v>26396</v>
      </c>
      <c r="H13" s="373">
        <v>26302</v>
      </c>
      <c r="I13" s="373">
        <v>26566</v>
      </c>
      <c r="J13" s="373">
        <v>26394</v>
      </c>
      <c r="K13" s="373">
        <v>26494</v>
      </c>
      <c r="L13" s="373">
        <v>26370</v>
      </c>
      <c r="M13" s="373">
        <v>26558</v>
      </c>
      <c r="N13" s="373">
        <v>26578</v>
      </c>
      <c r="O13" s="374">
        <v>27238</v>
      </c>
      <c r="P13" s="372">
        <v>27360</v>
      </c>
      <c r="Q13" s="373">
        <v>27530</v>
      </c>
      <c r="R13" s="375">
        <v>27875</v>
      </c>
      <c r="S13" s="373">
        <v>28788</v>
      </c>
      <c r="T13" s="373">
        <v>28502</v>
      </c>
      <c r="U13" s="373">
        <v>28537</v>
      </c>
      <c r="V13" s="373">
        <v>28556</v>
      </c>
      <c r="W13" s="373">
        <v>28576</v>
      </c>
      <c r="X13" s="373">
        <v>28502</v>
      </c>
      <c r="Y13" s="373">
        <v>28272</v>
      </c>
      <c r="Z13" s="373">
        <v>28276</v>
      </c>
      <c r="AA13" s="374">
        <v>28288</v>
      </c>
      <c r="AB13" s="372">
        <v>28367</v>
      </c>
      <c r="AC13" s="373">
        <v>28225</v>
      </c>
      <c r="AD13" s="373">
        <v>28367</v>
      </c>
      <c r="AE13" s="373">
        <v>28584</v>
      </c>
      <c r="AF13" s="373">
        <v>28359</v>
      </c>
      <c r="AG13" s="373">
        <v>28095</v>
      </c>
      <c r="AH13" s="373">
        <v>27979</v>
      </c>
      <c r="AI13" s="373">
        <v>27986</v>
      </c>
      <c r="AJ13" s="373">
        <v>28194</v>
      </c>
      <c r="AK13" s="373">
        <v>27633</v>
      </c>
      <c r="AL13" s="373">
        <v>26541</v>
      </c>
      <c r="AM13" s="374">
        <v>25859</v>
      </c>
      <c r="AN13" s="372">
        <v>25844</v>
      </c>
      <c r="AO13" s="373">
        <v>25822</v>
      </c>
      <c r="AP13" s="373">
        <v>25963</v>
      </c>
      <c r="AQ13" s="373">
        <v>25961</v>
      </c>
      <c r="AR13" s="373">
        <v>25947</v>
      </c>
      <c r="AS13" s="373">
        <v>26154</v>
      </c>
      <c r="AT13" s="373">
        <v>26149</v>
      </c>
      <c r="AU13" s="373">
        <v>26134</v>
      </c>
      <c r="AV13" s="373">
        <v>26161</v>
      </c>
      <c r="AW13" s="373">
        <v>26186</v>
      </c>
      <c r="AX13" s="373">
        <v>26157</v>
      </c>
      <c r="AY13" s="374">
        <v>26102</v>
      </c>
      <c r="AZ13" s="372">
        <v>26231</v>
      </c>
      <c r="BA13" s="373">
        <v>26157</v>
      </c>
      <c r="BB13" s="373">
        <v>26246</v>
      </c>
      <c r="BC13" s="373">
        <v>26207</v>
      </c>
      <c r="BD13" s="373">
        <v>26105</v>
      </c>
      <c r="BE13" s="373">
        <v>25952</v>
      </c>
      <c r="BF13" s="373">
        <v>25952</v>
      </c>
      <c r="BG13" s="373">
        <v>25813</v>
      </c>
      <c r="BH13" s="373">
        <v>25618</v>
      </c>
      <c r="BI13" s="373">
        <v>25438</v>
      </c>
      <c r="BJ13" s="373">
        <v>25477</v>
      </c>
      <c r="BK13" s="374">
        <v>25597</v>
      </c>
      <c r="BL13" s="372">
        <v>25589</v>
      </c>
      <c r="BM13" s="377">
        <v>25599</v>
      </c>
      <c r="BN13" s="377">
        <v>25542</v>
      </c>
      <c r="BO13" s="377">
        <v>25507</v>
      </c>
      <c r="BP13" s="377">
        <v>25522</v>
      </c>
      <c r="BQ13" s="377">
        <v>25495</v>
      </c>
      <c r="BR13" s="377">
        <v>25515</v>
      </c>
      <c r="BS13" s="377">
        <v>25540</v>
      </c>
      <c r="BT13" s="377">
        <v>25577</v>
      </c>
      <c r="BU13" s="377">
        <v>25563</v>
      </c>
      <c r="BV13" s="377">
        <v>25546</v>
      </c>
      <c r="BW13" s="374">
        <v>25555</v>
      </c>
      <c r="BX13" s="372">
        <v>25600</v>
      </c>
      <c r="BY13" s="377">
        <v>25596</v>
      </c>
      <c r="BZ13" s="377">
        <v>25568</v>
      </c>
      <c r="CA13" s="377">
        <v>25507</v>
      </c>
      <c r="CB13" s="377">
        <v>25402</v>
      </c>
      <c r="CC13" s="377">
        <v>24991</v>
      </c>
      <c r="CD13" s="377">
        <v>24985</v>
      </c>
      <c r="CE13" s="377">
        <v>24998</v>
      </c>
      <c r="CF13" s="377">
        <v>24876</v>
      </c>
      <c r="CG13" s="373">
        <v>24821</v>
      </c>
      <c r="CH13" s="373">
        <v>24694</v>
      </c>
      <c r="CI13" s="374">
        <v>24611</v>
      </c>
      <c r="CJ13" s="372">
        <v>24537</v>
      </c>
      <c r="CK13" s="373">
        <v>24552</v>
      </c>
      <c r="CL13" s="373">
        <v>24521</v>
      </c>
      <c r="CM13" s="373">
        <v>24387</v>
      </c>
      <c r="CN13" s="373">
        <v>24383</v>
      </c>
      <c r="CO13" s="373">
        <v>24344</v>
      </c>
      <c r="CP13" s="373">
        <v>24366</v>
      </c>
      <c r="CQ13" s="373">
        <v>24501</v>
      </c>
      <c r="CR13" s="373">
        <v>24484</v>
      </c>
      <c r="CS13" s="373">
        <v>24383</v>
      </c>
      <c r="CT13" s="373">
        <v>24381</v>
      </c>
      <c r="CU13" s="374">
        <v>24358</v>
      </c>
      <c r="CV13" s="372">
        <v>24354</v>
      </c>
      <c r="CW13" s="373">
        <v>24359</v>
      </c>
      <c r="CX13" s="373">
        <v>24244</v>
      </c>
      <c r="CY13" s="373">
        <v>24209</v>
      </c>
      <c r="CZ13" s="373">
        <v>24100</v>
      </c>
      <c r="DA13" s="373">
        <v>24004</v>
      </c>
      <c r="DB13" s="373">
        <v>23969</v>
      </c>
      <c r="DC13" s="373">
        <v>23917</v>
      </c>
      <c r="DD13" s="373">
        <v>23907</v>
      </c>
      <c r="DE13" s="373">
        <v>23827</v>
      </c>
      <c r="DF13" s="373">
        <v>23811</v>
      </c>
      <c r="DG13" s="374">
        <v>23728</v>
      </c>
      <c r="DH13" s="372">
        <v>23668</v>
      </c>
      <c r="DI13" s="373">
        <v>23561</v>
      </c>
      <c r="DJ13" s="373">
        <v>23393</v>
      </c>
      <c r="DK13" s="373">
        <v>23336</v>
      </c>
      <c r="DL13" s="373">
        <v>23341</v>
      </c>
      <c r="DM13" s="373">
        <v>23245</v>
      </c>
      <c r="DN13" s="373">
        <v>23174</v>
      </c>
      <c r="DO13" s="373">
        <v>23063</v>
      </c>
      <c r="DP13" s="373">
        <v>23006</v>
      </c>
      <c r="DQ13" s="373">
        <v>22892</v>
      </c>
      <c r="DR13" s="373">
        <v>22833</v>
      </c>
      <c r="DS13" s="376">
        <v>22723</v>
      </c>
      <c r="DT13" s="372">
        <v>22661</v>
      </c>
      <c r="DU13" s="373">
        <v>22655</v>
      </c>
      <c r="DV13" s="373">
        <v>22572</v>
      </c>
      <c r="DW13" s="373">
        <v>22533</v>
      </c>
      <c r="DX13" s="373">
        <v>22577</v>
      </c>
      <c r="DY13" s="373">
        <v>22621</v>
      </c>
      <c r="DZ13" s="373">
        <v>23218</v>
      </c>
      <c r="EA13" s="373">
        <v>23147</v>
      </c>
      <c r="EB13" s="373">
        <v>23102</v>
      </c>
      <c r="EC13" s="373">
        <v>23067</v>
      </c>
      <c r="ED13" s="373">
        <v>23214</v>
      </c>
      <c r="EE13" s="376">
        <v>23133</v>
      </c>
      <c r="EF13" s="372">
        <v>23175</v>
      </c>
      <c r="EG13" s="373">
        <v>23185</v>
      </c>
      <c r="EH13" s="373">
        <v>23149</v>
      </c>
      <c r="EI13" s="373">
        <v>23082</v>
      </c>
      <c r="EJ13" s="373">
        <v>23039</v>
      </c>
      <c r="EK13" s="373">
        <v>23010</v>
      </c>
      <c r="EL13" s="373">
        <v>22898</v>
      </c>
      <c r="EM13" s="373">
        <v>22864</v>
      </c>
      <c r="EN13" s="373">
        <v>22969</v>
      </c>
      <c r="EO13" s="373">
        <v>22873</v>
      </c>
      <c r="EP13" s="373">
        <v>22857</v>
      </c>
      <c r="EQ13" s="376">
        <v>22874</v>
      </c>
      <c r="ER13" s="372">
        <v>22959</v>
      </c>
      <c r="ES13" s="373">
        <v>23048</v>
      </c>
      <c r="ET13" s="373">
        <v>22850</v>
      </c>
      <c r="EU13" s="373">
        <v>22700</v>
      </c>
      <c r="EV13" s="373">
        <v>22773</v>
      </c>
      <c r="EW13" s="376">
        <v>22774</v>
      </c>
      <c r="EX13" s="376">
        <v>22927</v>
      </c>
      <c r="EY13" s="376">
        <v>22945</v>
      </c>
      <c r="EZ13" s="374">
        <v>22884</v>
      </c>
      <c r="FA13" s="374">
        <v>22947</v>
      </c>
      <c r="FB13" s="374">
        <v>22963</v>
      </c>
      <c r="FC13" s="374">
        <v>22976</v>
      </c>
      <c r="FD13" s="102">
        <v>13</v>
      </c>
      <c r="FE13" s="85">
        <v>5.6652285701834663E-2</v>
      </c>
      <c r="FF13" s="102">
        <v>102</v>
      </c>
      <c r="FG13" s="85">
        <v>0.44592113316429133</v>
      </c>
      <c r="FK13" s="103" t="s">
        <v>475</v>
      </c>
      <c r="FL13" s="104">
        <v>2278197</v>
      </c>
      <c r="FM13" s="104">
        <v>2285762</v>
      </c>
      <c r="FN13" s="104">
        <v>2325821</v>
      </c>
      <c r="FO13" s="3">
        <v>2306143</v>
      </c>
      <c r="FP13" s="3">
        <v>2478543</v>
      </c>
      <c r="FQ13" s="3">
        <v>2370087</v>
      </c>
      <c r="FR13" s="3">
        <v>2654514</v>
      </c>
    </row>
    <row r="14" spans="1:174" ht="15" outlineLevel="2">
      <c r="A14" s="360">
        <v>154</v>
      </c>
      <c r="B14" s="53" t="s">
        <v>297</v>
      </c>
      <c r="C14" s="344" t="s">
        <v>299</v>
      </c>
      <c r="D14" s="372">
        <v>61808</v>
      </c>
      <c r="E14" s="373">
        <v>62297</v>
      </c>
      <c r="F14" s="373">
        <v>62264</v>
      </c>
      <c r="G14" s="373">
        <v>62131</v>
      </c>
      <c r="H14" s="373">
        <v>61881</v>
      </c>
      <c r="I14" s="373">
        <v>62011</v>
      </c>
      <c r="J14" s="373">
        <v>61343</v>
      </c>
      <c r="K14" s="373">
        <v>61789</v>
      </c>
      <c r="L14" s="373">
        <v>60857</v>
      </c>
      <c r="M14" s="373">
        <v>60837</v>
      </c>
      <c r="N14" s="373">
        <v>60488</v>
      </c>
      <c r="O14" s="374">
        <v>61009</v>
      </c>
      <c r="P14" s="372">
        <v>60996</v>
      </c>
      <c r="Q14" s="373">
        <v>61032</v>
      </c>
      <c r="R14" s="375">
        <v>61696</v>
      </c>
      <c r="S14" s="373">
        <v>62528</v>
      </c>
      <c r="T14" s="373">
        <v>61637</v>
      </c>
      <c r="U14" s="373">
        <v>62454</v>
      </c>
      <c r="V14" s="373">
        <v>62586</v>
      </c>
      <c r="W14" s="373">
        <v>62410</v>
      </c>
      <c r="X14" s="373">
        <v>62325</v>
      </c>
      <c r="Y14" s="373">
        <v>62721</v>
      </c>
      <c r="Z14" s="373">
        <v>62709</v>
      </c>
      <c r="AA14" s="374">
        <v>62277</v>
      </c>
      <c r="AB14" s="372">
        <v>62621</v>
      </c>
      <c r="AC14" s="373">
        <v>63025</v>
      </c>
      <c r="AD14" s="373">
        <v>62939</v>
      </c>
      <c r="AE14" s="373">
        <v>63328</v>
      </c>
      <c r="AF14" s="373">
        <v>63688</v>
      </c>
      <c r="AG14" s="373">
        <v>62854</v>
      </c>
      <c r="AH14" s="373">
        <v>62083</v>
      </c>
      <c r="AI14" s="373">
        <v>62093</v>
      </c>
      <c r="AJ14" s="373">
        <v>62592</v>
      </c>
      <c r="AK14" s="373">
        <v>63055</v>
      </c>
      <c r="AL14" s="373">
        <v>62547</v>
      </c>
      <c r="AM14" s="374">
        <v>62810</v>
      </c>
      <c r="AN14" s="372">
        <v>62432</v>
      </c>
      <c r="AO14" s="373">
        <v>62578</v>
      </c>
      <c r="AP14" s="373">
        <v>63066</v>
      </c>
      <c r="AQ14" s="373">
        <v>62848</v>
      </c>
      <c r="AR14" s="373">
        <v>63475</v>
      </c>
      <c r="AS14" s="373">
        <v>63845</v>
      </c>
      <c r="AT14" s="373">
        <v>63898</v>
      </c>
      <c r="AU14" s="373">
        <v>64159</v>
      </c>
      <c r="AV14" s="373">
        <v>63928</v>
      </c>
      <c r="AW14" s="373">
        <v>64232</v>
      </c>
      <c r="AX14" s="373">
        <v>64164</v>
      </c>
      <c r="AY14" s="374">
        <v>64350</v>
      </c>
      <c r="AZ14" s="372">
        <v>65156</v>
      </c>
      <c r="BA14" s="373">
        <v>65604</v>
      </c>
      <c r="BB14" s="373">
        <v>66068</v>
      </c>
      <c r="BC14" s="373">
        <v>66171</v>
      </c>
      <c r="BD14" s="373">
        <v>66409</v>
      </c>
      <c r="BE14" s="373">
        <v>66018</v>
      </c>
      <c r="BF14" s="373">
        <v>66537</v>
      </c>
      <c r="BG14" s="373">
        <v>66806</v>
      </c>
      <c r="BH14" s="373">
        <v>66408</v>
      </c>
      <c r="BI14" s="373">
        <v>65924</v>
      </c>
      <c r="BJ14" s="373">
        <v>66355</v>
      </c>
      <c r="BK14" s="374">
        <v>67117</v>
      </c>
      <c r="BL14" s="372">
        <v>67617</v>
      </c>
      <c r="BM14" s="377">
        <v>68573</v>
      </c>
      <c r="BN14" s="377">
        <v>68813</v>
      </c>
      <c r="BO14" s="377">
        <v>69083</v>
      </c>
      <c r="BP14" s="377">
        <v>69285</v>
      </c>
      <c r="BQ14" s="377">
        <v>69573</v>
      </c>
      <c r="BR14" s="377">
        <v>69335</v>
      </c>
      <c r="BS14" s="377">
        <v>69279</v>
      </c>
      <c r="BT14" s="377">
        <v>69528</v>
      </c>
      <c r="BU14" s="377">
        <v>69769</v>
      </c>
      <c r="BV14" s="377">
        <v>70174</v>
      </c>
      <c r="BW14" s="374">
        <v>70279</v>
      </c>
      <c r="BX14" s="372">
        <v>70250</v>
      </c>
      <c r="BY14" s="377">
        <v>70193</v>
      </c>
      <c r="BZ14" s="377">
        <v>70028</v>
      </c>
      <c r="CA14" s="377">
        <v>69562</v>
      </c>
      <c r="CB14" s="377">
        <v>69438</v>
      </c>
      <c r="CC14" s="377">
        <v>68146</v>
      </c>
      <c r="CD14" s="377">
        <v>68048</v>
      </c>
      <c r="CE14" s="377">
        <v>67947</v>
      </c>
      <c r="CF14" s="377">
        <v>67532</v>
      </c>
      <c r="CG14" s="373">
        <v>67489</v>
      </c>
      <c r="CH14" s="373">
        <v>67485</v>
      </c>
      <c r="CI14" s="374">
        <v>67377</v>
      </c>
      <c r="CJ14" s="372">
        <v>67339</v>
      </c>
      <c r="CK14" s="373">
        <v>67641</v>
      </c>
      <c r="CL14" s="373">
        <v>67938</v>
      </c>
      <c r="CM14" s="373">
        <v>68020</v>
      </c>
      <c r="CN14" s="373">
        <v>68389</v>
      </c>
      <c r="CO14" s="373">
        <v>69017</v>
      </c>
      <c r="CP14" s="373">
        <v>70055</v>
      </c>
      <c r="CQ14" s="373">
        <v>70583</v>
      </c>
      <c r="CR14" s="373">
        <v>70635</v>
      </c>
      <c r="CS14" s="373">
        <v>71237</v>
      </c>
      <c r="CT14" s="373">
        <v>72008</v>
      </c>
      <c r="CU14" s="374">
        <v>72241</v>
      </c>
      <c r="CV14" s="372">
        <v>72454</v>
      </c>
      <c r="CW14" s="373">
        <v>72742</v>
      </c>
      <c r="CX14" s="373">
        <v>72766</v>
      </c>
      <c r="CY14" s="373">
        <v>73271</v>
      </c>
      <c r="CZ14" s="373">
        <v>73335</v>
      </c>
      <c r="DA14" s="373">
        <v>73348</v>
      </c>
      <c r="DB14" s="373">
        <v>73555</v>
      </c>
      <c r="DC14" s="373">
        <v>73244</v>
      </c>
      <c r="DD14" s="373">
        <v>73566</v>
      </c>
      <c r="DE14" s="373">
        <v>73643</v>
      </c>
      <c r="DF14" s="373">
        <v>73595</v>
      </c>
      <c r="DG14" s="374">
        <v>73698</v>
      </c>
      <c r="DH14" s="372">
        <v>73935</v>
      </c>
      <c r="DI14" s="373">
        <v>73789</v>
      </c>
      <c r="DJ14" s="373">
        <v>74163</v>
      </c>
      <c r="DK14" s="373">
        <v>74091</v>
      </c>
      <c r="DL14" s="373">
        <v>73989</v>
      </c>
      <c r="DM14" s="373">
        <v>73848</v>
      </c>
      <c r="DN14" s="373">
        <v>73505</v>
      </c>
      <c r="DO14" s="373">
        <v>73484</v>
      </c>
      <c r="DP14" s="373">
        <v>73415</v>
      </c>
      <c r="DQ14" s="373">
        <v>73190</v>
      </c>
      <c r="DR14" s="373">
        <v>73017</v>
      </c>
      <c r="DS14" s="376">
        <v>72749</v>
      </c>
      <c r="DT14" s="372">
        <v>72790</v>
      </c>
      <c r="DU14" s="373">
        <v>73899</v>
      </c>
      <c r="DV14" s="373">
        <v>74903</v>
      </c>
      <c r="DW14" s="373">
        <v>75357</v>
      </c>
      <c r="DX14" s="373">
        <v>76028</v>
      </c>
      <c r="DY14" s="373">
        <v>76186</v>
      </c>
      <c r="DZ14" s="373">
        <v>76234</v>
      </c>
      <c r="EA14" s="373">
        <v>75294</v>
      </c>
      <c r="EB14" s="373">
        <v>75479</v>
      </c>
      <c r="EC14" s="373">
        <v>75181</v>
      </c>
      <c r="ED14" s="373">
        <v>74918</v>
      </c>
      <c r="EE14" s="376">
        <v>74617</v>
      </c>
      <c r="EF14" s="372">
        <v>74733</v>
      </c>
      <c r="EG14" s="373">
        <v>75069</v>
      </c>
      <c r="EH14" s="373">
        <v>74806</v>
      </c>
      <c r="EI14" s="373">
        <v>74639</v>
      </c>
      <c r="EJ14" s="373">
        <v>74304</v>
      </c>
      <c r="EK14" s="373">
        <v>74222</v>
      </c>
      <c r="EL14" s="373">
        <v>74143</v>
      </c>
      <c r="EM14" s="373">
        <v>74100</v>
      </c>
      <c r="EN14" s="373">
        <v>74989</v>
      </c>
      <c r="EO14" s="373">
        <v>74814</v>
      </c>
      <c r="EP14" s="373">
        <v>74769</v>
      </c>
      <c r="EQ14" s="376">
        <v>75036</v>
      </c>
      <c r="ER14" s="372">
        <v>75225</v>
      </c>
      <c r="ES14" s="373">
        <v>75613</v>
      </c>
      <c r="ET14" s="373">
        <v>75152</v>
      </c>
      <c r="EU14" s="373">
        <v>74915</v>
      </c>
      <c r="EV14" s="373">
        <v>75243</v>
      </c>
      <c r="EW14" s="376">
        <v>75442</v>
      </c>
      <c r="EX14" s="376">
        <v>77244</v>
      </c>
      <c r="EY14" s="376">
        <v>77607</v>
      </c>
      <c r="EZ14" s="374">
        <v>77313</v>
      </c>
      <c r="FA14" s="374">
        <v>77559</v>
      </c>
      <c r="FB14" s="374">
        <v>77687</v>
      </c>
      <c r="FC14" s="374">
        <v>78109</v>
      </c>
      <c r="FD14" s="102">
        <v>422</v>
      </c>
      <c r="FE14" s="85">
        <v>0.54410190951404735</v>
      </c>
      <c r="FF14" s="102">
        <v>3073</v>
      </c>
      <c r="FG14" s="85">
        <v>4.0953675569060186</v>
      </c>
      <c r="FK14" s="232" t="s">
        <v>477</v>
      </c>
      <c r="FL14" s="104">
        <v>2277575</v>
      </c>
      <c r="FM14" s="104">
        <v>2300364</v>
      </c>
      <c r="FN14" s="104">
        <v>2325579</v>
      </c>
      <c r="FO14" s="3">
        <v>2305154</v>
      </c>
      <c r="FP14" s="3">
        <v>2484416</v>
      </c>
      <c r="FQ14" s="3">
        <v>2453200</v>
      </c>
      <c r="FR14" s="3">
        <v>2651034</v>
      </c>
    </row>
    <row r="15" spans="1:174" ht="15" outlineLevel="2">
      <c r="A15" s="360">
        <v>250</v>
      </c>
      <c r="B15" s="53" t="s">
        <v>297</v>
      </c>
      <c r="C15" s="344" t="s">
        <v>300</v>
      </c>
      <c r="D15" s="372">
        <v>36877</v>
      </c>
      <c r="E15" s="373">
        <v>37069</v>
      </c>
      <c r="F15" s="373">
        <v>37163</v>
      </c>
      <c r="G15" s="373">
        <v>36900</v>
      </c>
      <c r="H15" s="373">
        <v>36883</v>
      </c>
      <c r="I15" s="373">
        <v>37219</v>
      </c>
      <c r="J15" s="373">
        <v>37049</v>
      </c>
      <c r="K15" s="373">
        <v>37128</v>
      </c>
      <c r="L15" s="373">
        <v>36898</v>
      </c>
      <c r="M15" s="373">
        <v>37207</v>
      </c>
      <c r="N15" s="373">
        <v>37033</v>
      </c>
      <c r="O15" s="374">
        <v>37380</v>
      </c>
      <c r="P15" s="372">
        <v>37648</v>
      </c>
      <c r="Q15" s="373">
        <v>37577</v>
      </c>
      <c r="R15" s="375">
        <v>37502</v>
      </c>
      <c r="S15" s="373">
        <v>37526</v>
      </c>
      <c r="T15" s="373">
        <v>38016</v>
      </c>
      <c r="U15" s="373">
        <v>38529</v>
      </c>
      <c r="V15" s="373">
        <v>38921</v>
      </c>
      <c r="W15" s="373">
        <v>38784</v>
      </c>
      <c r="X15" s="373">
        <v>38993</v>
      </c>
      <c r="Y15" s="373">
        <v>39251</v>
      </c>
      <c r="Z15" s="373">
        <v>39225</v>
      </c>
      <c r="AA15" s="374">
        <v>39492</v>
      </c>
      <c r="AB15" s="372">
        <v>38997</v>
      </c>
      <c r="AC15" s="373">
        <v>39177</v>
      </c>
      <c r="AD15" s="373">
        <v>39417</v>
      </c>
      <c r="AE15" s="373">
        <v>39904</v>
      </c>
      <c r="AF15" s="373">
        <v>39959</v>
      </c>
      <c r="AG15" s="373">
        <v>40046</v>
      </c>
      <c r="AH15" s="373">
        <v>40080</v>
      </c>
      <c r="AI15" s="373">
        <v>39607</v>
      </c>
      <c r="AJ15" s="373">
        <v>39991</v>
      </c>
      <c r="AK15" s="373">
        <v>40203</v>
      </c>
      <c r="AL15" s="373">
        <v>40096</v>
      </c>
      <c r="AM15" s="374">
        <v>40352</v>
      </c>
      <c r="AN15" s="372">
        <v>40480</v>
      </c>
      <c r="AO15" s="373">
        <v>40872</v>
      </c>
      <c r="AP15" s="373">
        <v>41429</v>
      </c>
      <c r="AQ15" s="373">
        <v>41284</v>
      </c>
      <c r="AR15" s="373">
        <v>41454</v>
      </c>
      <c r="AS15" s="373">
        <v>41908</v>
      </c>
      <c r="AT15" s="373">
        <v>42066</v>
      </c>
      <c r="AU15" s="373">
        <v>41995</v>
      </c>
      <c r="AV15" s="373">
        <v>41981</v>
      </c>
      <c r="AW15" s="373">
        <v>42554</v>
      </c>
      <c r="AX15" s="373">
        <v>42562</v>
      </c>
      <c r="AY15" s="374">
        <v>42617</v>
      </c>
      <c r="AZ15" s="372">
        <v>43199</v>
      </c>
      <c r="BA15" s="373">
        <v>43202</v>
      </c>
      <c r="BB15" s="373">
        <v>43580</v>
      </c>
      <c r="BC15" s="373">
        <v>43562</v>
      </c>
      <c r="BD15" s="373">
        <v>43649</v>
      </c>
      <c r="BE15" s="373">
        <v>43566</v>
      </c>
      <c r="BF15" s="373">
        <v>44113</v>
      </c>
      <c r="BG15" s="373">
        <v>44189</v>
      </c>
      <c r="BH15" s="373">
        <v>44242</v>
      </c>
      <c r="BI15" s="373">
        <v>44197</v>
      </c>
      <c r="BJ15" s="373">
        <v>44605</v>
      </c>
      <c r="BK15" s="374">
        <v>45067</v>
      </c>
      <c r="BL15" s="372">
        <v>45314</v>
      </c>
      <c r="BM15" s="377">
        <v>45669</v>
      </c>
      <c r="BN15" s="377">
        <v>45756</v>
      </c>
      <c r="BO15" s="377">
        <v>45927</v>
      </c>
      <c r="BP15" s="377">
        <v>46035</v>
      </c>
      <c r="BQ15" s="377">
        <v>46175</v>
      </c>
      <c r="BR15" s="377">
        <v>46320</v>
      </c>
      <c r="BS15" s="377">
        <v>46260</v>
      </c>
      <c r="BT15" s="377">
        <v>46310</v>
      </c>
      <c r="BU15" s="377">
        <v>46360</v>
      </c>
      <c r="BV15" s="377">
        <v>46535</v>
      </c>
      <c r="BW15" s="374">
        <v>46648</v>
      </c>
      <c r="BX15" s="372">
        <v>46802</v>
      </c>
      <c r="BY15" s="377">
        <v>46753</v>
      </c>
      <c r="BZ15" s="377">
        <v>46693</v>
      </c>
      <c r="CA15" s="377">
        <v>46580</v>
      </c>
      <c r="CB15" s="377">
        <v>46454</v>
      </c>
      <c r="CC15" s="377">
        <v>45654</v>
      </c>
      <c r="CD15" s="377">
        <v>45753</v>
      </c>
      <c r="CE15" s="377">
        <v>45787</v>
      </c>
      <c r="CF15" s="377">
        <v>45586</v>
      </c>
      <c r="CG15" s="373">
        <v>45572</v>
      </c>
      <c r="CH15" s="373">
        <v>45445</v>
      </c>
      <c r="CI15" s="374">
        <v>45281</v>
      </c>
      <c r="CJ15" s="372">
        <v>45181</v>
      </c>
      <c r="CK15" s="373">
        <v>45272</v>
      </c>
      <c r="CL15" s="373">
        <v>45392</v>
      </c>
      <c r="CM15" s="373">
        <v>45406</v>
      </c>
      <c r="CN15" s="373">
        <v>45476</v>
      </c>
      <c r="CO15" s="373">
        <v>45524</v>
      </c>
      <c r="CP15" s="373">
        <v>45868</v>
      </c>
      <c r="CQ15" s="373">
        <v>45994</v>
      </c>
      <c r="CR15" s="373">
        <v>46174</v>
      </c>
      <c r="CS15" s="373">
        <v>46026</v>
      </c>
      <c r="CT15" s="373">
        <v>46140</v>
      </c>
      <c r="CU15" s="374">
        <v>46163</v>
      </c>
      <c r="CV15" s="372">
        <v>46261</v>
      </c>
      <c r="CW15" s="373">
        <v>46377</v>
      </c>
      <c r="CX15" s="373">
        <v>46420</v>
      </c>
      <c r="CY15" s="373">
        <v>46659</v>
      </c>
      <c r="CZ15" s="373">
        <v>46276</v>
      </c>
      <c r="DA15" s="373">
        <v>46333</v>
      </c>
      <c r="DB15" s="373">
        <v>46342</v>
      </c>
      <c r="DC15" s="373">
        <v>46476</v>
      </c>
      <c r="DD15" s="373">
        <v>46384</v>
      </c>
      <c r="DE15" s="373">
        <v>46318</v>
      </c>
      <c r="DF15" s="373">
        <v>46289</v>
      </c>
      <c r="DG15" s="374">
        <v>46431</v>
      </c>
      <c r="DH15" s="372">
        <v>46427</v>
      </c>
      <c r="DI15" s="373">
        <v>46458</v>
      </c>
      <c r="DJ15" s="373">
        <v>46501</v>
      </c>
      <c r="DK15" s="373">
        <v>46462</v>
      </c>
      <c r="DL15" s="373">
        <v>46348</v>
      </c>
      <c r="DM15" s="373">
        <v>46236</v>
      </c>
      <c r="DN15" s="373">
        <v>46062</v>
      </c>
      <c r="DO15" s="373">
        <v>46153</v>
      </c>
      <c r="DP15" s="373">
        <v>46190</v>
      </c>
      <c r="DQ15" s="373">
        <v>46172</v>
      </c>
      <c r="DR15" s="373">
        <v>46169</v>
      </c>
      <c r="DS15" s="376">
        <v>46139</v>
      </c>
      <c r="DT15" s="372">
        <v>46299</v>
      </c>
      <c r="DU15" s="373">
        <v>46490</v>
      </c>
      <c r="DV15" s="373">
        <v>46571</v>
      </c>
      <c r="DW15" s="373">
        <v>46547</v>
      </c>
      <c r="DX15" s="373">
        <v>46679</v>
      </c>
      <c r="DY15" s="373">
        <v>46621</v>
      </c>
      <c r="DZ15" s="373">
        <v>46678</v>
      </c>
      <c r="EA15" s="373">
        <v>46422</v>
      </c>
      <c r="EB15" s="373">
        <v>46437</v>
      </c>
      <c r="EC15" s="373">
        <v>46354</v>
      </c>
      <c r="ED15" s="373">
        <v>46303</v>
      </c>
      <c r="EE15" s="376">
        <v>46217</v>
      </c>
      <c r="EF15" s="372">
        <v>46170</v>
      </c>
      <c r="EG15" s="373">
        <v>46341</v>
      </c>
      <c r="EH15" s="373">
        <v>46280</v>
      </c>
      <c r="EI15" s="373">
        <v>46239</v>
      </c>
      <c r="EJ15" s="373">
        <v>46203</v>
      </c>
      <c r="EK15" s="373">
        <v>46071</v>
      </c>
      <c r="EL15" s="373">
        <v>46098</v>
      </c>
      <c r="EM15" s="373">
        <v>46172</v>
      </c>
      <c r="EN15" s="373">
        <v>46444</v>
      </c>
      <c r="EO15" s="373">
        <v>46612</v>
      </c>
      <c r="EP15" s="373">
        <v>46624</v>
      </c>
      <c r="EQ15" s="376">
        <v>46861</v>
      </c>
      <c r="ER15" s="372">
        <v>47024</v>
      </c>
      <c r="ES15" s="373">
        <v>47217</v>
      </c>
      <c r="ET15" s="373">
        <v>46979</v>
      </c>
      <c r="EU15" s="373">
        <v>47111</v>
      </c>
      <c r="EV15" s="373">
        <v>47203</v>
      </c>
      <c r="EW15" s="376">
        <v>47454</v>
      </c>
      <c r="EX15" s="376">
        <v>48019</v>
      </c>
      <c r="EY15" s="376">
        <v>48095</v>
      </c>
      <c r="EZ15" s="374">
        <v>47939</v>
      </c>
      <c r="FA15" s="374">
        <v>48125</v>
      </c>
      <c r="FB15" s="374">
        <v>48121</v>
      </c>
      <c r="FC15" s="374">
        <v>48210</v>
      </c>
      <c r="FD15" s="102">
        <v>89</v>
      </c>
      <c r="FE15" s="85">
        <v>0.18493506493506492</v>
      </c>
      <c r="FF15" s="102">
        <v>1349</v>
      </c>
      <c r="FG15" s="85">
        <v>2.8787264462986277</v>
      </c>
      <c r="FK15" s="103" t="s">
        <v>478</v>
      </c>
      <c r="FL15" s="104">
        <v>2263110</v>
      </c>
      <c r="FM15" s="104">
        <v>2317897</v>
      </c>
      <c r="FN15" s="104">
        <v>2327498</v>
      </c>
      <c r="FO15" s="3">
        <v>2294057</v>
      </c>
      <c r="FP15" s="3">
        <v>2465967</v>
      </c>
      <c r="FQ15" s="3">
        <v>2445234</v>
      </c>
      <c r="FR15" s="3">
        <v>2659352</v>
      </c>
    </row>
    <row r="16" spans="1:174" ht="15" outlineLevel="2">
      <c r="A16" s="360">
        <v>495</v>
      </c>
      <c r="B16" s="53" t="s">
        <v>297</v>
      </c>
      <c r="C16" s="344" t="s">
        <v>301</v>
      </c>
      <c r="D16" s="372">
        <v>18611</v>
      </c>
      <c r="E16" s="373">
        <v>18864</v>
      </c>
      <c r="F16" s="373">
        <v>18913</v>
      </c>
      <c r="G16" s="373">
        <v>18765</v>
      </c>
      <c r="H16" s="373">
        <v>18666</v>
      </c>
      <c r="I16" s="373">
        <v>18839</v>
      </c>
      <c r="J16" s="373">
        <v>18809</v>
      </c>
      <c r="K16" s="373">
        <v>18763</v>
      </c>
      <c r="L16" s="373">
        <v>18984</v>
      </c>
      <c r="M16" s="373">
        <v>19052</v>
      </c>
      <c r="N16" s="373">
        <v>19099</v>
      </c>
      <c r="O16" s="374">
        <v>19511</v>
      </c>
      <c r="P16" s="372">
        <v>19522</v>
      </c>
      <c r="Q16" s="373">
        <v>19660</v>
      </c>
      <c r="R16" s="375">
        <v>19774</v>
      </c>
      <c r="S16" s="373">
        <v>19697</v>
      </c>
      <c r="T16" s="373">
        <v>19790</v>
      </c>
      <c r="U16" s="373">
        <v>19958</v>
      </c>
      <c r="V16" s="373">
        <v>20012</v>
      </c>
      <c r="W16" s="373">
        <v>20122</v>
      </c>
      <c r="X16" s="373">
        <v>20237</v>
      </c>
      <c r="Y16" s="373">
        <v>20182</v>
      </c>
      <c r="Z16" s="373">
        <v>20330</v>
      </c>
      <c r="AA16" s="374">
        <v>20365</v>
      </c>
      <c r="AB16" s="372">
        <v>20387</v>
      </c>
      <c r="AC16" s="373">
        <v>20549</v>
      </c>
      <c r="AD16" s="373">
        <v>20582</v>
      </c>
      <c r="AE16" s="373">
        <v>20640</v>
      </c>
      <c r="AF16" s="373">
        <v>20832</v>
      </c>
      <c r="AG16" s="373">
        <v>20581</v>
      </c>
      <c r="AH16" s="373">
        <v>20536</v>
      </c>
      <c r="AI16" s="373">
        <v>20663</v>
      </c>
      <c r="AJ16" s="373">
        <v>20910</v>
      </c>
      <c r="AK16" s="373">
        <v>20966</v>
      </c>
      <c r="AL16" s="373">
        <v>20856</v>
      </c>
      <c r="AM16" s="374">
        <v>21054</v>
      </c>
      <c r="AN16" s="372">
        <v>21083</v>
      </c>
      <c r="AO16" s="373">
        <v>21275</v>
      </c>
      <c r="AP16" s="373">
        <v>21582</v>
      </c>
      <c r="AQ16" s="373">
        <v>21669</v>
      </c>
      <c r="AR16" s="373">
        <v>21710</v>
      </c>
      <c r="AS16" s="373">
        <v>21892</v>
      </c>
      <c r="AT16" s="373">
        <v>21941</v>
      </c>
      <c r="AU16" s="373">
        <v>21979</v>
      </c>
      <c r="AV16" s="373">
        <v>21937</v>
      </c>
      <c r="AW16" s="373">
        <v>22006</v>
      </c>
      <c r="AX16" s="373">
        <v>22045</v>
      </c>
      <c r="AY16" s="374">
        <v>22017</v>
      </c>
      <c r="AZ16" s="372">
        <v>22246</v>
      </c>
      <c r="BA16" s="373">
        <v>22326</v>
      </c>
      <c r="BB16" s="373">
        <v>22451</v>
      </c>
      <c r="BC16" s="373">
        <v>22482</v>
      </c>
      <c r="BD16" s="373">
        <v>22516</v>
      </c>
      <c r="BE16" s="373">
        <v>22447</v>
      </c>
      <c r="BF16" s="373">
        <v>22517</v>
      </c>
      <c r="BG16" s="373">
        <v>23252</v>
      </c>
      <c r="BH16" s="373">
        <v>23635</v>
      </c>
      <c r="BI16" s="373">
        <v>22825</v>
      </c>
      <c r="BJ16" s="373">
        <v>23121</v>
      </c>
      <c r="BK16" s="374">
        <v>23274</v>
      </c>
      <c r="BL16" s="372">
        <v>23345</v>
      </c>
      <c r="BM16" s="377">
        <v>23455</v>
      </c>
      <c r="BN16" s="377">
        <v>23424</v>
      </c>
      <c r="BO16" s="377">
        <v>23436</v>
      </c>
      <c r="BP16" s="377">
        <v>23459</v>
      </c>
      <c r="BQ16" s="377">
        <v>23451</v>
      </c>
      <c r="BR16" s="377">
        <v>23483</v>
      </c>
      <c r="BS16" s="377">
        <v>23443</v>
      </c>
      <c r="BT16" s="377">
        <v>23460</v>
      </c>
      <c r="BU16" s="377">
        <v>23427</v>
      </c>
      <c r="BV16" s="377">
        <v>23518</v>
      </c>
      <c r="BW16" s="374">
        <v>23554</v>
      </c>
      <c r="BX16" s="372">
        <v>23603</v>
      </c>
      <c r="BY16" s="377">
        <v>23593</v>
      </c>
      <c r="BZ16" s="377">
        <v>23634</v>
      </c>
      <c r="CA16" s="377">
        <v>23649</v>
      </c>
      <c r="CB16" s="377">
        <v>23466</v>
      </c>
      <c r="CC16" s="377">
        <v>23137</v>
      </c>
      <c r="CD16" s="377">
        <v>23218</v>
      </c>
      <c r="CE16" s="377">
        <v>23241</v>
      </c>
      <c r="CF16" s="377">
        <v>23183</v>
      </c>
      <c r="CG16" s="373">
        <v>23194</v>
      </c>
      <c r="CH16" s="373">
        <v>23144</v>
      </c>
      <c r="CI16" s="374">
        <v>23106</v>
      </c>
      <c r="CJ16" s="372">
        <v>23052</v>
      </c>
      <c r="CK16" s="373">
        <v>23099</v>
      </c>
      <c r="CL16" s="373">
        <v>23204</v>
      </c>
      <c r="CM16" s="373">
        <v>23227</v>
      </c>
      <c r="CN16" s="373">
        <v>23245</v>
      </c>
      <c r="CO16" s="373">
        <v>23262</v>
      </c>
      <c r="CP16" s="373">
        <v>23225</v>
      </c>
      <c r="CQ16" s="373">
        <v>23458</v>
      </c>
      <c r="CR16" s="373">
        <v>23475</v>
      </c>
      <c r="CS16" s="373">
        <v>23395</v>
      </c>
      <c r="CT16" s="373">
        <v>23399</v>
      </c>
      <c r="CU16" s="374">
        <v>23366</v>
      </c>
      <c r="CV16" s="372">
        <v>23351</v>
      </c>
      <c r="CW16" s="373">
        <v>23639</v>
      </c>
      <c r="CX16" s="373">
        <v>23623</v>
      </c>
      <c r="CY16" s="373">
        <v>23665</v>
      </c>
      <c r="CZ16" s="373">
        <v>23696</v>
      </c>
      <c r="DA16" s="373">
        <v>23657</v>
      </c>
      <c r="DB16" s="373">
        <v>23670</v>
      </c>
      <c r="DC16" s="373">
        <v>23669</v>
      </c>
      <c r="DD16" s="373">
        <v>23657</v>
      </c>
      <c r="DE16" s="373">
        <v>23595</v>
      </c>
      <c r="DF16" s="373">
        <v>23589</v>
      </c>
      <c r="DG16" s="374">
        <v>23586</v>
      </c>
      <c r="DH16" s="372">
        <v>23661</v>
      </c>
      <c r="DI16" s="373">
        <v>23739</v>
      </c>
      <c r="DJ16" s="373">
        <v>23991</v>
      </c>
      <c r="DK16" s="373">
        <v>24060</v>
      </c>
      <c r="DL16" s="373">
        <v>24139</v>
      </c>
      <c r="DM16" s="373">
        <v>24171</v>
      </c>
      <c r="DN16" s="373">
        <v>24202</v>
      </c>
      <c r="DO16" s="373">
        <v>24292</v>
      </c>
      <c r="DP16" s="373">
        <v>24285</v>
      </c>
      <c r="DQ16" s="373">
        <v>24286</v>
      </c>
      <c r="DR16" s="373">
        <v>24276</v>
      </c>
      <c r="DS16" s="376">
        <v>24248</v>
      </c>
      <c r="DT16" s="372">
        <v>24325</v>
      </c>
      <c r="DU16" s="373">
        <v>24365</v>
      </c>
      <c r="DV16" s="373">
        <v>24420</v>
      </c>
      <c r="DW16" s="373">
        <v>24379</v>
      </c>
      <c r="DX16" s="373">
        <v>24472</v>
      </c>
      <c r="DY16" s="373">
        <v>24437</v>
      </c>
      <c r="DZ16" s="373">
        <v>24435</v>
      </c>
      <c r="EA16" s="373">
        <v>24498</v>
      </c>
      <c r="EB16" s="373">
        <v>24492</v>
      </c>
      <c r="EC16" s="373">
        <v>24525</v>
      </c>
      <c r="ED16" s="373">
        <v>24677</v>
      </c>
      <c r="EE16" s="376">
        <v>24656</v>
      </c>
      <c r="EF16" s="372">
        <v>24700</v>
      </c>
      <c r="EG16" s="373">
        <v>24841</v>
      </c>
      <c r="EH16" s="373">
        <v>24787</v>
      </c>
      <c r="EI16" s="373">
        <v>24737</v>
      </c>
      <c r="EJ16" s="373">
        <v>24740</v>
      </c>
      <c r="EK16" s="373">
        <v>24743</v>
      </c>
      <c r="EL16" s="373">
        <v>24792</v>
      </c>
      <c r="EM16" s="373">
        <v>24847</v>
      </c>
      <c r="EN16" s="373">
        <v>25047</v>
      </c>
      <c r="EO16" s="373">
        <v>25082</v>
      </c>
      <c r="EP16" s="373">
        <v>25166</v>
      </c>
      <c r="EQ16" s="376">
        <v>25265</v>
      </c>
      <c r="ER16" s="372">
        <v>25352</v>
      </c>
      <c r="ES16" s="373">
        <v>25485</v>
      </c>
      <c r="ET16" s="373">
        <v>25362</v>
      </c>
      <c r="EU16" s="373">
        <v>25357</v>
      </c>
      <c r="EV16" s="373">
        <v>25425</v>
      </c>
      <c r="EW16" s="376">
        <v>25456</v>
      </c>
      <c r="EX16" s="376">
        <v>25604</v>
      </c>
      <c r="EY16" s="376">
        <v>25629</v>
      </c>
      <c r="EZ16" s="374">
        <v>25782</v>
      </c>
      <c r="FA16" s="374">
        <v>25793</v>
      </c>
      <c r="FB16" s="374">
        <v>25845</v>
      </c>
      <c r="FC16" s="374">
        <v>25837</v>
      </c>
      <c r="FD16" s="102">
        <v>-8</v>
      </c>
      <c r="FE16" s="85">
        <v>-3.1016167177141084E-2</v>
      </c>
      <c r="FF16" s="102">
        <v>572</v>
      </c>
      <c r="FG16" s="85">
        <v>2.2640015832178904</v>
      </c>
      <c r="FK16" s="232" t="s">
        <v>479</v>
      </c>
      <c r="FL16" s="104">
        <v>2253831</v>
      </c>
      <c r="FM16" s="104">
        <v>2329926</v>
      </c>
      <c r="FN16" s="104">
        <v>2332435</v>
      </c>
      <c r="FO16" s="3">
        <v>2284686</v>
      </c>
      <c r="FP16" s="3">
        <v>2448044</v>
      </c>
      <c r="FQ16" s="3">
        <v>2441831</v>
      </c>
      <c r="FR16" s="3">
        <v>2657908</v>
      </c>
    </row>
    <row r="17" spans="1:174" ht="15" outlineLevel="2">
      <c r="A17" s="360">
        <v>790</v>
      </c>
      <c r="B17" s="53" t="s">
        <v>297</v>
      </c>
      <c r="C17" s="344" t="s">
        <v>302</v>
      </c>
      <c r="D17" s="372">
        <v>31940</v>
      </c>
      <c r="E17" s="373">
        <v>31780</v>
      </c>
      <c r="F17" s="373">
        <v>31712</v>
      </c>
      <c r="G17" s="373">
        <v>31431</v>
      </c>
      <c r="H17" s="373">
        <v>31314</v>
      </c>
      <c r="I17" s="373">
        <v>31554</v>
      </c>
      <c r="J17" s="373">
        <v>31451</v>
      </c>
      <c r="K17" s="373">
        <v>31396</v>
      </c>
      <c r="L17" s="373">
        <v>31336</v>
      </c>
      <c r="M17" s="373">
        <v>31839</v>
      </c>
      <c r="N17" s="373">
        <v>31688</v>
      </c>
      <c r="O17" s="374">
        <v>32165</v>
      </c>
      <c r="P17" s="372">
        <v>32012</v>
      </c>
      <c r="Q17" s="373">
        <v>32199</v>
      </c>
      <c r="R17" s="375">
        <v>31651</v>
      </c>
      <c r="S17" s="373">
        <v>31018</v>
      </c>
      <c r="T17" s="373">
        <v>31116</v>
      </c>
      <c r="U17" s="373">
        <v>31179</v>
      </c>
      <c r="V17" s="373">
        <v>31602</v>
      </c>
      <c r="W17" s="373">
        <v>31648</v>
      </c>
      <c r="X17" s="373">
        <v>31602</v>
      </c>
      <c r="Y17" s="373">
        <v>31518</v>
      </c>
      <c r="Z17" s="373">
        <v>31507</v>
      </c>
      <c r="AA17" s="374">
        <v>31448</v>
      </c>
      <c r="AB17" s="372">
        <v>31434</v>
      </c>
      <c r="AC17" s="373">
        <v>31381</v>
      </c>
      <c r="AD17" s="373">
        <v>31270</v>
      </c>
      <c r="AE17" s="373">
        <v>31232</v>
      </c>
      <c r="AF17" s="373">
        <v>31108</v>
      </c>
      <c r="AG17" s="373">
        <v>31007</v>
      </c>
      <c r="AH17" s="373">
        <v>31046</v>
      </c>
      <c r="AI17" s="373">
        <v>30846</v>
      </c>
      <c r="AJ17" s="373">
        <v>31190</v>
      </c>
      <c r="AK17" s="373">
        <v>31355</v>
      </c>
      <c r="AL17" s="373">
        <v>31311</v>
      </c>
      <c r="AM17" s="374">
        <v>31293</v>
      </c>
      <c r="AN17" s="372">
        <v>31313</v>
      </c>
      <c r="AO17" s="373">
        <v>31230</v>
      </c>
      <c r="AP17" s="373">
        <v>31553</v>
      </c>
      <c r="AQ17" s="373">
        <v>31429</v>
      </c>
      <c r="AR17" s="373">
        <v>31571</v>
      </c>
      <c r="AS17" s="373">
        <v>31643</v>
      </c>
      <c r="AT17" s="373">
        <v>31662</v>
      </c>
      <c r="AU17" s="373">
        <v>31623</v>
      </c>
      <c r="AV17" s="373">
        <v>31476</v>
      </c>
      <c r="AW17" s="373">
        <v>31515</v>
      </c>
      <c r="AX17" s="373">
        <v>31549</v>
      </c>
      <c r="AY17" s="374">
        <v>31621</v>
      </c>
      <c r="AZ17" s="372">
        <v>32002</v>
      </c>
      <c r="BA17" s="373">
        <v>32038</v>
      </c>
      <c r="BB17" s="373">
        <v>32178</v>
      </c>
      <c r="BC17" s="373">
        <v>32073</v>
      </c>
      <c r="BD17" s="373">
        <v>31981</v>
      </c>
      <c r="BE17" s="373">
        <v>31703</v>
      </c>
      <c r="BF17" s="373">
        <v>31952</v>
      </c>
      <c r="BG17" s="373">
        <v>31826</v>
      </c>
      <c r="BH17" s="373">
        <v>31785</v>
      </c>
      <c r="BI17" s="373">
        <v>31582</v>
      </c>
      <c r="BJ17" s="373">
        <v>31649</v>
      </c>
      <c r="BK17" s="374">
        <v>31875</v>
      </c>
      <c r="BL17" s="372">
        <v>31916</v>
      </c>
      <c r="BM17" s="377">
        <v>31964</v>
      </c>
      <c r="BN17" s="377">
        <v>31878</v>
      </c>
      <c r="BO17" s="377">
        <v>31951</v>
      </c>
      <c r="BP17" s="377">
        <v>31960</v>
      </c>
      <c r="BQ17" s="377">
        <v>31931</v>
      </c>
      <c r="BR17" s="377">
        <v>31895</v>
      </c>
      <c r="BS17" s="377">
        <v>31753</v>
      </c>
      <c r="BT17" s="377">
        <v>31741</v>
      </c>
      <c r="BU17" s="377">
        <v>31706</v>
      </c>
      <c r="BV17" s="377">
        <v>31737</v>
      </c>
      <c r="BW17" s="374">
        <v>31857</v>
      </c>
      <c r="BX17" s="372">
        <v>31865</v>
      </c>
      <c r="BY17" s="377">
        <v>31744</v>
      </c>
      <c r="BZ17" s="377">
        <v>31643</v>
      </c>
      <c r="CA17" s="377">
        <v>31538</v>
      </c>
      <c r="CB17" s="377">
        <v>31515</v>
      </c>
      <c r="CC17" s="377">
        <v>30929</v>
      </c>
      <c r="CD17" s="377">
        <v>31014</v>
      </c>
      <c r="CE17" s="377">
        <v>31115</v>
      </c>
      <c r="CF17" s="377">
        <v>30977</v>
      </c>
      <c r="CG17" s="373">
        <v>31008</v>
      </c>
      <c r="CH17" s="373">
        <v>30975</v>
      </c>
      <c r="CI17" s="374">
        <v>30896</v>
      </c>
      <c r="CJ17" s="372">
        <v>30802</v>
      </c>
      <c r="CK17" s="373">
        <v>30831</v>
      </c>
      <c r="CL17" s="373">
        <v>30781</v>
      </c>
      <c r="CM17" s="373">
        <v>30694</v>
      </c>
      <c r="CN17" s="373">
        <v>30789</v>
      </c>
      <c r="CO17" s="373">
        <v>30865</v>
      </c>
      <c r="CP17" s="373">
        <v>31144</v>
      </c>
      <c r="CQ17" s="373">
        <v>31269</v>
      </c>
      <c r="CR17" s="373">
        <v>31320</v>
      </c>
      <c r="CS17" s="373">
        <v>31262</v>
      </c>
      <c r="CT17" s="373">
        <v>31216</v>
      </c>
      <c r="CU17" s="374">
        <v>31118</v>
      </c>
      <c r="CV17" s="372">
        <v>31096</v>
      </c>
      <c r="CW17" s="373">
        <v>31028</v>
      </c>
      <c r="CX17" s="373">
        <v>30895</v>
      </c>
      <c r="CY17" s="373">
        <v>30772</v>
      </c>
      <c r="CZ17" s="373">
        <v>30212</v>
      </c>
      <c r="DA17" s="373">
        <v>29962</v>
      </c>
      <c r="DB17" s="373">
        <v>29796</v>
      </c>
      <c r="DC17" s="373">
        <v>29583</v>
      </c>
      <c r="DD17" s="373">
        <v>29554</v>
      </c>
      <c r="DE17" s="373">
        <v>29302</v>
      </c>
      <c r="DF17" s="373">
        <v>29130</v>
      </c>
      <c r="DG17" s="374">
        <v>29023</v>
      </c>
      <c r="DH17" s="372">
        <v>29032</v>
      </c>
      <c r="DI17" s="373">
        <v>28941</v>
      </c>
      <c r="DJ17" s="373">
        <v>28826</v>
      </c>
      <c r="DK17" s="373">
        <v>28691</v>
      </c>
      <c r="DL17" s="373">
        <v>28606</v>
      </c>
      <c r="DM17" s="373">
        <v>28445</v>
      </c>
      <c r="DN17" s="373">
        <v>28276</v>
      </c>
      <c r="DO17" s="373">
        <v>28137</v>
      </c>
      <c r="DP17" s="373">
        <v>28029</v>
      </c>
      <c r="DQ17" s="373">
        <v>27873</v>
      </c>
      <c r="DR17" s="373">
        <v>27779</v>
      </c>
      <c r="DS17" s="376">
        <v>27555</v>
      </c>
      <c r="DT17" s="372">
        <v>27509</v>
      </c>
      <c r="DU17" s="373">
        <v>27605</v>
      </c>
      <c r="DV17" s="373">
        <v>27559</v>
      </c>
      <c r="DW17" s="373">
        <v>27512</v>
      </c>
      <c r="DX17" s="373">
        <v>27558</v>
      </c>
      <c r="DY17" s="373">
        <v>27453</v>
      </c>
      <c r="DZ17" s="373">
        <v>27782</v>
      </c>
      <c r="EA17" s="373">
        <v>27613</v>
      </c>
      <c r="EB17" s="373">
        <v>27571</v>
      </c>
      <c r="EC17" s="373">
        <v>27454</v>
      </c>
      <c r="ED17" s="373">
        <v>27382</v>
      </c>
      <c r="EE17" s="376">
        <v>27267</v>
      </c>
      <c r="EF17" s="372">
        <v>27226</v>
      </c>
      <c r="EG17" s="373">
        <v>27251</v>
      </c>
      <c r="EH17" s="373">
        <v>27109</v>
      </c>
      <c r="EI17" s="373">
        <v>26970</v>
      </c>
      <c r="EJ17" s="373">
        <v>26821</v>
      </c>
      <c r="EK17" s="373">
        <v>26689</v>
      </c>
      <c r="EL17" s="373">
        <v>26544</v>
      </c>
      <c r="EM17" s="373">
        <v>26534</v>
      </c>
      <c r="EN17" s="373">
        <v>26686</v>
      </c>
      <c r="EO17" s="373">
        <v>26572</v>
      </c>
      <c r="EP17" s="373">
        <v>26521</v>
      </c>
      <c r="EQ17" s="376">
        <v>26514</v>
      </c>
      <c r="ER17" s="372">
        <v>26623</v>
      </c>
      <c r="ES17" s="373">
        <v>26695</v>
      </c>
      <c r="ET17" s="373">
        <v>26473</v>
      </c>
      <c r="EU17" s="373">
        <v>26355</v>
      </c>
      <c r="EV17" s="373">
        <v>26294</v>
      </c>
      <c r="EW17" s="376">
        <v>26251</v>
      </c>
      <c r="EX17" s="376">
        <v>26364</v>
      </c>
      <c r="EY17" s="376">
        <v>26331</v>
      </c>
      <c r="EZ17" s="374">
        <v>26256</v>
      </c>
      <c r="FA17" s="374">
        <v>26270</v>
      </c>
      <c r="FB17" s="374">
        <v>26200</v>
      </c>
      <c r="FC17" s="374">
        <v>26156</v>
      </c>
      <c r="FD17" s="102">
        <v>-44</v>
      </c>
      <c r="FE17" s="85">
        <v>-0.1674914350970689</v>
      </c>
      <c r="FF17" s="102">
        <v>-358</v>
      </c>
      <c r="FG17" s="85">
        <v>-1.3502300671343441</v>
      </c>
      <c r="FK17" s="103" t="s">
        <v>480</v>
      </c>
      <c r="FL17" s="104">
        <v>2241894</v>
      </c>
      <c r="FM17" s="104">
        <v>2336079</v>
      </c>
      <c r="FN17" s="104">
        <v>2338345</v>
      </c>
      <c r="FO17" s="3">
        <v>2290422</v>
      </c>
      <c r="FP17" s="3">
        <v>2427993</v>
      </c>
      <c r="FQ17" s="3">
        <v>2446658</v>
      </c>
      <c r="FR17" s="3">
        <v>2677491</v>
      </c>
    </row>
    <row r="18" spans="1:174" ht="15" outlineLevel="2">
      <c r="A18" s="360">
        <v>895</v>
      </c>
      <c r="B18" s="53" t="s">
        <v>297</v>
      </c>
      <c r="C18" s="344" t="s">
        <v>303</v>
      </c>
      <c r="D18" s="372">
        <v>19759</v>
      </c>
      <c r="E18" s="373">
        <v>19809</v>
      </c>
      <c r="F18" s="373">
        <v>19745</v>
      </c>
      <c r="G18" s="373">
        <v>19757</v>
      </c>
      <c r="H18" s="373">
        <v>19753</v>
      </c>
      <c r="I18" s="373">
        <v>19856</v>
      </c>
      <c r="J18" s="373">
        <v>19756</v>
      </c>
      <c r="K18" s="373">
        <v>19804</v>
      </c>
      <c r="L18" s="373">
        <v>19659</v>
      </c>
      <c r="M18" s="373">
        <v>19604</v>
      </c>
      <c r="N18" s="373">
        <v>19359</v>
      </c>
      <c r="O18" s="374">
        <v>19996</v>
      </c>
      <c r="P18" s="372">
        <v>20015</v>
      </c>
      <c r="Q18" s="373">
        <v>19812</v>
      </c>
      <c r="R18" s="375">
        <v>19779</v>
      </c>
      <c r="S18" s="373">
        <v>19935</v>
      </c>
      <c r="T18" s="373">
        <v>19891</v>
      </c>
      <c r="U18" s="373">
        <v>20277</v>
      </c>
      <c r="V18" s="373">
        <v>20454</v>
      </c>
      <c r="W18" s="373">
        <v>20352</v>
      </c>
      <c r="X18" s="373">
        <v>20573</v>
      </c>
      <c r="Y18" s="373">
        <v>20683</v>
      </c>
      <c r="Z18" s="373">
        <v>20769</v>
      </c>
      <c r="AA18" s="374">
        <v>20872</v>
      </c>
      <c r="AB18" s="372">
        <v>20990</v>
      </c>
      <c r="AC18" s="373">
        <v>21130</v>
      </c>
      <c r="AD18" s="373">
        <v>21135</v>
      </c>
      <c r="AE18" s="373">
        <v>21119</v>
      </c>
      <c r="AF18" s="373">
        <v>21158</v>
      </c>
      <c r="AG18" s="373">
        <v>21032</v>
      </c>
      <c r="AH18" s="373">
        <v>21000</v>
      </c>
      <c r="AI18" s="373">
        <v>20865</v>
      </c>
      <c r="AJ18" s="373">
        <v>21122</v>
      </c>
      <c r="AK18" s="373">
        <v>21297</v>
      </c>
      <c r="AL18" s="373">
        <v>21226</v>
      </c>
      <c r="AM18" s="374">
        <v>21283</v>
      </c>
      <c r="AN18" s="372">
        <v>21304</v>
      </c>
      <c r="AO18" s="373">
        <v>21323</v>
      </c>
      <c r="AP18" s="373">
        <v>21501</v>
      </c>
      <c r="AQ18" s="373">
        <v>21383</v>
      </c>
      <c r="AR18" s="373">
        <v>21472</v>
      </c>
      <c r="AS18" s="373">
        <v>21693</v>
      </c>
      <c r="AT18" s="373">
        <v>21658</v>
      </c>
      <c r="AU18" s="373">
        <v>21732</v>
      </c>
      <c r="AV18" s="373">
        <v>21600</v>
      </c>
      <c r="AW18" s="373">
        <v>21718</v>
      </c>
      <c r="AX18" s="373">
        <v>21646</v>
      </c>
      <c r="AY18" s="374">
        <v>21726</v>
      </c>
      <c r="AZ18" s="372">
        <v>22056</v>
      </c>
      <c r="BA18" s="373">
        <v>22065</v>
      </c>
      <c r="BB18" s="373">
        <v>22242</v>
      </c>
      <c r="BC18" s="373">
        <v>22280</v>
      </c>
      <c r="BD18" s="373">
        <v>22291</v>
      </c>
      <c r="BE18" s="373">
        <v>22235</v>
      </c>
      <c r="BF18" s="373">
        <v>22422</v>
      </c>
      <c r="BG18" s="373">
        <v>22362</v>
      </c>
      <c r="BH18" s="373">
        <v>22288</v>
      </c>
      <c r="BI18" s="373">
        <v>22222</v>
      </c>
      <c r="BJ18" s="373">
        <v>22385</v>
      </c>
      <c r="BK18" s="374">
        <v>22596</v>
      </c>
      <c r="BL18" s="372">
        <v>22648</v>
      </c>
      <c r="BM18" s="377">
        <v>22788</v>
      </c>
      <c r="BN18" s="377">
        <v>22834</v>
      </c>
      <c r="BO18" s="377">
        <v>22894</v>
      </c>
      <c r="BP18" s="377">
        <v>22927</v>
      </c>
      <c r="BQ18" s="377">
        <v>22969</v>
      </c>
      <c r="BR18" s="377">
        <v>22987</v>
      </c>
      <c r="BS18" s="377">
        <v>22985</v>
      </c>
      <c r="BT18" s="377">
        <v>23031</v>
      </c>
      <c r="BU18" s="377">
        <v>23070</v>
      </c>
      <c r="BV18" s="377">
        <v>23132</v>
      </c>
      <c r="BW18" s="374">
        <v>23140</v>
      </c>
      <c r="BX18" s="372">
        <v>23173</v>
      </c>
      <c r="BY18" s="377">
        <v>23052</v>
      </c>
      <c r="BZ18" s="377">
        <v>23049</v>
      </c>
      <c r="CA18" s="377">
        <v>23001</v>
      </c>
      <c r="CB18" s="377">
        <v>22986</v>
      </c>
      <c r="CC18" s="377">
        <v>22694</v>
      </c>
      <c r="CD18" s="377">
        <v>22796</v>
      </c>
      <c r="CE18" s="377">
        <v>22814</v>
      </c>
      <c r="CF18" s="377">
        <v>22710</v>
      </c>
      <c r="CG18" s="373">
        <v>22698</v>
      </c>
      <c r="CH18" s="373">
        <v>22642</v>
      </c>
      <c r="CI18" s="374">
        <v>22586</v>
      </c>
      <c r="CJ18" s="372">
        <v>22516</v>
      </c>
      <c r="CK18" s="373">
        <v>22518</v>
      </c>
      <c r="CL18" s="373">
        <v>22471</v>
      </c>
      <c r="CM18" s="373">
        <v>22341</v>
      </c>
      <c r="CN18" s="373">
        <v>22347</v>
      </c>
      <c r="CO18" s="373">
        <v>22380</v>
      </c>
      <c r="CP18" s="373">
        <v>22533</v>
      </c>
      <c r="CQ18" s="373">
        <v>22639</v>
      </c>
      <c r="CR18" s="373">
        <v>22650</v>
      </c>
      <c r="CS18" s="373">
        <v>22620</v>
      </c>
      <c r="CT18" s="373">
        <v>22597</v>
      </c>
      <c r="CU18" s="374">
        <v>22668</v>
      </c>
      <c r="CV18" s="372">
        <v>22835</v>
      </c>
      <c r="CW18" s="373">
        <v>22955</v>
      </c>
      <c r="CX18" s="373">
        <v>22926</v>
      </c>
      <c r="CY18" s="373">
        <v>22998</v>
      </c>
      <c r="CZ18" s="373">
        <v>22924</v>
      </c>
      <c r="DA18" s="373">
        <v>22898</v>
      </c>
      <c r="DB18" s="373">
        <v>22947</v>
      </c>
      <c r="DC18" s="373">
        <v>22887</v>
      </c>
      <c r="DD18" s="373">
        <v>22938</v>
      </c>
      <c r="DE18" s="373">
        <v>22896</v>
      </c>
      <c r="DF18" s="373">
        <v>22931</v>
      </c>
      <c r="DG18" s="374">
        <v>22912</v>
      </c>
      <c r="DH18" s="372">
        <v>23011</v>
      </c>
      <c r="DI18" s="373">
        <v>22992</v>
      </c>
      <c r="DJ18" s="373">
        <v>23042</v>
      </c>
      <c r="DK18" s="373">
        <v>22980</v>
      </c>
      <c r="DL18" s="373">
        <v>22996</v>
      </c>
      <c r="DM18" s="373">
        <v>22954</v>
      </c>
      <c r="DN18" s="373">
        <v>22893</v>
      </c>
      <c r="DO18" s="373">
        <v>22889</v>
      </c>
      <c r="DP18" s="373">
        <v>22890</v>
      </c>
      <c r="DQ18" s="373">
        <v>22893</v>
      </c>
      <c r="DR18" s="373">
        <v>22881</v>
      </c>
      <c r="DS18" s="376">
        <v>22820</v>
      </c>
      <c r="DT18" s="372">
        <v>22895</v>
      </c>
      <c r="DU18" s="373">
        <v>23162</v>
      </c>
      <c r="DV18" s="373">
        <v>23225</v>
      </c>
      <c r="DW18" s="373">
        <v>23262</v>
      </c>
      <c r="DX18" s="373">
        <v>23388</v>
      </c>
      <c r="DY18" s="373">
        <v>23333</v>
      </c>
      <c r="DZ18" s="373">
        <v>23372</v>
      </c>
      <c r="EA18" s="373">
        <v>23266</v>
      </c>
      <c r="EB18" s="373">
        <v>23269</v>
      </c>
      <c r="EC18" s="373">
        <v>23253</v>
      </c>
      <c r="ED18" s="373">
        <v>23271</v>
      </c>
      <c r="EE18" s="376">
        <v>23212</v>
      </c>
      <c r="EF18" s="372">
        <v>23244</v>
      </c>
      <c r="EG18" s="373">
        <v>23378</v>
      </c>
      <c r="EH18" s="373">
        <v>23387</v>
      </c>
      <c r="EI18" s="373">
        <v>23447</v>
      </c>
      <c r="EJ18" s="373">
        <v>23409</v>
      </c>
      <c r="EK18" s="373">
        <v>23384</v>
      </c>
      <c r="EL18" s="373">
        <v>23405</v>
      </c>
      <c r="EM18" s="373">
        <v>23428</v>
      </c>
      <c r="EN18" s="373">
        <v>23645</v>
      </c>
      <c r="EO18" s="373">
        <v>23676</v>
      </c>
      <c r="EP18" s="373">
        <v>23689</v>
      </c>
      <c r="EQ18" s="376">
        <v>23758</v>
      </c>
      <c r="ER18" s="372">
        <v>23834</v>
      </c>
      <c r="ES18" s="373">
        <v>23932</v>
      </c>
      <c r="ET18" s="373">
        <v>24046</v>
      </c>
      <c r="EU18" s="373">
        <v>24040</v>
      </c>
      <c r="EV18" s="373">
        <v>24089</v>
      </c>
      <c r="EW18" s="376">
        <v>24090</v>
      </c>
      <c r="EX18" s="376">
        <v>24289</v>
      </c>
      <c r="EY18" s="376">
        <v>24372</v>
      </c>
      <c r="EZ18" s="374">
        <v>24305</v>
      </c>
      <c r="FA18" s="374">
        <v>24407</v>
      </c>
      <c r="FB18" s="374">
        <v>24432</v>
      </c>
      <c r="FC18" s="374">
        <v>24496</v>
      </c>
      <c r="FD18" s="102">
        <v>64</v>
      </c>
      <c r="FE18" s="85">
        <v>0.26221985495964273</v>
      </c>
      <c r="FF18" s="102">
        <v>738</v>
      </c>
      <c r="FG18" s="85">
        <v>3.1063220809832477</v>
      </c>
      <c r="FM18" s="5"/>
    </row>
    <row r="19" spans="1:174" ht="15" outlineLevel="1">
      <c r="A19" s="46" t="s">
        <v>304</v>
      </c>
      <c r="B19" s="43"/>
      <c r="C19" s="47" t="s">
        <v>3273</v>
      </c>
      <c r="D19" s="48">
        <v>328512</v>
      </c>
      <c r="E19" s="49">
        <v>330271</v>
      </c>
      <c r="F19" s="49">
        <v>330450</v>
      </c>
      <c r="G19" s="49">
        <v>328977</v>
      </c>
      <c r="H19" s="49">
        <v>328856</v>
      </c>
      <c r="I19" s="49">
        <v>329583</v>
      </c>
      <c r="J19" s="49">
        <v>326232</v>
      </c>
      <c r="K19" s="49">
        <v>328828</v>
      </c>
      <c r="L19" s="49">
        <v>324214</v>
      </c>
      <c r="M19" s="49">
        <v>322932</v>
      </c>
      <c r="N19" s="49">
        <v>322849</v>
      </c>
      <c r="O19" s="50">
        <v>325430</v>
      </c>
      <c r="P19" s="48">
        <v>324961</v>
      </c>
      <c r="Q19" s="49">
        <v>330540</v>
      </c>
      <c r="R19" s="51">
        <v>333325</v>
      </c>
      <c r="S19" s="49">
        <v>309826</v>
      </c>
      <c r="T19" s="49">
        <v>331933</v>
      </c>
      <c r="U19" s="49">
        <v>336373</v>
      </c>
      <c r="V19" s="49">
        <v>340660</v>
      </c>
      <c r="W19" s="49">
        <v>344976</v>
      </c>
      <c r="X19" s="49">
        <v>345741</v>
      </c>
      <c r="Y19" s="49">
        <v>350453</v>
      </c>
      <c r="Z19" s="49">
        <v>350933</v>
      </c>
      <c r="AA19" s="50">
        <v>350407</v>
      </c>
      <c r="AB19" s="48">
        <v>348933</v>
      </c>
      <c r="AC19" s="49">
        <v>350803</v>
      </c>
      <c r="AD19" s="49">
        <v>350653</v>
      </c>
      <c r="AE19" s="49">
        <v>351191</v>
      </c>
      <c r="AF19" s="49">
        <v>351935</v>
      </c>
      <c r="AG19" s="49">
        <v>347300</v>
      </c>
      <c r="AH19" s="49">
        <v>348410</v>
      </c>
      <c r="AI19" s="49">
        <v>348143</v>
      </c>
      <c r="AJ19" s="49">
        <v>347443</v>
      </c>
      <c r="AK19" s="49">
        <v>347989</v>
      </c>
      <c r="AL19" s="49">
        <v>346745</v>
      </c>
      <c r="AM19" s="50">
        <v>347751</v>
      </c>
      <c r="AN19" s="48">
        <v>347437</v>
      </c>
      <c r="AO19" s="49">
        <v>347601</v>
      </c>
      <c r="AP19" s="49">
        <v>348802</v>
      </c>
      <c r="AQ19" s="49">
        <v>348361</v>
      </c>
      <c r="AR19" s="49">
        <v>353716</v>
      </c>
      <c r="AS19" s="49">
        <v>356260</v>
      </c>
      <c r="AT19" s="49">
        <v>357865</v>
      </c>
      <c r="AU19" s="49">
        <v>358783</v>
      </c>
      <c r="AV19" s="49">
        <v>355153</v>
      </c>
      <c r="AW19" s="49">
        <v>356397</v>
      </c>
      <c r="AX19" s="49">
        <v>356537</v>
      </c>
      <c r="AY19" s="50">
        <v>357208</v>
      </c>
      <c r="AZ19" s="48">
        <v>358546</v>
      </c>
      <c r="BA19" s="49">
        <v>360288</v>
      </c>
      <c r="BB19" s="49">
        <v>359409</v>
      </c>
      <c r="BC19" s="49">
        <v>359629</v>
      </c>
      <c r="BD19" s="49">
        <v>361049</v>
      </c>
      <c r="BE19" s="49">
        <v>358635</v>
      </c>
      <c r="BF19" s="49">
        <v>360350</v>
      </c>
      <c r="BG19" s="49">
        <v>358629</v>
      </c>
      <c r="BH19" s="49">
        <v>366071</v>
      </c>
      <c r="BI19" s="49">
        <v>364156</v>
      </c>
      <c r="BJ19" s="49">
        <v>366281</v>
      </c>
      <c r="BK19" s="50">
        <v>373117</v>
      </c>
      <c r="BL19" s="48">
        <v>374199</v>
      </c>
      <c r="BM19" s="116">
        <v>376751</v>
      </c>
      <c r="BN19" s="116">
        <v>377201</v>
      </c>
      <c r="BO19" s="116">
        <v>377378</v>
      </c>
      <c r="BP19" s="116">
        <v>378183</v>
      </c>
      <c r="BQ19" s="116">
        <v>376888</v>
      </c>
      <c r="BR19" s="116">
        <v>370686</v>
      </c>
      <c r="BS19" s="116">
        <v>364845</v>
      </c>
      <c r="BT19" s="116">
        <v>363294</v>
      </c>
      <c r="BU19" s="116">
        <v>363332</v>
      </c>
      <c r="BV19" s="116">
        <v>362873</v>
      </c>
      <c r="BW19" s="50">
        <v>364182</v>
      </c>
      <c r="BX19" s="48">
        <v>364700</v>
      </c>
      <c r="BY19" s="116">
        <v>362873</v>
      </c>
      <c r="BZ19" s="116">
        <v>358926</v>
      </c>
      <c r="CA19" s="116">
        <v>355938</v>
      </c>
      <c r="CB19" s="116">
        <v>354569</v>
      </c>
      <c r="CC19" s="116">
        <v>350211</v>
      </c>
      <c r="CD19" s="116">
        <v>345240</v>
      </c>
      <c r="CE19" s="116">
        <v>344931</v>
      </c>
      <c r="CF19" s="116">
        <v>344905</v>
      </c>
      <c r="CG19" s="49">
        <v>344857</v>
      </c>
      <c r="CH19" s="49">
        <v>344849</v>
      </c>
      <c r="CI19" s="50">
        <v>344724</v>
      </c>
      <c r="CJ19" s="48">
        <v>343917</v>
      </c>
      <c r="CK19" s="49">
        <v>345267</v>
      </c>
      <c r="CL19" s="49">
        <v>343825</v>
      </c>
      <c r="CM19" s="49">
        <v>343830</v>
      </c>
      <c r="CN19" s="49">
        <v>343999</v>
      </c>
      <c r="CO19" s="49">
        <v>346684</v>
      </c>
      <c r="CP19" s="49">
        <v>349403</v>
      </c>
      <c r="CQ19" s="49">
        <v>349661</v>
      </c>
      <c r="CR19" s="49">
        <v>349992</v>
      </c>
      <c r="CS19" s="49">
        <v>351486</v>
      </c>
      <c r="CT19" s="49">
        <v>353692</v>
      </c>
      <c r="CU19" s="50">
        <v>354910</v>
      </c>
      <c r="CV19" s="48">
        <v>355253</v>
      </c>
      <c r="CW19" s="49">
        <v>355109</v>
      </c>
      <c r="CX19" s="49">
        <v>355135</v>
      </c>
      <c r="CY19" s="49">
        <v>354942</v>
      </c>
      <c r="CZ19" s="49">
        <v>355582</v>
      </c>
      <c r="DA19" s="49">
        <v>355086</v>
      </c>
      <c r="DB19" s="49">
        <v>354088</v>
      </c>
      <c r="DC19" s="49">
        <v>353891</v>
      </c>
      <c r="DD19" s="49">
        <v>357398</v>
      </c>
      <c r="DE19" s="49">
        <v>356413</v>
      </c>
      <c r="DF19" s="49">
        <v>360852</v>
      </c>
      <c r="DG19" s="50">
        <v>362545</v>
      </c>
      <c r="DH19" s="48">
        <v>363568</v>
      </c>
      <c r="DI19" s="49">
        <v>364840</v>
      </c>
      <c r="DJ19" s="49">
        <v>364686</v>
      </c>
      <c r="DK19" s="49">
        <v>364596</v>
      </c>
      <c r="DL19" s="49">
        <v>364754</v>
      </c>
      <c r="DM19" s="49">
        <v>363867</v>
      </c>
      <c r="DN19" s="49">
        <v>362875</v>
      </c>
      <c r="DO19" s="49">
        <v>362609</v>
      </c>
      <c r="DP19" s="49">
        <v>362681</v>
      </c>
      <c r="DQ19" s="49">
        <v>361639</v>
      </c>
      <c r="DR19" s="49">
        <v>359638</v>
      </c>
      <c r="DS19" s="52">
        <v>360360</v>
      </c>
      <c r="DT19" s="48">
        <v>360789</v>
      </c>
      <c r="DU19" s="49">
        <v>367562</v>
      </c>
      <c r="DV19" s="49">
        <v>372192</v>
      </c>
      <c r="DW19" s="49">
        <v>373865</v>
      </c>
      <c r="DX19" s="49">
        <v>376540</v>
      </c>
      <c r="DY19" s="49">
        <v>376955</v>
      </c>
      <c r="DZ19" s="49">
        <v>377299</v>
      </c>
      <c r="EA19" s="49">
        <v>372361</v>
      </c>
      <c r="EB19" s="49">
        <v>373902</v>
      </c>
      <c r="EC19" s="49">
        <v>373255</v>
      </c>
      <c r="ED19" s="49">
        <v>372422</v>
      </c>
      <c r="EE19" s="52">
        <v>371489</v>
      </c>
      <c r="EF19" s="48">
        <v>372505</v>
      </c>
      <c r="EG19" s="49">
        <v>373724</v>
      </c>
      <c r="EH19" s="49">
        <v>372200</v>
      </c>
      <c r="EI19" s="49">
        <v>371718</v>
      </c>
      <c r="EJ19" s="49">
        <v>371692</v>
      </c>
      <c r="EK19" s="49">
        <v>372014</v>
      </c>
      <c r="EL19" s="49">
        <v>373298</v>
      </c>
      <c r="EM19" s="49">
        <v>374069</v>
      </c>
      <c r="EN19" s="49">
        <v>380150</v>
      </c>
      <c r="EO19" s="49">
        <v>378886</v>
      </c>
      <c r="EP19" s="49">
        <v>378541</v>
      </c>
      <c r="EQ19" s="52">
        <v>379773</v>
      </c>
      <c r="ER19" s="48">
        <v>380477</v>
      </c>
      <c r="ES19" s="49">
        <v>381690</v>
      </c>
      <c r="ET19" s="49">
        <v>384836</v>
      </c>
      <c r="EU19" s="49">
        <v>385011</v>
      </c>
      <c r="EV19" s="49">
        <v>386942</v>
      </c>
      <c r="EW19" s="52">
        <v>386806</v>
      </c>
      <c r="EX19" s="52">
        <v>396824</v>
      </c>
      <c r="EY19" s="52">
        <v>397330</v>
      </c>
      <c r="EZ19" s="50">
        <v>397183</v>
      </c>
      <c r="FA19" s="50">
        <v>398897</v>
      </c>
      <c r="FB19" s="50">
        <v>398957</v>
      </c>
      <c r="FC19" s="50">
        <v>400192</v>
      </c>
      <c r="FD19" s="102">
        <v>1235</v>
      </c>
      <c r="FE19" s="85">
        <v>0.30960373229179461</v>
      </c>
      <c r="FF19" s="102">
        <v>20419</v>
      </c>
      <c r="FG19" s="85">
        <v>5.3766328833276722</v>
      </c>
    </row>
    <row r="20" spans="1:174" ht="15" outlineLevel="2">
      <c r="A20" s="360">
        <v>45</v>
      </c>
      <c r="B20" s="53" t="s">
        <v>304</v>
      </c>
      <c r="C20" s="344" t="s">
        <v>305</v>
      </c>
      <c r="D20" s="372">
        <v>55003</v>
      </c>
      <c r="E20" s="373">
        <v>55241</v>
      </c>
      <c r="F20" s="373">
        <v>55023</v>
      </c>
      <c r="G20" s="373">
        <v>54978</v>
      </c>
      <c r="H20" s="373">
        <v>54442</v>
      </c>
      <c r="I20" s="373">
        <v>54737</v>
      </c>
      <c r="J20" s="373">
        <v>53566</v>
      </c>
      <c r="K20" s="373">
        <v>54571</v>
      </c>
      <c r="L20" s="373">
        <v>52761</v>
      </c>
      <c r="M20" s="373">
        <v>51739</v>
      </c>
      <c r="N20" s="373">
        <v>51567</v>
      </c>
      <c r="O20" s="374">
        <v>51697</v>
      </c>
      <c r="P20" s="372">
        <v>51449</v>
      </c>
      <c r="Q20" s="373">
        <v>51131</v>
      </c>
      <c r="R20" s="375">
        <v>51111</v>
      </c>
      <c r="S20" s="373">
        <v>45207</v>
      </c>
      <c r="T20" s="373">
        <v>51161</v>
      </c>
      <c r="U20" s="373">
        <v>51443</v>
      </c>
      <c r="V20" s="373">
        <v>52197</v>
      </c>
      <c r="W20" s="373">
        <v>53128</v>
      </c>
      <c r="X20" s="373">
        <v>53053</v>
      </c>
      <c r="Y20" s="373">
        <v>53454</v>
      </c>
      <c r="Z20" s="373">
        <v>53412</v>
      </c>
      <c r="AA20" s="374">
        <v>52887</v>
      </c>
      <c r="AB20" s="372">
        <v>52834</v>
      </c>
      <c r="AC20" s="373">
        <v>52792</v>
      </c>
      <c r="AD20" s="373">
        <v>52568</v>
      </c>
      <c r="AE20" s="373">
        <v>52620</v>
      </c>
      <c r="AF20" s="373">
        <v>52617</v>
      </c>
      <c r="AG20" s="373">
        <v>51006</v>
      </c>
      <c r="AH20" s="373">
        <v>51027</v>
      </c>
      <c r="AI20" s="373">
        <v>51177</v>
      </c>
      <c r="AJ20" s="373">
        <v>51021</v>
      </c>
      <c r="AK20" s="373">
        <v>51334</v>
      </c>
      <c r="AL20" s="373">
        <v>51401</v>
      </c>
      <c r="AM20" s="374">
        <v>52380</v>
      </c>
      <c r="AN20" s="372">
        <v>52093</v>
      </c>
      <c r="AO20" s="373">
        <v>52100</v>
      </c>
      <c r="AP20" s="373">
        <v>52237</v>
      </c>
      <c r="AQ20" s="373">
        <v>52024</v>
      </c>
      <c r="AR20" s="373">
        <v>54139</v>
      </c>
      <c r="AS20" s="373">
        <v>54315</v>
      </c>
      <c r="AT20" s="373">
        <v>54648</v>
      </c>
      <c r="AU20" s="373">
        <v>54960</v>
      </c>
      <c r="AV20" s="373">
        <v>54154</v>
      </c>
      <c r="AW20" s="373">
        <v>54374</v>
      </c>
      <c r="AX20" s="373">
        <v>54256</v>
      </c>
      <c r="AY20" s="374">
        <v>54140</v>
      </c>
      <c r="AZ20" s="372">
        <v>54464</v>
      </c>
      <c r="BA20" s="373">
        <v>55052</v>
      </c>
      <c r="BB20" s="373">
        <v>54521</v>
      </c>
      <c r="BC20" s="373">
        <v>54313</v>
      </c>
      <c r="BD20" s="373">
        <v>54178</v>
      </c>
      <c r="BE20" s="373">
        <v>53284</v>
      </c>
      <c r="BF20" s="373">
        <v>53223</v>
      </c>
      <c r="BG20" s="373">
        <v>52559</v>
      </c>
      <c r="BH20" s="373">
        <v>52979</v>
      </c>
      <c r="BI20" s="373">
        <v>52257</v>
      </c>
      <c r="BJ20" s="373">
        <v>53151</v>
      </c>
      <c r="BK20" s="374">
        <v>53867</v>
      </c>
      <c r="BL20" s="372">
        <v>54061</v>
      </c>
      <c r="BM20" s="377">
        <v>54737</v>
      </c>
      <c r="BN20" s="377">
        <v>54825</v>
      </c>
      <c r="BO20" s="377">
        <v>54808</v>
      </c>
      <c r="BP20" s="377">
        <v>55072</v>
      </c>
      <c r="BQ20" s="377">
        <v>54966</v>
      </c>
      <c r="BR20" s="377">
        <v>53273</v>
      </c>
      <c r="BS20" s="377">
        <v>52486</v>
      </c>
      <c r="BT20" s="377">
        <v>52325</v>
      </c>
      <c r="BU20" s="377">
        <v>52354</v>
      </c>
      <c r="BV20" s="377">
        <v>52343</v>
      </c>
      <c r="BW20" s="374">
        <v>52758</v>
      </c>
      <c r="BX20" s="372">
        <v>52319</v>
      </c>
      <c r="BY20" s="377">
        <v>51702</v>
      </c>
      <c r="BZ20" s="377">
        <v>50447</v>
      </c>
      <c r="CA20" s="377">
        <v>49556</v>
      </c>
      <c r="CB20" s="377">
        <v>49160</v>
      </c>
      <c r="CC20" s="377">
        <v>48279</v>
      </c>
      <c r="CD20" s="377">
        <v>47667</v>
      </c>
      <c r="CE20" s="377">
        <v>47516</v>
      </c>
      <c r="CF20" s="377">
        <v>47104</v>
      </c>
      <c r="CG20" s="373">
        <v>47122</v>
      </c>
      <c r="CH20" s="373">
        <v>47193</v>
      </c>
      <c r="CI20" s="374">
        <v>47085</v>
      </c>
      <c r="CJ20" s="372">
        <v>46802</v>
      </c>
      <c r="CK20" s="373">
        <v>47172</v>
      </c>
      <c r="CL20" s="373">
        <v>46912</v>
      </c>
      <c r="CM20" s="373">
        <v>46813</v>
      </c>
      <c r="CN20" s="373">
        <v>46809</v>
      </c>
      <c r="CO20" s="373">
        <v>48106</v>
      </c>
      <c r="CP20" s="373">
        <v>48713</v>
      </c>
      <c r="CQ20" s="373">
        <v>48772</v>
      </c>
      <c r="CR20" s="373">
        <v>48501</v>
      </c>
      <c r="CS20" s="373">
        <v>49132</v>
      </c>
      <c r="CT20" s="373">
        <v>49512</v>
      </c>
      <c r="CU20" s="374">
        <v>49844</v>
      </c>
      <c r="CV20" s="372">
        <v>49863</v>
      </c>
      <c r="CW20" s="373">
        <v>49710</v>
      </c>
      <c r="CX20" s="373">
        <v>49624</v>
      </c>
      <c r="CY20" s="373">
        <v>49493</v>
      </c>
      <c r="CZ20" s="373">
        <v>49609</v>
      </c>
      <c r="DA20" s="373">
        <v>49503</v>
      </c>
      <c r="DB20" s="373">
        <v>49461</v>
      </c>
      <c r="DC20" s="373">
        <v>49296</v>
      </c>
      <c r="DD20" s="373">
        <v>50049</v>
      </c>
      <c r="DE20" s="373">
        <v>49658</v>
      </c>
      <c r="DF20" s="373">
        <v>51284</v>
      </c>
      <c r="DG20" s="374">
        <v>51576</v>
      </c>
      <c r="DH20" s="372">
        <v>51243</v>
      </c>
      <c r="DI20" s="373">
        <v>51833</v>
      </c>
      <c r="DJ20" s="373">
        <v>51615</v>
      </c>
      <c r="DK20" s="373">
        <v>51820</v>
      </c>
      <c r="DL20" s="373">
        <v>51674</v>
      </c>
      <c r="DM20" s="373">
        <v>51279</v>
      </c>
      <c r="DN20" s="373">
        <v>50985</v>
      </c>
      <c r="DO20" s="373">
        <v>50905</v>
      </c>
      <c r="DP20" s="373">
        <v>50861</v>
      </c>
      <c r="DQ20" s="373">
        <v>50633</v>
      </c>
      <c r="DR20" s="373">
        <v>50568</v>
      </c>
      <c r="DS20" s="376">
        <v>51049</v>
      </c>
      <c r="DT20" s="372">
        <v>51271</v>
      </c>
      <c r="DU20" s="373">
        <v>54186</v>
      </c>
      <c r="DV20" s="373">
        <v>56104</v>
      </c>
      <c r="DW20" s="373">
        <v>57023</v>
      </c>
      <c r="DX20" s="373">
        <v>58253</v>
      </c>
      <c r="DY20" s="373">
        <v>58557</v>
      </c>
      <c r="DZ20" s="373">
        <v>58646</v>
      </c>
      <c r="EA20" s="373">
        <v>56802</v>
      </c>
      <c r="EB20" s="373">
        <v>57275</v>
      </c>
      <c r="EC20" s="373">
        <v>56934</v>
      </c>
      <c r="ED20" s="373">
        <v>56544</v>
      </c>
      <c r="EE20" s="376">
        <v>56233</v>
      </c>
      <c r="EF20" s="372">
        <v>56447</v>
      </c>
      <c r="EG20" s="373">
        <v>56628</v>
      </c>
      <c r="EH20" s="373">
        <v>56192</v>
      </c>
      <c r="EI20" s="373">
        <v>56093</v>
      </c>
      <c r="EJ20" s="373">
        <v>55839</v>
      </c>
      <c r="EK20" s="373">
        <v>55778</v>
      </c>
      <c r="EL20" s="373">
        <v>55864</v>
      </c>
      <c r="EM20" s="373">
        <v>56050</v>
      </c>
      <c r="EN20" s="373">
        <v>58123</v>
      </c>
      <c r="EO20" s="373">
        <v>57802</v>
      </c>
      <c r="EP20" s="373">
        <v>57556</v>
      </c>
      <c r="EQ20" s="376">
        <v>58098</v>
      </c>
      <c r="ER20" s="372">
        <v>58269</v>
      </c>
      <c r="ES20" s="373">
        <v>58791</v>
      </c>
      <c r="ET20" s="373">
        <v>60439</v>
      </c>
      <c r="EU20" s="373">
        <v>60694</v>
      </c>
      <c r="EV20" s="373">
        <v>61172</v>
      </c>
      <c r="EW20" s="376">
        <v>61180</v>
      </c>
      <c r="EX20" s="376">
        <v>64309</v>
      </c>
      <c r="EY20" s="376">
        <v>64210</v>
      </c>
      <c r="EZ20" s="374">
        <v>64167</v>
      </c>
      <c r="FA20" s="374">
        <v>64552</v>
      </c>
      <c r="FB20" s="374">
        <v>64547</v>
      </c>
      <c r="FC20" s="374">
        <v>64919</v>
      </c>
      <c r="FD20" s="102">
        <v>372</v>
      </c>
      <c r="FE20" s="85">
        <v>0.57627958854876682</v>
      </c>
      <c r="FF20" s="102">
        <v>6821</v>
      </c>
      <c r="FG20" s="85">
        <v>11.740507418499776</v>
      </c>
    </row>
    <row r="21" spans="1:174" ht="15" outlineLevel="2">
      <c r="A21" s="360">
        <v>51</v>
      </c>
      <c r="B21" s="53" t="s">
        <v>304</v>
      </c>
      <c r="C21" s="344" t="s">
        <v>306</v>
      </c>
      <c r="D21" s="372">
        <v>23644</v>
      </c>
      <c r="E21" s="373">
        <v>23633</v>
      </c>
      <c r="F21" s="373">
        <v>23714</v>
      </c>
      <c r="G21" s="373">
        <v>23697</v>
      </c>
      <c r="H21" s="373">
        <v>23654</v>
      </c>
      <c r="I21" s="373">
        <v>23654</v>
      </c>
      <c r="J21" s="373">
        <v>23510</v>
      </c>
      <c r="K21" s="373">
        <v>23661</v>
      </c>
      <c r="L21" s="373">
        <v>23410</v>
      </c>
      <c r="M21" s="373">
        <v>23392</v>
      </c>
      <c r="N21" s="373">
        <v>23420</v>
      </c>
      <c r="O21" s="374">
        <v>24004</v>
      </c>
      <c r="P21" s="372">
        <v>23941</v>
      </c>
      <c r="Q21" s="373">
        <v>24051</v>
      </c>
      <c r="R21" s="375">
        <v>24036</v>
      </c>
      <c r="S21" s="373">
        <v>23137</v>
      </c>
      <c r="T21" s="373">
        <v>24299</v>
      </c>
      <c r="U21" s="373">
        <v>24457</v>
      </c>
      <c r="V21" s="373">
        <v>24622</v>
      </c>
      <c r="W21" s="373">
        <v>24855</v>
      </c>
      <c r="X21" s="373">
        <v>24800</v>
      </c>
      <c r="Y21" s="373">
        <v>25033</v>
      </c>
      <c r="Z21" s="373">
        <v>25041</v>
      </c>
      <c r="AA21" s="374">
        <v>24954</v>
      </c>
      <c r="AB21" s="372">
        <v>24897</v>
      </c>
      <c r="AC21" s="373">
        <v>24870</v>
      </c>
      <c r="AD21" s="373">
        <v>24885</v>
      </c>
      <c r="AE21" s="373">
        <v>24894</v>
      </c>
      <c r="AF21" s="373">
        <v>24779</v>
      </c>
      <c r="AG21" s="373">
        <v>24917</v>
      </c>
      <c r="AH21" s="373">
        <v>24842</v>
      </c>
      <c r="AI21" s="373">
        <v>24812</v>
      </c>
      <c r="AJ21" s="373">
        <v>24564</v>
      </c>
      <c r="AK21" s="373">
        <v>24309</v>
      </c>
      <c r="AL21" s="373">
        <v>24294</v>
      </c>
      <c r="AM21" s="374">
        <v>24540</v>
      </c>
      <c r="AN21" s="372">
        <v>24699</v>
      </c>
      <c r="AO21" s="373">
        <v>24777</v>
      </c>
      <c r="AP21" s="373">
        <v>24868</v>
      </c>
      <c r="AQ21" s="373">
        <v>25052</v>
      </c>
      <c r="AR21" s="373">
        <v>25719</v>
      </c>
      <c r="AS21" s="373">
        <v>25833</v>
      </c>
      <c r="AT21" s="373">
        <v>25857</v>
      </c>
      <c r="AU21" s="373">
        <v>25871</v>
      </c>
      <c r="AV21" s="373">
        <v>25699</v>
      </c>
      <c r="AW21" s="373">
        <v>26066</v>
      </c>
      <c r="AX21" s="373">
        <v>26194</v>
      </c>
      <c r="AY21" s="374">
        <v>26264</v>
      </c>
      <c r="AZ21" s="372">
        <v>26370</v>
      </c>
      <c r="BA21" s="373">
        <v>26407</v>
      </c>
      <c r="BB21" s="373">
        <v>26352</v>
      </c>
      <c r="BC21" s="373">
        <v>26380</v>
      </c>
      <c r="BD21" s="373">
        <v>26356</v>
      </c>
      <c r="BE21" s="373">
        <v>26257</v>
      </c>
      <c r="BF21" s="373">
        <v>26384</v>
      </c>
      <c r="BG21" s="373">
        <v>26366</v>
      </c>
      <c r="BH21" s="373">
        <v>26548</v>
      </c>
      <c r="BI21" s="373">
        <v>26577</v>
      </c>
      <c r="BJ21" s="373">
        <v>26624</v>
      </c>
      <c r="BK21" s="374">
        <v>26778</v>
      </c>
      <c r="BL21" s="372">
        <v>26791</v>
      </c>
      <c r="BM21" s="377">
        <v>26882</v>
      </c>
      <c r="BN21" s="377">
        <v>26923</v>
      </c>
      <c r="BO21" s="377">
        <v>26974</v>
      </c>
      <c r="BP21" s="377">
        <v>27113</v>
      </c>
      <c r="BQ21" s="377">
        <v>27127</v>
      </c>
      <c r="BR21" s="377">
        <v>26777</v>
      </c>
      <c r="BS21" s="377">
        <v>26479</v>
      </c>
      <c r="BT21" s="377">
        <v>26398</v>
      </c>
      <c r="BU21" s="377">
        <v>26303</v>
      </c>
      <c r="BV21" s="377">
        <v>26302</v>
      </c>
      <c r="BW21" s="374">
        <v>26372</v>
      </c>
      <c r="BX21" s="372">
        <v>26419</v>
      </c>
      <c r="BY21" s="377">
        <v>26260</v>
      </c>
      <c r="BZ21" s="377">
        <v>26062</v>
      </c>
      <c r="CA21" s="377">
        <v>25878</v>
      </c>
      <c r="CB21" s="377">
        <v>26058</v>
      </c>
      <c r="CC21" s="377">
        <v>25886</v>
      </c>
      <c r="CD21" s="377">
        <v>25690</v>
      </c>
      <c r="CE21" s="377">
        <v>25668</v>
      </c>
      <c r="CF21" s="377">
        <v>25567</v>
      </c>
      <c r="CG21" s="373">
        <v>25496</v>
      </c>
      <c r="CH21" s="373">
        <v>25536</v>
      </c>
      <c r="CI21" s="374">
        <v>25511</v>
      </c>
      <c r="CJ21" s="372">
        <v>25475</v>
      </c>
      <c r="CK21" s="373">
        <v>25624</v>
      </c>
      <c r="CL21" s="373">
        <v>25686</v>
      </c>
      <c r="CM21" s="373">
        <v>25648</v>
      </c>
      <c r="CN21" s="373">
        <v>25745</v>
      </c>
      <c r="CO21" s="373">
        <v>26039</v>
      </c>
      <c r="CP21" s="373">
        <v>26134</v>
      </c>
      <c r="CQ21" s="373">
        <v>26283</v>
      </c>
      <c r="CR21" s="373">
        <v>26254</v>
      </c>
      <c r="CS21" s="373">
        <v>26316</v>
      </c>
      <c r="CT21" s="373">
        <v>26401</v>
      </c>
      <c r="CU21" s="374">
        <v>26407</v>
      </c>
      <c r="CV21" s="372">
        <v>26390</v>
      </c>
      <c r="CW21" s="373">
        <v>26379</v>
      </c>
      <c r="CX21" s="373">
        <v>26411</v>
      </c>
      <c r="CY21" s="373">
        <v>26630</v>
      </c>
      <c r="CZ21" s="373">
        <v>26654</v>
      </c>
      <c r="DA21" s="373">
        <v>26568</v>
      </c>
      <c r="DB21" s="373">
        <v>26596</v>
      </c>
      <c r="DC21" s="373">
        <v>26534</v>
      </c>
      <c r="DD21" s="373">
        <v>26637</v>
      </c>
      <c r="DE21" s="373">
        <v>26458</v>
      </c>
      <c r="DF21" s="373">
        <v>26764</v>
      </c>
      <c r="DG21" s="374">
        <v>26805</v>
      </c>
      <c r="DH21" s="372">
        <v>26789</v>
      </c>
      <c r="DI21" s="373">
        <v>26815</v>
      </c>
      <c r="DJ21" s="373">
        <v>26753</v>
      </c>
      <c r="DK21" s="373">
        <v>26602</v>
      </c>
      <c r="DL21" s="373">
        <v>26521</v>
      </c>
      <c r="DM21" s="373">
        <v>26446</v>
      </c>
      <c r="DN21" s="373">
        <v>26318</v>
      </c>
      <c r="DO21" s="373">
        <v>26261</v>
      </c>
      <c r="DP21" s="373">
        <v>26297</v>
      </c>
      <c r="DQ21" s="373">
        <v>26188</v>
      </c>
      <c r="DR21" s="373">
        <v>25999</v>
      </c>
      <c r="DS21" s="376">
        <v>26099</v>
      </c>
      <c r="DT21" s="372">
        <v>26121</v>
      </c>
      <c r="DU21" s="373">
        <v>26270</v>
      </c>
      <c r="DV21" s="373">
        <v>26393</v>
      </c>
      <c r="DW21" s="373">
        <v>26334</v>
      </c>
      <c r="DX21" s="373">
        <v>26388</v>
      </c>
      <c r="DY21" s="373">
        <v>26460</v>
      </c>
      <c r="DZ21" s="373">
        <v>26403</v>
      </c>
      <c r="EA21" s="373">
        <v>26185</v>
      </c>
      <c r="EB21" s="373">
        <v>26331</v>
      </c>
      <c r="EC21" s="373">
        <v>26270</v>
      </c>
      <c r="ED21" s="373">
        <v>26250</v>
      </c>
      <c r="EE21" s="376">
        <v>26198</v>
      </c>
      <c r="EF21" s="372">
        <v>26339</v>
      </c>
      <c r="EG21" s="373">
        <v>26459</v>
      </c>
      <c r="EH21" s="373">
        <v>26375</v>
      </c>
      <c r="EI21" s="373">
        <v>26215</v>
      </c>
      <c r="EJ21" s="373">
        <v>26156</v>
      </c>
      <c r="EK21" s="373">
        <v>26090</v>
      </c>
      <c r="EL21" s="373">
        <v>26017</v>
      </c>
      <c r="EM21" s="373">
        <v>25997</v>
      </c>
      <c r="EN21" s="373">
        <v>26017</v>
      </c>
      <c r="EO21" s="373">
        <v>25885</v>
      </c>
      <c r="EP21" s="373">
        <v>25860</v>
      </c>
      <c r="EQ21" s="376">
        <v>25865</v>
      </c>
      <c r="ER21" s="372">
        <v>25930</v>
      </c>
      <c r="ES21" s="373">
        <v>25865</v>
      </c>
      <c r="ET21" s="373">
        <v>25827</v>
      </c>
      <c r="EU21" s="373">
        <v>25774</v>
      </c>
      <c r="EV21" s="373">
        <v>25787</v>
      </c>
      <c r="EW21" s="376">
        <v>25691</v>
      </c>
      <c r="EX21" s="376">
        <v>26005</v>
      </c>
      <c r="EY21" s="376">
        <v>26023</v>
      </c>
      <c r="EZ21" s="374">
        <v>25983</v>
      </c>
      <c r="FA21" s="374">
        <v>25940</v>
      </c>
      <c r="FB21" s="374">
        <v>25916</v>
      </c>
      <c r="FC21" s="374">
        <v>25936</v>
      </c>
      <c r="FD21" s="102">
        <v>20</v>
      </c>
      <c r="FE21" s="85">
        <v>7.7101002313030062E-2</v>
      </c>
      <c r="FF21" s="102">
        <v>71</v>
      </c>
      <c r="FG21" s="85">
        <v>0.27450222308138411</v>
      </c>
    </row>
    <row r="22" spans="1:174" ht="15" outlineLevel="2">
      <c r="A22" s="360">
        <v>147</v>
      </c>
      <c r="B22" s="53" t="s">
        <v>304</v>
      </c>
      <c r="C22" s="344" t="s">
        <v>307</v>
      </c>
      <c r="D22" s="372">
        <v>22696</v>
      </c>
      <c r="E22" s="373">
        <v>22735</v>
      </c>
      <c r="F22" s="373">
        <v>22662</v>
      </c>
      <c r="G22" s="373">
        <v>22662</v>
      </c>
      <c r="H22" s="373">
        <v>22508</v>
      </c>
      <c r="I22" s="373">
        <v>22522</v>
      </c>
      <c r="J22" s="373">
        <v>22109</v>
      </c>
      <c r="K22" s="373">
        <v>22427</v>
      </c>
      <c r="L22" s="373">
        <v>21974</v>
      </c>
      <c r="M22" s="373">
        <v>21956</v>
      </c>
      <c r="N22" s="373">
        <v>21997</v>
      </c>
      <c r="O22" s="374">
        <v>22030</v>
      </c>
      <c r="P22" s="372">
        <v>22019</v>
      </c>
      <c r="Q22" s="373">
        <v>22121</v>
      </c>
      <c r="R22" s="375">
        <v>21550</v>
      </c>
      <c r="S22" s="373">
        <v>20744</v>
      </c>
      <c r="T22" s="373">
        <v>21880</v>
      </c>
      <c r="U22" s="373">
        <v>22277</v>
      </c>
      <c r="V22" s="373">
        <v>22959</v>
      </c>
      <c r="W22" s="373">
        <v>23526</v>
      </c>
      <c r="X22" s="373">
        <v>23899</v>
      </c>
      <c r="Y22" s="373">
        <v>23833</v>
      </c>
      <c r="Z22" s="373">
        <v>23847</v>
      </c>
      <c r="AA22" s="374">
        <v>23767</v>
      </c>
      <c r="AB22" s="372">
        <v>23904</v>
      </c>
      <c r="AC22" s="373">
        <v>23934</v>
      </c>
      <c r="AD22" s="373">
        <v>23914</v>
      </c>
      <c r="AE22" s="373">
        <v>23998</v>
      </c>
      <c r="AF22" s="373">
        <v>24334</v>
      </c>
      <c r="AG22" s="373">
        <v>23625</v>
      </c>
      <c r="AH22" s="373">
        <v>23961</v>
      </c>
      <c r="AI22" s="373">
        <v>23970</v>
      </c>
      <c r="AJ22" s="373">
        <v>23842</v>
      </c>
      <c r="AK22" s="373">
        <v>24187</v>
      </c>
      <c r="AL22" s="373">
        <v>24315</v>
      </c>
      <c r="AM22" s="374">
        <v>24375</v>
      </c>
      <c r="AN22" s="372">
        <v>24308</v>
      </c>
      <c r="AO22" s="373">
        <v>24348</v>
      </c>
      <c r="AP22" s="373">
        <v>24393</v>
      </c>
      <c r="AQ22" s="373">
        <v>24272</v>
      </c>
      <c r="AR22" s="373">
        <v>24731</v>
      </c>
      <c r="AS22" s="373">
        <v>24781</v>
      </c>
      <c r="AT22" s="373">
        <v>24839</v>
      </c>
      <c r="AU22" s="373">
        <v>24991</v>
      </c>
      <c r="AV22" s="373">
        <v>24611</v>
      </c>
      <c r="AW22" s="373">
        <v>24689</v>
      </c>
      <c r="AX22" s="373">
        <v>24672</v>
      </c>
      <c r="AY22" s="374">
        <v>24741</v>
      </c>
      <c r="AZ22" s="372">
        <v>24886</v>
      </c>
      <c r="BA22" s="373">
        <v>24933</v>
      </c>
      <c r="BB22" s="373">
        <v>24874</v>
      </c>
      <c r="BC22" s="373">
        <v>24881</v>
      </c>
      <c r="BD22" s="373">
        <v>24846</v>
      </c>
      <c r="BE22" s="373">
        <v>24353</v>
      </c>
      <c r="BF22" s="373">
        <v>24450</v>
      </c>
      <c r="BG22" s="373">
        <v>24226</v>
      </c>
      <c r="BH22" s="373">
        <v>24387</v>
      </c>
      <c r="BI22" s="373">
        <v>24076</v>
      </c>
      <c r="BJ22" s="373">
        <v>24184</v>
      </c>
      <c r="BK22" s="374">
        <v>26222</v>
      </c>
      <c r="BL22" s="372">
        <v>26223</v>
      </c>
      <c r="BM22" s="377">
        <v>26411</v>
      </c>
      <c r="BN22" s="377">
        <v>26393</v>
      </c>
      <c r="BO22" s="377">
        <v>26348</v>
      </c>
      <c r="BP22" s="377">
        <v>26423</v>
      </c>
      <c r="BQ22" s="377">
        <v>26262</v>
      </c>
      <c r="BR22" s="377">
        <v>25586</v>
      </c>
      <c r="BS22" s="377">
        <v>24843</v>
      </c>
      <c r="BT22" s="377">
        <v>24674</v>
      </c>
      <c r="BU22" s="377">
        <v>24702</v>
      </c>
      <c r="BV22" s="377">
        <v>24654</v>
      </c>
      <c r="BW22" s="374">
        <v>24886</v>
      </c>
      <c r="BX22" s="372">
        <v>25051</v>
      </c>
      <c r="BY22" s="377">
        <v>24832</v>
      </c>
      <c r="BZ22" s="377">
        <v>24577</v>
      </c>
      <c r="CA22" s="377">
        <v>24321</v>
      </c>
      <c r="CB22" s="377">
        <v>24202</v>
      </c>
      <c r="CC22" s="377">
        <v>23868</v>
      </c>
      <c r="CD22" s="377">
        <v>23486</v>
      </c>
      <c r="CE22" s="377">
        <v>23335</v>
      </c>
      <c r="CF22" s="377">
        <v>23183</v>
      </c>
      <c r="CG22" s="373">
        <v>23206</v>
      </c>
      <c r="CH22" s="373">
        <v>23208</v>
      </c>
      <c r="CI22" s="374">
        <v>23196</v>
      </c>
      <c r="CJ22" s="372">
        <v>23101</v>
      </c>
      <c r="CK22" s="373">
        <v>23301</v>
      </c>
      <c r="CL22" s="373">
        <v>23233</v>
      </c>
      <c r="CM22" s="373">
        <v>23197</v>
      </c>
      <c r="CN22" s="373">
        <v>23224</v>
      </c>
      <c r="CO22" s="373">
        <v>23547</v>
      </c>
      <c r="CP22" s="373">
        <v>23840</v>
      </c>
      <c r="CQ22" s="373">
        <v>23968</v>
      </c>
      <c r="CR22" s="373">
        <v>23921</v>
      </c>
      <c r="CS22" s="373">
        <v>24081</v>
      </c>
      <c r="CT22" s="373">
        <v>24202</v>
      </c>
      <c r="CU22" s="374">
        <v>24314</v>
      </c>
      <c r="CV22" s="372">
        <v>24369</v>
      </c>
      <c r="CW22" s="373">
        <v>24306</v>
      </c>
      <c r="CX22" s="373">
        <v>24407</v>
      </c>
      <c r="CY22" s="373">
        <v>24440</v>
      </c>
      <c r="CZ22" s="373">
        <v>24560</v>
      </c>
      <c r="DA22" s="373">
        <v>24469</v>
      </c>
      <c r="DB22" s="373">
        <v>24612</v>
      </c>
      <c r="DC22" s="373">
        <v>24573</v>
      </c>
      <c r="DD22" s="373">
        <v>25995</v>
      </c>
      <c r="DE22" s="373">
        <v>25820</v>
      </c>
      <c r="DF22" s="373">
        <v>26473</v>
      </c>
      <c r="DG22" s="374">
        <v>26793</v>
      </c>
      <c r="DH22" s="372">
        <v>26581</v>
      </c>
      <c r="DI22" s="373">
        <v>26538</v>
      </c>
      <c r="DJ22" s="373">
        <v>26415</v>
      </c>
      <c r="DK22" s="373">
        <v>26390</v>
      </c>
      <c r="DL22" s="373">
        <v>26262</v>
      </c>
      <c r="DM22" s="373">
        <v>26207</v>
      </c>
      <c r="DN22" s="373">
        <v>26148</v>
      </c>
      <c r="DO22" s="373">
        <v>26143</v>
      </c>
      <c r="DP22" s="373">
        <v>26168</v>
      </c>
      <c r="DQ22" s="373">
        <v>26104</v>
      </c>
      <c r="DR22" s="373">
        <v>25867</v>
      </c>
      <c r="DS22" s="376">
        <v>26056</v>
      </c>
      <c r="DT22" s="372">
        <v>26120</v>
      </c>
      <c r="DU22" s="373">
        <v>26779</v>
      </c>
      <c r="DV22" s="373">
        <v>27099</v>
      </c>
      <c r="DW22" s="373">
        <v>27205</v>
      </c>
      <c r="DX22" s="373">
        <v>27575</v>
      </c>
      <c r="DY22" s="373">
        <v>27520</v>
      </c>
      <c r="DZ22" s="373">
        <v>27610</v>
      </c>
      <c r="EA22" s="373">
        <v>27050</v>
      </c>
      <c r="EB22" s="373">
        <v>27177</v>
      </c>
      <c r="EC22" s="373">
        <v>27159</v>
      </c>
      <c r="ED22" s="373">
        <v>27047</v>
      </c>
      <c r="EE22" s="376">
        <v>26980</v>
      </c>
      <c r="EF22" s="372">
        <v>27058</v>
      </c>
      <c r="EG22" s="373">
        <v>27173</v>
      </c>
      <c r="EH22" s="373">
        <v>27025</v>
      </c>
      <c r="EI22" s="373">
        <v>27048</v>
      </c>
      <c r="EJ22" s="373">
        <v>26903</v>
      </c>
      <c r="EK22" s="373">
        <v>26920</v>
      </c>
      <c r="EL22" s="373">
        <v>26984</v>
      </c>
      <c r="EM22" s="373">
        <v>27106</v>
      </c>
      <c r="EN22" s="373">
        <v>27795</v>
      </c>
      <c r="EO22" s="373">
        <v>27693</v>
      </c>
      <c r="EP22" s="373">
        <v>27694</v>
      </c>
      <c r="EQ22" s="376">
        <v>27837</v>
      </c>
      <c r="ER22" s="372">
        <v>28011</v>
      </c>
      <c r="ES22" s="373">
        <v>28207</v>
      </c>
      <c r="ET22" s="373">
        <v>28297</v>
      </c>
      <c r="EU22" s="373">
        <v>28414</v>
      </c>
      <c r="EV22" s="373">
        <v>28821</v>
      </c>
      <c r="EW22" s="376">
        <v>28914</v>
      </c>
      <c r="EX22" s="376">
        <v>30062</v>
      </c>
      <c r="EY22" s="376">
        <v>30227</v>
      </c>
      <c r="EZ22" s="374">
        <v>30220</v>
      </c>
      <c r="FA22" s="374">
        <v>30464</v>
      </c>
      <c r="FB22" s="374">
        <v>30516</v>
      </c>
      <c r="FC22" s="374">
        <v>30728</v>
      </c>
      <c r="FD22" s="102">
        <v>212</v>
      </c>
      <c r="FE22" s="85">
        <v>0.6959033613445379</v>
      </c>
      <c r="FF22" s="102">
        <v>2891</v>
      </c>
      <c r="FG22" s="85">
        <v>10.385458203110968</v>
      </c>
    </row>
    <row r="23" spans="1:174" ht="15" outlineLevel="2">
      <c r="A23" s="360">
        <v>172</v>
      </c>
      <c r="B23" s="53" t="s">
        <v>304</v>
      </c>
      <c r="C23" s="344" t="s">
        <v>308</v>
      </c>
      <c r="D23" s="372">
        <v>36112</v>
      </c>
      <c r="E23" s="373">
        <v>36463</v>
      </c>
      <c r="F23" s="373">
        <v>36387</v>
      </c>
      <c r="G23" s="373">
        <v>36233</v>
      </c>
      <c r="H23" s="373">
        <v>36128</v>
      </c>
      <c r="I23" s="373">
        <v>36239</v>
      </c>
      <c r="J23" s="373">
        <v>35363</v>
      </c>
      <c r="K23" s="373">
        <v>36206</v>
      </c>
      <c r="L23" s="373">
        <v>34967</v>
      </c>
      <c r="M23" s="373">
        <v>35081</v>
      </c>
      <c r="N23" s="373">
        <v>35198</v>
      </c>
      <c r="O23" s="374">
        <v>35695</v>
      </c>
      <c r="P23" s="372">
        <v>35780</v>
      </c>
      <c r="Q23" s="373">
        <v>37162</v>
      </c>
      <c r="R23" s="375">
        <v>37179</v>
      </c>
      <c r="S23" s="373">
        <v>35209</v>
      </c>
      <c r="T23" s="373">
        <v>36393</v>
      </c>
      <c r="U23" s="373">
        <v>36587</v>
      </c>
      <c r="V23" s="373">
        <v>37049</v>
      </c>
      <c r="W23" s="373">
        <v>37337</v>
      </c>
      <c r="X23" s="373">
        <v>37281</v>
      </c>
      <c r="Y23" s="373">
        <v>38844</v>
      </c>
      <c r="Z23" s="373">
        <v>38714</v>
      </c>
      <c r="AA23" s="374">
        <v>38502</v>
      </c>
      <c r="AB23" s="372">
        <v>38761</v>
      </c>
      <c r="AC23" s="373">
        <v>38797</v>
      </c>
      <c r="AD23" s="373">
        <v>38690</v>
      </c>
      <c r="AE23" s="373">
        <v>38551</v>
      </c>
      <c r="AF23" s="373">
        <v>38587</v>
      </c>
      <c r="AG23" s="373">
        <v>37740</v>
      </c>
      <c r="AH23" s="373">
        <v>37621</v>
      </c>
      <c r="AI23" s="373">
        <v>37474</v>
      </c>
      <c r="AJ23" s="373">
        <v>37197</v>
      </c>
      <c r="AK23" s="373">
        <v>37543</v>
      </c>
      <c r="AL23" s="373">
        <v>37018</v>
      </c>
      <c r="AM23" s="374">
        <v>37264</v>
      </c>
      <c r="AN23" s="372">
        <v>36993</v>
      </c>
      <c r="AO23" s="373">
        <v>36991</v>
      </c>
      <c r="AP23" s="373">
        <v>37046</v>
      </c>
      <c r="AQ23" s="373">
        <v>37063</v>
      </c>
      <c r="AR23" s="373">
        <v>37830</v>
      </c>
      <c r="AS23" s="373">
        <v>38032</v>
      </c>
      <c r="AT23" s="373">
        <v>38119</v>
      </c>
      <c r="AU23" s="373">
        <v>38365</v>
      </c>
      <c r="AV23" s="373">
        <v>37983</v>
      </c>
      <c r="AW23" s="373">
        <v>38106</v>
      </c>
      <c r="AX23" s="373">
        <v>38034</v>
      </c>
      <c r="AY23" s="374">
        <v>38019</v>
      </c>
      <c r="AZ23" s="372">
        <v>38139</v>
      </c>
      <c r="BA23" s="373">
        <v>38275</v>
      </c>
      <c r="BB23" s="373">
        <v>38026</v>
      </c>
      <c r="BC23" s="373">
        <v>38019</v>
      </c>
      <c r="BD23" s="373">
        <v>38009</v>
      </c>
      <c r="BE23" s="373">
        <v>37549</v>
      </c>
      <c r="BF23" s="373">
        <v>38420</v>
      </c>
      <c r="BG23" s="373">
        <v>38069</v>
      </c>
      <c r="BH23" s="373">
        <v>38161</v>
      </c>
      <c r="BI23" s="373">
        <v>37583</v>
      </c>
      <c r="BJ23" s="373">
        <v>37876</v>
      </c>
      <c r="BK23" s="374">
        <v>38044</v>
      </c>
      <c r="BL23" s="372">
        <v>38050</v>
      </c>
      <c r="BM23" s="377">
        <v>38344</v>
      </c>
      <c r="BN23" s="377">
        <v>38233</v>
      </c>
      <c r="BO23" s="377">
        <v>38186</v>
      </c>
      <c r="BP23" s="377">
        <v>38250</v>
      </c>
      <c r="BQ23" s="377">
        <v>38004</v>
      </c>
      <c r="BR23" s="377">
        <v>36926</v>
      </c>
      <c r="BS23" s="377">
        <v>36309</v>
      </c>
      <c r="BT23" s="377">
        <v>36087</v>
      </c>
      <c r="BU23" s="377">
        <v>36142</v>
      </c>
      <c r="BV23" s="377">
        <v>35978</v>
      </c>
      <c r="BW23" s="374">
        <v>36114</v>
      </c>
      <c r="BX23" s="372">
        <v>36201</v>
      </c>
      <c r="BY23" s="377">
        <v>36024</v>
      </c>
      <c r="BZ23" s="377">
        <v>35471</v>
      </c>
      <c r="CA23" s="377">
        <v>34911</v>
      </c>
      <c r="CB23" s="377">
        <v>34717</v>
      </c>
      <c r="CC23" s="377">
        <v>34235</v>
      </c>
      <c r="CD23" s="377">
        <v>34598</v>
      </c>
      <c r="CE23" s="377">
        <v>34471</v>
      </c>
      <c r="CF23" s="377">
        <v>34127</v>
      </c>
      <c r="CG23" s="373">
        <v>33985</v>
      </c>
      <c r="CH23" s="373">
        <v>33954</v>
      </c>
      <c r="CI23" s="374">
        <v>33831</v>
      </c>
      <c r="CJ23" s="372">
        <v>33700</v>
      </c>
      <c r="CK23" s="373">
        <v>33812</v>
      </c>
      <c r="CL23" s="373">
        <v>33586</v>
      </c>
      <c r="CM23" s="373">
        <v>33470</v>
      </c>
      <c r="CN23" s="373">
        <v>33380</v>
      </c>
      <c r="CO23" s="373">
        <v>33681</v>
      </c>
      <c r="CP23" s="373">
        <v>34244</v>
      </c>
      <c r="CQ23" s="373">
        <v>34424</v>
      </c>
      <c r="CR23" s="373">
        <v>34591</v>
      </c>
      <c r="CS23" s="373">
        <v>34723</v>
      </c>
      <c r="CT23" s="373">
        <v>35185</v>
      </c>
      <c r="CU23" s="374">
        <v>35342</v>
      </c>
      <c r="CV23" s="372">
        <v>35413</v>
      </c>
      <c r="CW23" s="373">
        <v>35388</v>
      </c>
      <c r="CX23" s="373">
        <v>35260</v>
      </c>
      <c r="CY23" s="373">
        <v>35119</v>
      </c>
      <c r="CZ23" s="373">
        <v>35038</v>
      </c>
      <c r="DA23" s="373">
        <v>35039</v>
      </c>
      <c r="DB23" s="373">
        <v>34964</v>
      </c>
      <c r="DC23" s="373">
        <v>34947</v>
      </c>
      <c r="DD23" s="373">
        <v>35384</v>
      </c>
      <c r="DE23" s="373">
        <v>35115</v>
      </c>
      <c r="DF23" s="373">
        <v>34935</v>
      </c>
      <c r="DG23" s="374">
        <v>34951</v>
      </c>
      <c r="DH23" s="372">
        <v>35064</v>
      </c>
      <c r="DI23" s="373">
        <v>35486</v>
      </c>
      <c r="DJ23" s="373">
        <v>35340</v>
      </c>
      <c r="DK23" s="373">
        <v>35776</v>
      </c>
      <c r="DL23" s="373">
        <v>35765</v>
      </c>
      <c r="DM23" s="373">
        <v>35661</v>
      </c>
      <c r="DN23" s="373">
        <v>35584</v>
      </c>
      <c r="DO23" s="373">
        <v>35684</v>
      </c>
      <c r="DP23" s="373">
        <v>35688</v>
      </c>
      <c r="DQ23" s="373">
        <v>35536</v>
      </c>
      <c r="DR23" s="373">
        <v>35490</v>
      </c>
      <c r="DS23" s="376">
        <v>35736</v>
      </c>
      <c r="DT23" s="372">
        <v>35836</v>
      </c>
      <c r="DU23" s="373">
        <v>36951</v>
      </c>
      <c r="DV23" s="373">
        <v>37619</v>
      </c>
      <c r="DW23" s="373">
        <v>37832</v>
      </c>
      <c r="DX23" s="373">
        <v>38127</v>
      </c>
      <c r="DY23" s="373">
        <v>38213</v>
      </c>
      <c r="DZ23" s="373">
        <v>38264</v>
      </c>
      <c r="EA23" s="373">
        <v>37538</v>
      </c>
      <c r="EB23" s="373">
        <v>37730</v>
      </c>
      <c r="EC23" s="373">
        <v>37518</v>
      </c>
      <c r="ED23" s="373">
        <v>37362</v>
      </c>
      <c r="EE23" s="376">
        <v>37088</v>
      </c>
      <c r="EF23" s="372">
        <v>37121</v>
      </c>
      <c r="EG23" s="373">
        <v>37236</v>
      </c>
      <c r="EH23" s="373">
        <v>36981</v>
      </c>
      <c r="EI23" s="373">
        <v>36930</v>
      </c>
      <c r="EJ23" s="373">
        <v>36822</v>
      </c>
      <c r="EK23" s="373">
        <v>36785</v>
      </c>
      <c r="EL23" s="373">
        <v>36757</v>
      </c>
      <c r="EM23" s="373">
        <v>36886</v>
      </c>
      <c r="EN23" s="373">
        <v>38006</v>
      </c>
      <c r="EO23" s="373">
        <v>37880</v>
      </c>
      <c r="EP23" s="373">
        <v>37946</v>
      </c>
      <c r="EQ23" s="376">
        <v>38007</v>
      </c>
      <c r="ER23" s="372">
        <v>37999</v>
      </c>
      <c r="ES23" s="373">
        <v>38229</v>
      </c>
      <c r="ET23" s="373">
        <v>38455</v>
      </c>
      <c r="EU23" s="373">
        <v>38521</v>
      </c>
      <c r="EV23" s="373">
        <v>38754</v>
      </c>
      <c r="EW23" s="376">
        <v>38791</v>
      </c>
      <c r="EX23" s="376">
        <v>40692</v>
      </c>
      <c r="EY23" s="376">
        <v>40849</v>
      </c>
      <c r="EZ23" s="374">
        <v>40883</v>
      </c>
      <c r="FA23" s="374">
        <v>41315</v>
      </c>
      <c r="FB23" s="374">
        <v>41416</v>
      </c>
      <c r="FC23" s="374">
        <v>41431</v>
      </c>
      <c r="FD23" s="102">
        <v>15</v>
      </c>
      <c r="FE23" s="85">
        <v>3.6306426237444026E-2</v>
      </c>
      <c r="FF23" s="102">
        <v>3424</v>
      </c>
      <c r="FG23" s="85">
        <v>9.0088667876970039</v>
      </c>
    </row>
    <row r="24" spans="1:174" ht="15" outlineLevel="2">
      <c r="A24" s="360">
        <v>475</v>
      </c>
      <c r="B24" s="53" t="s">
        <v>304</v>
      </c>
      <c r="C24" s="344" t="s">
        <v>309</v>
      </c>
      <c r="D24" s="372">
        <v>3139</v>
      </c>
      <c r="E24" s="373">
        <v>3151</v>
      </c>
      <c r="F24" s="373">
        <v>3175</v>
      </c>
      <c r="G24" s="373">
        <v>3152</v>
      </c>
      <c r="H24" s="373">
        <v>3152</v>
      </c>
      <c r="I24" s="373">
        <v>2942</v>
      </c>
      <c r="J24" s="373">
        <v>2947</v>
      </c>
      <c r="K24" s="373">
        <v>2941</v>
      </c>
      <c r="L24" s="373">
        <v>2878</v>
      </c>
      <c r="M24" s="373">
        <v>2889</v>
      </c>
      <c r="N24" s="373">
        <v>2888</v>
      </c>
      <c r="O24" s="374">
        <v>2949</v>
      </c>
      <c r="P24" s="372">
        <v>2940</v>
      </c>
      <c r="Q24" s="373">
        <v>2942</v>
      </c>
      <c r="R24" s="375">
        <v>2989</v>
      </c>
      <c r="S24" s="373">
        <v>2986</v>
      </c>
      <c r="T24" s="373">
        <v>2989</v>
      </c>
      <c r="U24" s="373">
        <v>3144</v>
      </c>
      <c r="V24" s="373">
        <v>3188</v>
      </c>
      <c r="W24" s="373">
        <v>3224</v>
      </c>
      <c r="X24" s="373">
        <v>3226</v>
      </c>
      <c r="Y24" s="373">
        <v>3355</v>
      </c>
      <c r="Z24" s="373">
        <v>3366</v>
      </c>
      <c r="AA24" s="374">
        <v>3394</v>
      </c>
      <c r="AB24" s="372">
        <v>3402</v>
      </c>
      <c r="AC24" s="373">
        <v>3403</v>
      </c>
      <c r="AD24" s="373">
        <v>3416</v>
      </c>
      <c r="AE24" s="373">
        <v>3389</v>
      </c>
      <c r="AF24" s="373">
        <v>3379</v>
      </c>
      <c r="AG24" s="373">
        <v>3371</v>
      </c>
      <c r="AH24" s="373">
        <v>3394</v>
      </c>
      <c r="AI24" s="373">
        <v>3394</v>
      </c>
      <c r="AJ24" s="373">
        <v>3376</v>
      </c>
      <c r="AK24" s="373">
        <v>3395</v>
      </c>
      <c r="AL24" s="373">
        <v>3412</v>
      </c>
      <c r="AM24" s="374">
        <v>3423</v>
      </c>
      <c r="AN24" s="372">
        <v>3420</v>
      </c>
      <c r="AO24" s="373">
        <v>3437</v>
      </c>
      <c r="AP24" s="373">
        <v>3431</v>
      </c>
      <c r="AQ24" s="373">
        <v>3415</v>
      </c>
      <c r="AR24" s="373">
        <v>3440</v>
      </c>
      <c r="AS24" s="373">
        <v>3462</v>
      </c>
      <c r="AT24" s="373">
        <v>3486</v>
      </c>
      <c r="AU24" s="373">
        <v>3516</v>
      </c>
      <c r="AV24" s="373">
        <v>3500</v>
      </c>
      <c r="AW24" s="373">
        <v>3512</v>
      </c>
      <c r="AX24" s="373">
        <v>3531</v>
      </c>
      <c r="AY24" s="374">
        <v>3538</v>
      </c>
      <c r="AZ24" s="372">
        <v>3558</v>
      </c>
      <c r="BA24" s="373">
        <v>3567</v>
      </c>
      <c r="BB24" s="373">
        <v>3568</v>
      </c>
      <c r="BC24" s="373">
        <v>3582</v>
      </c>
      <c r="BD24" s="373">
        <v>3611</v>
      </c>
      <c r="BE24" s="373">
        <v>3657</v>
      </c>
      <c r="BF24" s="373">
        <v>3673</v>
      </c>
      <c r="BG24" s="373">
        <v>3685</v>
      </c>
      <c r="BH24" s="373">
        <v>3707</v>
      </c>
      <c r="BI24" s="373">
        <v>3700</v>
      </c>
      <c r="BJ24" s="373">
        <v>3779</v>
      </c>
      <c r="BK24" s="374">
        <v>3831</v>
      </c>
      <c r="BL24" s="372">
        <v>3858</v>
      </c>
      <c r="BM24" s="377">
        <v>3892</v>
      </c>
      <c r="BN24" s="377">
        <v>3931</v>
      </c>
      <c r="BO24" s="377">
        <v>3913</v>
      </c>
      <c r="BP24" s="377">
        <v>3915</v>
      </c>
      <c r="BQ24" s="377">
        <v>3903</v>
      </c>
      <c r="BR24" s="377">
        <v>3910</v>
      </c>
      <c r="BS24" s="377">
        <v>3979</v>
      </c>
      <c r="BT24" s="377">
        <v>3964</v>
      </c>
      <c r="BU24" s="377">
        <v>4014</v>
      </c>
      <c r="BV24" s="377">
        <v>4010</v>
      </c>
      <c r="BW24" s="374">
        <v>4036</v>
      </c>
      <c r="BX24" s="372">
        <v>4074</v>
      </c>
      <c r="BY24" s="377">
        <v>4096</v>
      </c>
      <c r="BZ24" s="377">
        <v>4093</v>
      </c>
      <c r="CA24" s="377">
        <v>4104</v>
      </c>
      <c r="CB24" s="377">
        <v>4119</v>
      </c>
      <c r="CC24" s="377">
        <v>4087</v>
      </c>
      <c r="CD24" s="377">
        <v>4069</v>
      </c>
      <c r="CE24" s="377">
        <v>4072</v>
      </c>
      <c r="CF24" s="377">
        <v>4034</v>
      </c>
      <c r="CG24" s="373">
        <v>4022</v>
      </c>
      <c r="CH24" s="373">
        <v>4036</v>
      </c>
      <c r="CI24" s="374">
        <v>4032</v>
      </c>
      <c r="CJ24" s="372">
        <v>4023</v>
      </c>
      <c r="CK24" s="373">
        <v>4041</v>
      </c>
      <c r="CL24" s="373">
        <v>4054</v>
      </c>
      <c r="CM24" s="373">
        <v>4058</v>
      </c>
      <c r="CN24" s="373">
        <v>4036</v>
      </c>
      <c r="CO24" s="373">
        <v>4067</v>
      </c>
      <c r="CP24" s="373">
        <v>4068</v>
      </c>
      <c r="CQ24" s="373">
        <v>4135</v>
      </c>
      <c r="CR24" s="373">
        <v>4149</v>
      </c>
      <c r="CS24" s="373">
        <v>4168</v>
      </c>
      <c r="CT24" s="373">
        <v>4260</v>
      </c>
      <c r="CU24" s="374">
        <v>4281</v>
      </c>
      <c r="CV24" s="372">
        <v>4278</v>
      </c>
      <c r="CW24" s="373">
        <v>4313</v>
      </c>
      <c r="CX24" s="373">
        <v>4350</v>
      </c>
      <c r="CY24" s="373">
        <v>4352</v>
      </c>
      <c r="CZ24" s="373">
        <v>4380</v>
      </c>
      <c r="DA24" s="373">
        <v>4385</v>
      </c>
      <c r="DB24" s="373">
        <v>4324</v>
      </c>
      <c r="DC24" s="373">
        <v>4313</v>
      </c>
      <c r="DD24" s="373">
        <v>4317</v>
      </c>
      <c r="DE24" s="373">
        <v>4349</v>
      </c>
      <c r="DF24" s="373">
        <v>4388</v>
      </c>
      <c r="DG24" s="374">
        <v>4412</v>
      </c>
      <c r="DH24" s="372">
        <v>4425</v>
      </c>
      <c r="DI24" s="373">
        <v>4469</v>
      </c>
      <c r="DJ24" s="373">
        <v>4497</v>
      </c>
      <c r="DK24" s="373">
        <v>4487</v>
      </c>
      <c r="DL24" s="373">
        <v>4496</v>
      </c>
      <c r="DM24" s="373">
        <v>4497</v>
      </c>
      <c r="DN24" s="373">
        <v>4505</v>
      </c>
      <c r="DO24" s="373">
        <v>4504</v>
      </c>
      <c r="DP24" s="373">
        <v>4531</v>
      </c>
      <c r="DQ24" s="373">
        <v>4519</v>
      </c>
      <c r="DR24" s="373">
        <v>4512</v>
      </c>
      <c r="DS24" s="376">
        <v>4502</v>
      </c>
      <c r="DT24" s="372">
        <v>4519</v>
      </c>
      <c r="DU24" s="373">
        <v>4604</v>
      </c>
      <c r="DV24" s="373">
        <v>4605</v>
      </c>
      <c r="DW24" s="373">
        <v>4643</v>
      </c>
      <c r="DX24" s="373">
        <v>4674</v>
      </c>
      <c r="DY24" s="373">
        <v>4656</v>
      </c>
      <c r="DZ24" s="373">
        <v>4662</v>
      </c>
      <c r="EA24" s="373">
        <v>4620</v>
      </c>
      <c r="EB24" s="373">
        <v>4642</v>
      </c>
      <c r="EC24" s="373">
        <v>4664</v>
      </c>
      <c r="ED24" s="373">
        <v>4659</v>
      </c>
      <c r="EE24" s="376">
        <v>4650</v>
      </c>
      <c r="EF24" s="372">
        <v>4701</v>
      </c>
      <c r="EG24" s="373">
        <v>4734</v>
      </c>
      <c r="EH24" s="373">
        <v>4740</v>
      </c>
      <c r="EI24" s="373">
        <v>4747</v>
      </c>
      <c r="EJ24" s="373">
        <v>4766</v>
      </c>
      <c r="EK24" s="373">
        <v>4757</v>
      </c>
      <c r="EL24" s="373">
        <v>4733</v>
      </c>
      <c r="EM24" s="373">
        <v>4743</v>
      </c>
      <c r="EN24" s="373">
        <v>4751</v>
      </c>
      <c r="EO24" s="373">
        <v>4751</v>
      </c>
      <c r="EP24" s="373">
        <v>4709</v>
      </c>
      <c r="EQ24" s="376">
        <v>4720</v>
      </c>
      <c r="ER24" s="372">
        <v>4770</v>
      </c>
      <c r="ES24" s="373">
        <v>4779</v>
      </c>
      <c r="ET24" s="373">
        <v>4778</v>
      </c>
      <c r="EU24" s="373">
        <v>4752</v>
      </c>
      <c r="EV24" s="373">
        <v>4767</v>
      </c>
      <c r="EW24" s="376">
        <v>4762</v>
      </c>
      <c r="EX24" s="376">
        <v>4809</v>
      </c>
      <c r="EY24" s="376">
        <v>4802</v>
      </c>
      <c r="EZ24" s="374">
        <v>4736</v>
      </c>
      <c r="FA24" s="374">
        <v>4757</v>
      </c>
      <c r="FB24" s="374">
        <v>4733</v>
      </c>
      <c r="FC24" s="374">
        <v>4754</v>
      </c>
      <c r="FD24" s="102">
        <v>21</v>
      </c>
      <c r="FE24" s="85">
        <v>0.44145469833928952</v>
      </c>
      <c r="FF24" s="102">
        <v>34</v>
      </c>
      <c r="FG24" s="85">
        <v>0.72033898305084743</v>
      </c>
    </row>
    <row r="25" spans="1:174" ht="15" outlineLevel="2">
      <c r="A25" s="360">
        <v>480</v>
      </c>
      <c r="B25" s="53" t="s">
        <v>304</v>
      </c>
      <c r="C25" s="344" t="s">
        <v>310</v>
      </c>
      <c r="D25" s="372">
        <v>13211</v>
      </c>
      <c r="E25" s="373">
        <v>13401</v>
      </c>
      <c r="F25" s="373">
        <v>13459</v>
      </c>
      <c r="G25" s="373">
        <v>13466</v>
      </c>
      <c r="H25" s="373">
        <v>13468</v>
      </c>
      <c r="I25" s="373">
        <v>13433</v>
      </c>
      <c r="J25" s="373">
        <v>13385</v>
      </c>
      <c r="K25" s="373">
        <v>13430</v>
      </c>
      <c r="L25" s="373">
        <v>13349</v>
      </c>
      <c r="M25" s="373">
        <v>13405</v>
      </c>
      <c r="N25" s="373">
        <v>13427</v>
      </c>
      <c r="O25" s="374">
        <v>13633</v>
      </c>
      <c r="P25" s="372">
        <v>13613</v>
      </c>
      <c r="Q25" s="373">
        <v>13665</v>
      </c>
      <c r="R25" s="375">
        <v>13401</v>
      </c>
      <c r="S25" s="373">
        <v>13027</v>
      </c>
      <c r="T25" s="373">
        <v>13140</v>
      </c>
      <c r="U25" s="373">
        <v>13409</v>
      </c>
      <c r="V25" s="373">
        <v>13641</v>
      </c>
      <c r="W25" s="373">
        <v>13875</v>
      </c>
      <c r="X25" s="373">
        <v>13913</v>
      </c>
      <c r="Y25" s="373">
        <v>14196</v>
      </c>
      <c r="Z25" s="373">
        <v>14269</v>
      </c>
      <c r="AA25" s="374">
        <v>14513</v>
      </c>
      <c r="AB25" s="372">
        <v>14480</v>
      </c>
      <c r="AC25" s="373">
        <v>14532</v>
      </c>
      <c r="AD25" s="373">
        <v>14567</v>
      </c>
      <c r="AE25" s="373">
        <v>14615</v>
      </c>
      <c r="AF25" s="373">
        <v>14711</v>
      </c>
      <c r="AG25" s="373">
        <v>14782</v>
      </c>
      <c r="AH25" s="373">
        <v>14195</v>
      </c>
      <c r="AI25" s="373">
        <v>14804</v>
      </c>
      <c r="AJ25" s="373">
        <v>14858</v>
      </c>
      <c r="AK25" s="373">
        <v>15012</v>
      </c>
      <c r="AL25" s="373">
        <v>15181</v>
      </c>
      <c r="AM25" s="374">
        <v>15373</v>
      </c>
      <c r="AN25" s="372">
        <v>15484</v>
      </c>
      <c r="AO25" s="373">
        <v>15628</v>
      </c>
      <c r="AP25" s="373">
        <v>15749</v>
      </c>
      <c r="AQ25" s="373">
        <v>15849</v>
      </c>
      <c r="AR25" s="373">
        <v>16116</v>
      </c>
      <c r="AS25" s="373">
        <v>16219</v>
      </c>
      <c r="AT25" s="373">
        <v>16409</v>
      </c>
      <c r="AU25" s="373">
        <v>16532</v>
      </c>
      <c r="AV25" s="373">
        <v>16367</v>
      </c>
      <c r="AW25" s="373">
        <v>16482</v>
      </c>
      <c r="AX25" s="373">
        <v>16531</v>
      </c>
      <c r="AY25" s="374">
        <v>16568</v>
      </c>
      <c r="AZ25" s="372">
        <v>16625</v>
      </c>
      <c r="BA25" s="373">
        <v>16739</v>
      </c>
      <c r="BB25" s="373">
        <v>16742</v>
      </c>
      <c r="BC25" s="373">
        <v>16789</v>
      </c>
      <c r="BD25" s="373">
        <v>16832</v>
      </c>
      <c r="BE25" s="373">
        <v>16753</v>
      </c>
      <c r="BF25" s="373">
        <v>16859</v>
      </c>
      <c r="BG25" s="373">
        <v>16786</v>
      </c>
      <c r="BH25" s="373">
        <v>17625</v>
      </c>
      <c r="BI25" s="373">
        <v>17552</v>
      </c>
      <c r="BJ25" s="373">
        <v>17568</v>
      </c>
      <c r="BK25" s="374">
        <v>17687</v>
      </c>
      <c r="BL25" s="372">
        <v>17716</v>
      </c>
      <c r="BM25" s="377">
        <v>17773</v>
      </c>
      <c r="BN25" s="377">
        <v>17813</v>
      </c>
      <c r="BO25" s="377">
        <v>17850</v>
      </c>
      <c r="BP25" s="377">
        <v>17928</v>
      </c>
      <c r="BQ25" s="377">
        <v>17895</v>
      </c>
      <c r="BR25" s="377">
        <v>17654</v>
      </c>
      <c r="BS25" s="377">
        <v>17580</v>
      </c>
      <c r="BT25" s="377">
        <v>17508</v>
      </c>
      <c r="BU25" s="377">
        <v>17512</v>
      </c>
      <c r="BV25" s="377">
        <v>17481</v>
      </c>
      <c r="BW25" s="374">
        <v>17467</v>
      </c>
      <c r="BX25" s="372">
        <v>17487</v>
      </c>
      <c r="BY25" s="377">
        <v>17420</v>
      </c>
      <c r="BZ25" s="377">
        <v>17415</v>
      </c>
      <c r="CA25" s="377">
        <v>17377</v>
      </c>
      <c r="CB25" s="377">
        <v>17356</v>
      </c>
      <c r="CC25" s="377">
        <v>17302</v>
      </c>
      <c r="CD25" s="377">
        <v>17200</v>
      </c>
      <c r="CE25" s="377">
        <v>17287</v>
      </c>
      <c r="CF25" s="377">
        <v>17355</v>
      </c>
      <c r="CG25" s="373">
        <v>17455</v>
      </c>
      <c r="CH25" s="373">
        <v>17511</v>
      </c>
      <c r="CI25" s="374">
        <v>17605</v>
      </c>
      <c r="CJ25" s="372">
        <v>17580</v>
      </c>
      <c r="CK25" s="373">
        <v>17649</v>
      </c>
      <c r="CL25" s="373">
        <v>17604</v>
      </c>
      <c r="CM25" s="373">
        <v>17651</v>
      </c>
      <c r="CN25" s="373">
        <v>17613</v>
      </c>
      <c r="CO25" s="373">
        <v>17797</v>
      </c>
      <c r="CP25" s="373">
        <v>17928</v>
      </c>
      <c r="CQ25" s="373">
        <v>17961</v>
      </c>
      <c r="CR25" s="373">
        <v>18117</v>
      </c>
      <c r="CS25" s="373">
        <v>18249</v>
      </c>
      <c r="CT25" s="373">
        <v>18439</v>
      </c>
      <c r="CU25" s="374">
        <v>18487</v>
      </c>
      <c r="CV25" s="372">
        <v>18492</v>
      </c>
      <c r="CW25" s="373">
        <v>18512</v>
      </c>
      <c r="CX25" s="373">
        <v>18492</v>
      </c>
      <c r="CY25" s="373">
        <v>18567</v>
      </c>
      <c r="CZ25" s="373">
        <v>18639</v>
      </c>
      <c r="DA25" s="373">
        <v>18578</v>
      </c>
      <c r="DB25" s="373">
        <v>18579</v>
      </c>
      <c r="DC25" s="373">
        <v>18567</v>
      </c>
      <c r="DD25" s="373">
        <v>18753</v>
      </c>
      <c r="DE25" s="373">
        <v>18699</v>
      </c>
      <c r="DF25" s="373">
        <v>18928</v>
      </c>
      <c r="DG25" s="374">
        <v>18988</v>
      </c>
      <c r="DH25" s="372">
        <v>18953</v>
      </c>
      <c r="DI25" s="373">
        <v>19035</v>
      </c>
      <c r="DJ25" s="373">
        <v>19014</v>
      </c>
      <c r="DK25" s="373">
        <v>18923</v>
      </c>
      <c r="DL25" s="373">
        <v>18884</v>
      </c>
      <c r="DM25" s="373">
        <v>18848</v>
      </c>
      <c r="DN25" s="373">
        <v>18802</v>
      </c>
      <c r="DO25" s="373">
        <v>18779</v>
      </c>
      <c r="DP25" s="373">
        <v>18784</v>
      </c>
      <c r="DQ25" s="373">
        <v>18823</v>
      </c>
      <c r="DR25" s="373">
        <v>18762</v>
      </c>
      <c r="DS25" s="376">
        <v>18883</v>
      </c>
      <c r="DT25" s="372">
        <v>19010</v>
      </c>
      <c r="DU25" s="373">
        <v>19225</v>
      </c>
      <c r="DV25" s="373">
        <v>19396</v>
      </c>
      <c r="DW25" s="373">
        <v>19550</v>
      </c>
      <c r="DX25" s="373">
        <v>19628</v>
      </c>
      <c r="DY25" s="373">
        <v>19626</v>
      </c>
      <c r="DZ25" s="373">
        <v>19727</v>
      </c>
      <c r="EA25" s="373">
        <v>19628</v>
      </c>
      <c r="EB25" s="373">
        <v>19730</v>
      </c>
      <c r="EC25" s="373">
        <v>19770</v>
      </c>
      <c r="ED25" s="373">
        <v>19798</v>
      </c>
      <c r="EE25" s="376">
        <v>19760</v>
      </c>
      <c r="EF25" s="372">
        <v>19819</v>
      </c>
      <c r="EG25" s="373">
        <v>19869</v>
      </c>
      <c r="EH25" s="373">
        <v>19809</v>
      </c>
      <c r="EI25" s="373">
        <v>19793</v>
      </c>
      <c r="EJ25" s="373">
        <v>19805</v>
      </c>
      <c r="EK25" s="373">
        <v>19797</v>
      </c>
      <c r="EL25" s="373">
        <v>19927</v>
      </c>
      <c r="EM25" s="373">
        <v>19969</v>
      </c>
      <c r="EN25" s="373">
        <v>20061</v>
      </c>
      <c r="EO25" s="373">
        <v>20030</v>
      </c>
      <c r="EP25" s="373">
        <v>20034</v>
      </c>
      <c r="EQ25" s="376">
        <v>20078</v>
      </c>
      <c r="ER25" s="372">
        <v>20150</v>
      </c>
      <c r="ES25" s="373">
        <v>20176</v>
      </c>
      <c r="ET25" s="373">
        <v>20256</v>
      </c>
      <c r="EU25" s="373">
        <v>20281</v>
      </c>
      <c r="EV25" s="373">
        <v>20391</v>
      </c>
      <c r="EW25" s="376">
        <v>20425</v>
      </c>
      <c r="EX25" s="376">
        <v>20809</v>
      </c>
      <c r="EY25" s="376">
        <v>21007</v>
      </c>
      <c r="EZ25" s="374">
        <v>20996</v>
      </c>
      <c r="FA25" s="374">
        <v>21020</v>
      </c>
      <c r="FB25" s="374">
        <v>21059</v>
      </c>
      <c r="FC25" s="374">
        <v>21198</v>
      </c>
      <c r="FD25" s="102">
        <v>139</v>
      </c>
      <c r="FE25" s="85">
        <v>0.66127497621313036</v>
      </c>
      <c r="FF25" s="102">
        <v>1120</v>
      </c>
      <c r="FG25" s="85">
        <v>5.578244845104094</v>
      </c>
    </row>
    <row r="26" spans="1:174" ht="15" outlineLevel="2">
      <c r="A26" s="360">
        <v>490</v>
      </c>
      <c r="B26" s="53" t="s">
        <v>304</v>
      </c>
      <c r="C26" s="344" t="s">
        <v>311</v>
      </c>
      <c r="D26" s="372">
        <v>43783</v>
      </c>
      <c r="E26" s="373">
        <v>44044</v>
      </c>
      <c r="F26" s="373">
        <v>44295</v>
      </c>
      <c r="G26" s="373">
        <v>44174</v>
      </c>
      <c r="H26" s="373">
        <v>44122</v>
      </c>
      <c r="I26" s="373">
        <v>44198</v>
      </c>
      <c r="J26" s="373">
        <v>43867</v>
      </c>
      <c r="K26" s="373">
        <v>44065</v>
      </c>
      <c r="L26" s="373">
        <v>43783</v>
      </c>
      <c r="M26" s="373">
        <v>43274</v>
      </c>
      <c r="N26" s="373">
        <v>43082</v>
      </c>
      <c r="O26" s="374">
        <v>43327</v>
      </c>
      <c r="P26" s="372">
        <v>43290</v>
      </c>
      <c r="Q26" s="373">
        <v>43414</v>
      </c>
      <c r="R26" s="375">
        <v>43609</v>
      </c>
      <c r="S26" s="373">
        <v>40333</v>
      </c>
      <c r="T26" s="373">
        <v>43716</v>
      </c>
      <c r="U26" s="373">
        <v>43852</v>
      </c>
      <c r="V26" s="373">
        <v>44102</v>
      </c>
      <c r="W26" s="373">
        <v>44394</v>
      </c>
      <c r="X26" s="373">
        <v>44634</v>
      </c>
      <c r="Y26" s="373">
        <v>45088</v>
      </c>
      <c r="Z26" s="373">
        <v>45194</v>
      </c>
      <c r="AA26" s="374">
        <v>45151</v>
      </c>
      <c r="AB26" s="372">
        <v>44257</v>
      </c>
      <c r="AC26" s="373">
        <v>45233</v>
      </c>
      <c r="AD26" s="373">
        <v>45361</v>
      </c>
      <c r="AE26" s="373">
        <v>45300</v>
      </c>
      <c r="AF26" s="373">
        <v>45551</v>
      </c>
      <c r="AG26" s="373">
        <v>44281</v>
      </c>
      <c r="AH26" s="373">
        <v>45224</v>
      </c>
      <c r="AI26" s="373">
        <v>45065</v>
      </c>
      <c r="AJ26" s="373">
        <v>45122</v>
      </c>
      <c r="AK26" s="373">
        <v>45080</v>
      </c>
      <c r="AL26" s="373">
        <v>45123</v>
      </c>
      <c r="AM26" s="374">
        <v>45090</v>
      </c>
      <c r="AN26" s="372">
        <v>45115</v>
      </c>
      <c r="AO26" s="373">
        <v>45268</v>
      </c>
      <c r="AP26" s="373">
        <v>45287</v>
      </c>
      <c r="AQ26" s="373">
        <v>45180</v>
      </c>
      <c r="AR26" s="373">
        <v>45694</v>
      </c>
      <c r="AS26" s="373">
        <v>45749</v>
      </c>
      <c r="AT26" s="373">
        <v>45673</v>
      </c>
      <c r="AU26" s="373">
        <v>45673</v>
      </c>
      <c r="AV26" s="373">
        <v>45149</v>
      </c>
      <c r="AW26" s="373">
        <v>45181</v>
      </c>
      <c r="AX26" s="373">
        <v>45162</v>
      </c>
      <c r="AY26" s="374">
        <v>45229</v>
      </c>
      <c r="AZ26" s="372">
        <v>45399</v>
      </c>
      <c r="BA26" s="373">
        <v>44880</v>
      </c>
      <c r="BB26" s="373">
        <v>45596</v>
      </c>
      <c r="BC26" s="373">
        <v>45561</v>
      </c>
      <c r="BD26" s="373">
        <v>45573</v>
      </c>
      <c r="BE26" s="373">
        <v>45430</v>
      </c>
      <c r="BF26" s="373">
        <v>45407</v>
      </c>
      <c r="BG26" s="373">
        <v>45244</v>
      </c>
      <c r="BH26" s="373">
        <v>47479</v>
      </c>
      <c r="BI26" s="373">
        <v>47105</v>
      </c>
      <c r="BJ26" s="373">
        <v>47048</v>
      </c>
      <c r="BK26" s="374">
        <v>48837</v>
      </c>
      <c r="BL26" s="372">
        <v>48853</v>
      </c>
      <c r="BM26" s="377">
        <v>48930</v>
      </c>
      <c r="BN26" s="377">
        <v>48859</v>
      </c>
      <c r="BO26" s="377">
        <v>48808</v>
      </c>
      <c r="BP26" s="377">
        <v>48834</v>
      </c>
      <c r="BQ26" s="377">
        <v>48532</v>
      </c>
      <c r="BR26" s="377">
        <v>48184</v>
      </c>
      <c r="BS26" s="377">
        <v>47598</v>
      </c>
      <c r="BT26" s="377">
        <v>47466</v>
      </c>
      <c r="BU26" s="377">
        <v>47409</v>
      </c>
      <c r="BV26" s="377">
        <v>47355</v>
      </c>
      <c r="BW26" s="374">
        <v>47431</v>
      </c>
      <c r="BX26" s="372">
        <v>47530</v>
      </c>
      <c r="BY26" s="377">
        <v>47393</v>
      </c>
      <c r="BZ26" s="377">
        <v>47155</v>
      </c>
      <c r="CA26" s="377">
        <v>47079</v>
      </c>
      <c r="CB26" s="377">
        <v>47029</v>
      </c>
      <c r="CC26" s="377">
        <v>46694</v>
      </c>
      <c r="CD26" s="377">
        <v>45768</v>
      </c>
      <c r="CE26" s="377">
        <v>45863</v>
      </c>
      <c r="CF26" s="377">
        <v>45863</v>
      </c>
      <c r="CG26" s="373">
        <v>45921</v>
      </c>
      <c r="CH26" s="373">
        <v>45901</v>
      </c>
      <c r="CI26" s="374">
        <v>45921</v>
      </c>
      <c r="CJ26" s="372">
        <v>45937</v>
      </c>
      <c r="CK26" s="373">
        <v>45992</v>
      </c>
      <c r="CL26" s="373">
        <v>45952</v>
      </c>
      <c r="CM26" s="373">
        <v>45851</v>
      </c>
      <c r="CN26" s="373">
        <v>45874</v>
      </c>
      <c r="CO26" s="373">
        <v>45798</v>
      </c>
      <c r="CP26" s="373">
        <v>45899</v>
      </c>
      <c r="CQ26" s="373">
        <v>45486</v>
      </c>
      <c r="CR26" s="373">
        <v>45913</v>
      </c>
      <c r="CS26" s="373">
        <v>45899</v>
      </c>
      <c r="CT26" s="373">
        <v>46090</v>
      </c>
      <c r="CU26" s="374">
        <v>46291</v>
      </c>
      <c r="CV26" s="372">
        <v>46340</v>
      </c>
      <c r="CW26" s="373">
        <v>46304</v>
      </c>
      <c r="CX26" s="373">
        <v>46304</v>
      </c>
      <c r="CY26" s="373">
        <v>46257</v>
      </c>
      <c r="CZ26" s="373">
        <v>46368</v>
      </c>
      <c r="DA26" s="373">
        <v>46352</v>
      </c>
      <c r="DB26" s="373">
        <v>46073</v>
      </c>
      <c r="DC26" s="373">
        <v>45999</v>
      </c>
      <c r="DD26" s="373">
        <v>46036</v>
      </c>
      <c r="DE26" s="373">
        <v>45937</v>
      </c>
      <c r="DF26" s="373">
        <v>46829</v>
      </c>
      <c r="DG26" s="374">
        <v>47493</v>
      </c>
      <c r="DH26" s="372">
        <v>48411</v>
      </c>
      <c r="DI26" s="373">
        <v>48465</v>
      </c>
      <c r="DJ26" s="373">
        <v>48233</v>
      </c>
      <c r="DK26" s="373">
        <v>48073</v>
      </c>
      <c r="DL26" s="373">
        <v>48051</v>
      </c>
      <c r="DM26" s="373">
        <v>47857</v>
      </c>
      <c r="DN26" s="373">
        <v>47743</v>
      </c>
      <c r="DO26" s="373">
        <v>47666</v>
      </c>
      <c r="DP26" s="373">
        <v>47650</v>
      </c>
      <c r="DQ26" s="373">
        <v>47508</v>
      </c>
      <c r="DR26" s="373">
        <v>47119</v>
      </c>
      <c r="DS26" s="376">
        <v>46892</v>
      </c>
      <c r="DT26" s="372">
        <v>46884</v>
      </c>
      <c r="DU26" s="373">
        <v>47079</v>
      </c>
      <c r="DV26" s="373">
        <v>47331</v>
      </c>
      <c r="DW26" s="373">
        <v>47398</v>
      </c>
      <c r="DX26" s="373">
        <v>47610</v>
      </c>
      <c r="DY26" s="373">
        <v>47563</v>
      </c>
      <c r="DZ26" s="373">
        <v>47671</v>
      </c>
      <c r="EA26" s="373">
        <v>47433</v>
      </c>
      <c r="EB26" s="373">
        <v>47592</v>
      </c>
      <c r="EC26" s="373">
        <v>47511</v>
      </c>
      <c r="ED26" s="373">
        <v>47571</v>
      </c>
      <c r="EE26" s="376">
        <v>47604</v>
      </c>
      <c r="EF26" s="372">
        <v>47578</v>
      </c>
      <c r="EG26" s="373">
        <v>47688</v>
      </c>
      <c r="EH26" s="373">
        <v>47633</v>
      </c>
      <c r="EI26" s="373">
        <v>47638</v>
      </c>
      <c r="EJ26" s="373">
        <v>47663</v>
      </c>
      <c r="EK26" s="373">
        <v>47718</v>
      </c>
      <c r="EL26" s="373">
        <v>47877</v>
      </c>
      <c r="EM26" s="373">
        <v>48042</v>
      </c>
      <c r="EN26" s="373">
        <v>48140</v>
      </c>
      <c r="EO26" s="373">
        <v>48085</v>
      </c>
      <c r="EP26" s="373">
        <v>48137</v>
      </c>
      <c r="EQ26" s="376">
        <v>48207</v>
      </c>
      <c r="ER26" s="372">
        <v>48335</v>
      </c>
      <c r="ES26" s="373">
        <v>48395</v>
      </c>
      <c r="ET26" s="373">
        <v>48311</v>
      </c>
      <c r="EU26" s="373">
        <v>48270</v>
      </c>
      <c r="EV26" s="373">
        <v>48448</v>
      </c>
      <c r="EW26" s="376">
        <v>48417</v>
      </c>
      <c r="EX26" s="376">
        <v>49009</v>
      </c>
      <c r="EY26" s="376">
        <v>48954</v>
      </c>
      <c r="EZ26" s="374">
        <v>48855</v>
      </c>
      <c r="FA26" s="374">
        <v>49026</v>
      </c>
      <c r="FB26" s="374">
        <v>49078</v>
      </c>
      <c r="FC26" s="374">
        <v>49149</v>
      </c>
      <c r="FD26" s="102">
        <v>71</v>
      </c>
      <c r="FE26" s="85">
        <v>0.14482111532656142</v>
      </c>
      <c r="FF26" s="102">
        <v>942</v>
      </c>
      <c r="FG26" s="85">
        <v>1.9540730599290561</v>
      </c>
      <c r="FP26" s="271" t="s">
        <v>296</v>
      </c>
    </row>
    <row r="27" spans="1:174" ht="15" outlineLevel="2">
      <c r="A27" s="360">
        <v>659</v>
      </c>
      <c r="B27" s="53" t="s">
        <v>304</v>
      </c>
      <c r="C27" s="344" t="s">
        <v>312</v>
      </c>
      <c r="D27" s="372">
        <v>17295</v>
      </c>
      <c r="E27" s="373">
        <v>17406</v>
      </c>
      <c r="F27" s="373">
        <v>17344</v>
      </c>
      <c r="G27" s="373">
        <v>17290</v>
      </c>
      <c r="H27" s="373">
        <v>18219</v>
      </c>
      <c r="I27" s="373">
        <v>18246</v>
      </c>
      <c r="J27" s="373">
        <v>18211</v>
      </c>
      <c r="K27" s="373">
        <v>18248</v>
      </c>
      <c r="L27" s="373">
        <v>18345</v>
      </c>
      <c r="M27" s="373">
        <v>18157</v>
      </c>
      <c r="N27" s="373">
        <v>18114</v>
      </c>
      <c r="O27" s="374">
        <v>18112</v>
      </c>
      <c r="P27" s="372">
        <v>18069</v>
      </c>
      <c r="Q27" s="373">
        <v>18342</v>
      </c>
      <c r="R27" s="375">
        <v>18385</v>
      </c>
      <c r="S27" s="373">
        <v>16417</v>
      </c>
      <c r="T27" s="373">
        <v>18860</v>
      </c>
      <c r="U27" s="373">
        <v>19220</v>
      </c>
      <c r="V27" s="373">
        <v>19428</v>
      </c>
      <c r="W27" s="373">
        <v>19666</v>
      </c>
      <c r="X27" s="373">
        <v>19584</v>
      </c>
      <c r="Y27" s="373">
        <v>19936</v>
      </c>
      <c r="Z27" s="373">
        <v>20319</v>
      </c>
      <c r="AA27" s="374">
        <v>20361</v>
      </c>
      <c r="AB27" s="372">
        <v>20326</v>
      </c>
      <c r="AC27" s="373">
        <v>20321</v>
      </c>
      <c r="AD27" s="373">
        <v>20208</v>
      </c>
      <c r="AE27" s="373">
        <v>20235</v>
      </c>
      <c r="AF27" s="373">
        <v>20146</v>
      </c>
      <c r="AG27" s="373">
        <v>19636</v>
      </c>
      <c r="AH27" s="373">
        <v>20106</v>
      </c>
      <c r="AI27" s="373">
        <v>19822</v>
      </c>
      <c r="AJ27" s="373">
        <v>19744</v>
      </c>
      <c r="AK27" s="373">
        <v>19687</v>
      </c>
      <c r="AL27" s="373">
        <v>19530</v>
      </c>
      <c r="AM27" s="374">
        <v>19643</v>
      </c>
      <c r="AN27" s="372">
        <v>19610</v>
      </c>
      <c r="AO27" s="373">
        <v>19582</v>
      </c>
      <c r="AP27" s="373">
        <v>19736</v>
      </c>
      <c r="AQ27" s="373">
        <v>19632</v>
      </c>
      <c r="AR27" s="373">
        <v>19879</v>
      </c>
      <c r="AS27" s="373">
        <v>19963</v>
      </c>
      <c r="AT27" s="373">
        <v>20091</v>
      </c>
      <c r="AU27" s="373">
        <v>20092</v>
      </c>
      <c r="AV27" s="373">
        <v>19953</v>
      </c>
      <c r="AW27" s="373">
        <v>19995</v>
      </c>
      <c r="AX27" s="373">
        <v>19963</v>
      </c>
      <c r="AY27" s="374">
        <v>19983</v>
      </c>
      <c r="AZ27" s="372">
        <v>20006</v>
      </c>
      <c r="BA27" s="373">
        <v>20033</v>
      </c>
      <c r="BB27" s="373">
        <v>19962</v>
      </c>
      <c r="BC27" s="373">
        <v>19925</v>
      </c>
      <c r="BD27" s="373">
        <v>19864</v>
      </c>
      <c r="BE27" s="373">
        <v>19682</v>
      </c>
      <c r="BF27" s="373">
        <v>19781</v>
      </c>
      <c r="BG27" s="373">
        <v>19631</v>
      </c>
      <c r="BH27" s="373">
        <v>19695</v>
      </c>
      <c r="BI27" s="373">
        <v>19525</v>
      </c>
      <c r="BJ27" s="373">
        <v>20016</v>
      </c>
      <c r="BK27" s="374">
        <v>20840</v>
      </c>
      <c r="BL27" s="372">
        <v>20795</v>
      </c>
      <c r="BM27" s="377">
        <v>20842</v>
      </c>
      <c r="BN27" s="377">
        <v>20914</v>
      </c>
      <c r="BO27" s="377">
        <v>20953</v>
      </c>
      <c r="BP27" s="377">
        <v>20969</v>
      </c>
      <c r="BQ27" s="377">
        <v>20866</v>
      </c>
      <c r="BR27" s="377">
        <v>20565</v>
      </c>
      <c r="BS27" s="377">
        <v>20395</v>
      </c>
      <c r="BT27" s="377">
        <v>20287</v>
      </c>
      <c r="BU27" s="377">
        <v>20222</v>
      </c>
      <c r="BV27" s="377">
        <v>20199</v>
      </c>
      <c r="BW27" s="374">
        <v>20277</v>
      </c>
      <c r="BX27" s="372">
        <v>20334</v>
      </c>
      <c r="BY27" s="377">
        <v>20275</v>
      </c>
      <c r="BZ27" s="377">
        <v>20093</v>
      </c>
      <c r="CA27" s="377">
        <v>19973</v>
      </c>
      <c r="CB27" s="377">
        <v>20231</v>
      </c>
      <c r="CC27" s="377">
        <v>20048</v>
      </c>
      <c r="CD27" s="377">
        <v>20055</v>
      </c>
      <c r="CE27" s="377">
        <v>20069</v>
      </c>
      <c r="CF27" s="377">
        <v>20020</v>
      </c>
      <c r="CG27" s="373">
        <v>19973</v>
      </c>
      <c r="CH27" s="373">
        <v>19940</v>
      </c>
      <c r="CI27" s="374">
        <v>19935</v>
      </c>
      <c r="CJ27" s="372">
        <v>19887</v>
      </c>
      <c r="CK27" s="373">
        <v>19884</v>
      </c>
      <c r="CL27" s="373">
        <v>19976</v>
      </c>
      <c r="CM27" s="373">
        <v>19944</v>
      </c>
      <c r="CN27" s="373">
        <v>19923</v>
      </c>
      <c r="CO27" s="373">
        <v>19979</v>
      </c>
      <c r="CP27" s="373">
        <v>20083</v>
      </c>
      <c r="CQ27" s="373">
        <v>20109</v>
      </c>
      <c r="CR27" s="373">
        <v>20265</v>
      </c>
      <c r="CS27" s="373">
        <v>20293</v>
      </c>
      <c r="CT27" s="373">
        <v>20379</v>
      </c>
      <c r="CU27" s="374">
        <v>20360</v>
      </c>
      <c r="CV27" s="372">
        <v>20346</v>
      </c>
      <c r="CW27" s="373">
        <v>20330</v>
      </c>
      <c r="CX27" s="373">
        <v>20296</v>
      </c>
      <c r="CY27" s="373">
        <v>20219</v>
      </c>
      <c r="CZ27" s="373">
        <v>20253</v>
      </c>
      <c r="DA27" s="373">
        <v>20295</v>
      </c>
      <c r="DB27" s="373">
        <v>20400</v>
      </c>
      <c r="DC27" s="373">
        <v>20354</v>
      </c>
      <c r="DD27" s="373">
        <v>20429</v>
      </c>
      <c r="DE27" s="373">
        <v>20354</v>
      </c>
      <c r="DF27" s="373">
        <v>20726</v>
      </c>
      <c r="DG27" s="374">
        <v>20932</v>
      </c>
      <c r="DH27" s="372">
        <v>20889</v>
      </c>
      <c r="DI27" s="373">
        <v>20895</v>
      </c>
      <c r="DJ27" s="373">
        <v>20889</v>
      </c>
      <c r="DK27" s="373">
        <v>20871</v>
      </c>
      <c r="DL27" s="373">
        <v>20825</v>
      </c>
      <c r="DM27" s="373">
        <v>20792</v>
      </c>
      <c r="DN27" s="373">
        <v>20767</v>
      </c>
      <c r="DO27" s="373">
        <v>20691</v>
      </c>
      <c r="DP27" s="373">
        <v>20691</v>
      </c>
      <c r="DQ27" s="373">
        <v>20642</v>
      </c>
      <c r="DR27" s="373">
        <v>20519</v>
      </c>
      <c r="DS27" s="376">
        <v>20451</v>
      </c>
      <c r="DT27" s="372">
        <v>20462</v>
      </c>
      <c r="DU27" s="373">
        <v>20522</v>
      </c>
      <c r="DV27" s="373">
        <v>20524</v>
      </c>
      <c r="DW27" s="373">
        <v>20499</v>
      </c>
      <c r="DX27" s="373">
        <v>20503</v>
      </c>
      <c r="DY27" s="373">
        <v>20495</v>
      </c>
      <c r="DZ27" s="373">
        <v>20515</v>
      </c>
      <c r="EA27" s="373">
        <v>20424</v>
      </c>
      <c r="EB27" s="373">
        <v>20492</v>
      </c>
      <c r="EC27" s="373">
        <v>20503</v>
      </c>
      <c r="ED27" s="373">
        <v>20466</v>
      </c>
      <c r="EE27" s="376">
        <v>20404</v>
      </c>
      <c r="EF27" s="372">
        <v>20442</v>
      </c>
      <c r="EG27" s="373">
        <v>20481</v>
      </c>
      <c r="EH27" s="373">
        <v>20439</v>
      </c>
      <c r="EI27" s="373">
        <v>20430</v>
      </c>
      <c r="EJ27" s="373">
        <v>20443</v>
      </c>
      <c r="EK27" s="373">
        <v>20520</v>
      </c>
      <c r="EL27" s="373">
        <v>20558</v>
      </c>
      <c r="EM27" s="373">
        <v>20613</v>
      </c>
      <c r="EN27" s="373">
        <v>20627</v>
      </c>
      <c r="EO27" s="373">
        <v>20622</v>
      </c>
      <c r="EP27" s="373">
        <v>20613</v>
      </c>
      <c r="EQ27" s="376">
        <v>20619</v>
      </c>
      <c r="ER27" s="372">
        <v>20655</v>
      </c>
      <c r="ES27" s="373">
        <v>20580</v>
      </c>
      <c r="ET27" s="373">
        <v>20519</v>
      </c>
      <c r="EU27" s="373">
        <v>20468</v>
      </c>
      <c r="EV27" s="373">
        <v>20490</v>
      </c>
      <c r="EW27" s="376">
        <v>20467</v>
      </c>
      <c r="EX27" s="376">
        <v>20724</v>
      </c>
      <c r="EY27" s="376">
        <v>20798</v>
      </c>
      <c r="EZ27" s="374">
        <v>20840</v>
      </c>
      <c r="FA27" s="374">
        <v>20904</v>
      </c>
      <c r="FB27" s="374">
        <v>21002</v>
      </c>
      <c r="FC27" s="374">
        <v>21224</v>
      </c>
      <c r="FD27" s="102">
        <v>222</v>
      </c>
      <c r="FE27" s="85">
        <v>1.0619977037887485</v>
      </c>
      <c r="FF27" s="102">
        <v>605</v>
      </c>
      <c r="FG27" s="85">
        <v>2.934186914981328</v>
      </c>
    </row>
    <row r="28" spans="1:174" ht="15" outlineLevel="2">
      <c r="A28" s="360">
        <v>665</v>
      </c>
      <c r="B28" s="53" t="s">
        <v>304</v>
      </c>
      <c r="C28" s="344" t="s">
        <v>313</v>
      </c>
      <c r="D28" s="372">
        <v>26442</v>
      </c>
      <c r="E28" s="373">
        <v>26429</v>
      </c>
      <c r="F28" s="373">
        <v>26617</v>
      </c>
      <c r="G28" s="373">
        <v>25476</v>
      </c>
      <c r="H28" s="373">
        <v>25524</v>
      </c>
      <c r="I28" s="373">
        <v>25698</v>
      </c>
      <c r="J28" s="373">
        <v>25729</v>
      </c>
      <c r="K28" s="373">
        <v>25566</v>
      </c>
      <c r="L28" s="373">
        <v>25838</v>
      </c>
      <c r="M28" s="373">
        <v>25795</v>
      </c>
      <c r="N28" s="373">
        <v>25987</v>
      </c>
      <c r="O28" s="374">
        <v>26069</v>
      </c>
      <c r="P28" s="372">
        <v>26324</v>
      </c>
      <c r="Q28" s="373">
        <v>27466</v>
      </c>
      <c r="R28" s="375">
        <v>27639</v>
      </c>
      <c r="S28" s="373">
        <v>25472</v>
      </c>
      <c r="T28" s="373">
        <v>25768</v>
      </c>
      <c r="U28" s="373">
        <v>26919</v>
      </c>
      <c r="V28" s="373">
        <v>27674</v>
      </c>
      <c r="W28" s="373">
        <v>28205</v>
      </c>
      <c r="X28" s="373">
        <v>28394</v>
      </c>
      <c r="Y28" s="373">
        <v>29272</v>
      </c>
      <c r="Z28" s="373">
        <v>29497</v>
      </c>
      <c r="AA28" s="374">
        <v>29700</v>
      </c>
      <c r="AB28" s="372">
        <v>29156</v>
      </c>
      <c r="AC28" s="373">
        <v>29842</v>
      </c>
      <c r="AD28" s="373">
        <v>29965</v>
      </c>
      <c r="AE28" s="373">
        <v>30127</v>
      </c>
      <c r="AF28" s="373">
        <v>30399</v>
      </c>
      <c r="AG28" s="373">
        <v>30301</v>
      </c>
      <c r="AH28" s="373">
        <v>30309</v>
      </c>
      <c r="AI28" s="373">
        <v>30347</v>
      </c>
      <c r="AJ28" s="373">
        <v>30215</v>
      </c>
      <c r="AK28" s="373">
        <v>30435</v>
      </c>
      <c r="AL28" s="373">
        <v>29905</v>
      </c>
      <c r="AM28" s="374">
        <v>30168</v>
      </c>
      <c r="AN28" s="372">
        <v>30240</v>
      </c>
      <c r="AO28" s="373">
        <v>30184</v>
      </c>
      <c r="AP28" s="373">
        <v>30226</v>
      </c>
      <c r="AQ28" s="373">
        <v>30173</v>
      </c>
      <c r="AR28" s="373">
        <v>30427</v>
      </c>
      <c r="AS28" s="373">
        <v>30429</v>
      </c>
      <c r="AT28" s="373">
        <v>30453</v>
      </c>
      <c r="AU28" s="373">
        <v>30520</v>
      </c>
      <c r="AV28" s="373">
        <v>30353</v>
      </c>
      <c r="AW28" s="373">
        <v>30448</v>
      </c>
      <c r="AX28" s="373">
        <v>30473</v>
      </c>
      <c r="AY28" s="374">
        <v>30485</v>
      </c>
      <c r="AZ28" s="372">
        <v>30591</v>
      </c>
      <c r="BA28" s="373">
        <v>30750</v>
      </c>
      <c r="BB28" s="373">
        <v>30653</v>
      </c>
      <c r="BC28" s="373">
        <v>30667</v>
      </c>
      <c r="BD28" s="373">
        <v>30541</v>
      </c>
      <c r="BE28" s="373">
        <v>30310</v>
      </c>
      <c r="BF28" s="373">
        <v>30412</v>
      </c>
      <c r="BG28" s="373">
        <v>30241</v>
      </c>
      <c r="BH28" s="373">
        <v>30230</v>
      </c>
      <c r="BI28" s="373">
        <v>30004</v>
      </c>
      <c r="BJ28" s="373">
        <v>29975</v>
      </c>
      <c r="BK28" s="374">
        <v>30130</v>
      </c>
      <c r="BL28" s="372">
        <v>30147</v>
      </c>
      <c r="BM28" s="377">
        <v>30225</v>
      </c>
      <c r="BN28" s="377">
        <v>30278</v>
      </c>
      <c r="BO28" s="377">
        <v>30322</v>
      </c>
      <c r="BP28" s="377">
        <v>30413</v>
      </c>
      <c r="BQ28" s="377">
        <v>30344</v>
      </c>
      <c r="BR28" s="377">
        <v>29923</v>
      </c>
      <c r="BS28" s="377">
        <v>29726</v>
      </c>
      <c r="BT28" s="377">
        <v>29668</v>
      </c>
      <c r="BU28" s="377">
        <v>29641</v>
      </c>
      <c r="BV28" s="377">
        <v>29590</v>
      </c>
      <c r="BW28" s="374">
        <v>29614</v>
      </c>
      <c r="BX28" s="372">
        <v>29708</v>
      </c>
      <c r="BY28" s="377">
        <v>29584</v>
      </c>
      <c r="BZ28" s="377">
        <v>29511</v>
      </c>
      <c r="CA28" s="377">
        <v>29240</v>
      </c>
      <c r="CB28" s="377">
        <v>29207</v>
      </c>
      <c r="CC28" s="377">
        <v>29001</v>
      </c>
      <c r="CD28" s="377">
        <v>28907</v>
      </c>
      <c r="CE28" s="377">
        <v>28907</v>
      </c>
      <c r="CF28" s="377">
        <v>29604</v>
      </c>
      <c r="CG28" s="373">
        <v>29478</v>
      </c>
      <c r="CH28" s="373">
        <v>29546</v>
      </c>
      <c r="CI28" s="374">
        <v>29623</v>
      </c>
      <c r="CJ28" s="372">
        <v>29569</v>
      </c>
      <c r="CK28" s="373">
        <v>29650</v>
      </c>
      <c r="CL28" s="373">
        <v>28978</v>
      </c>
      <c r="CM28" s="373">
        <v>29569</v>
      </c>
      <c r="CN28" s="373">
        <v>29717</v>
      </c>
      <c r="CO28" s="373">
        <v>29930</v>
      </c>
      <c r="CP28" s="373">
        <v>30101</v>
      </c>
      <c r="CQ28" s="373">
        <v>30150</v>
      </c>
      <c r="CR28" s="373">
        <v>30128</v>
      </c>
      <c r="CS28" s="373">
        <v>30243</v>
      </c>
      <c r="CT28" s="373">
        <v>30357</v>
      </c>
      <c r="CU28" s="374">
        <v>30416</v>
      </c>
      <c r="CV28" s="372">
        <v>30449</v>
      </c>
      <c r="CW28" s="373">
        <v>30517</v>
      </c>
      <c r="CX28" s="373">
        <v>30485</v>
      </c>
      <c r="CY28" s="373">
        <v>30460</v>
      </c>
      <c r="CZ28" s="373">
        <v>30443</v>
      </c>
      <c r="DA28" s="373">
        <v>30348</v>
      </c>
      <c r="DB28" s="373">
        <v>30313</v>
      </c>
      <c r="DC28" s="373">
        <v>30256</v>
      </c>
      <c r="DD28" s="373">
        <v>30710</v>
      </c>
      <c r="DE28" s="373">
        <v>30698</v>
      </c>
      <c r="DF28" s="373">
        <v>30800</v>
      </c>
      <c r="DG28" s="374">
        <v>30933</v>
      </c>
      <c r="DH28" s="372">
        <v>30877</v>
      </c>
      <c r="DI28" s="373">
        <v>30912</v>
      </c>
      <c r="DJ28" s="373">
        <v>30835</v>
      </c>
      <c r="DK28" s="373">
        <v>30775</v>
      </c>
      <c r="DL28" s="373">
        <v>30739</v>
      </c>
      <c r="DM28" s="373">
        <v>30651</v>
      </c>
      <c r="DN28" s="373">
        <v>30552</v>
      </c>
      <c r="DO28" s="373">
        <v>30517</v>
      </c>
      <c r="DP28" s="373">
        <v>30564</v>
      </c>
      <c r="DQ28" s="373">
        <v>30477</v>
      </c>
      <c r="DR28" s="373">
        <v>30349</v>
      </c>
      <c r="DS28" s="376">
        <v>30385</v>
      </c>
      <c r="DT28" s="372">
        <v>30394</v>
      </c>
      <c r="DU28" s="373">
        <v>30557</v>
      </c>
      <c r="DV28" s="373">
        <v>30590</v>
      </c>
      <c r="DW28" s="373">
        <v>30659</v>
      </c>
      <c r="DX28" s="373">
        <v>30693</v>
      </c>
      <c r="DY28" s="373">
        <v>30710</v>
      </c>
      <c r="DZ28" s="373">
        <v>30743</v>
      </c>
      <c r="EA28" s="373">
        <v>30558</v>
      </c>
      <c r="EB28" s="373">
        <v>30650</v>
      </c>
      <c r="EC28" s="373">
        <v>30643</v>
      </c>
      <c r="ED28" s="373">
        <v>30597</v>
      </c>
      <c r="EE28" s="376">
        <v>30578</v>
      </c>
      <c r="EF28" s="372">
        <v>30621</v>
      </c>
      <c r="EG28" s="373">
        <v>30803</v>
      </c>
      <c r="EH28" s="373">
        <v>30657</v>
      </c>
      <c r="EI28" s="373">
        <v>30557</v>
      </c>
      <c r="EJ28" s="373">
        <v>30539</v>
      </c>
      <c r="EK28" s="373">
        <v>30547</v>
      </c>
      <c r="EL28" s="373">
        <v>30598</v>
      </c>
      <c r="EM28" s="373">
        <v>30639</v>
      </c>
      <c r="EN28" s="373">
        <v>30661</v>
      </c>
      <c r="EO28" s="373">
        <v>30636</v>
      </c>
      <c r="EP28" s="373">
        <v>30624</v>
      </c>
      <c r="EQ28" s="376">
        <v>30614</v>
      </c>
      <c r="ER28" s="372">
        <v>30760</v>
      </c>
      <c r="ES28" s="373">
        <v>30722</v>
      </c>
      <c r="ET28" s="373">
        <v>30656</v>
      </c>
      <c r="EU28" s="373">
        <v>30625</v>
      </c>
      <c r="EV28" s="373">
        <v>30619</v>
      </c>
      <c r="EW28" s="376">
        <v>30608</v>
      </c>
      <c r="EX28" s="376">
        <v>30791</v>
      </c>
      <c r="EY28" s="376">
        <v>30833</v>
      </c>
      <c r="EZ28" s="374">
        <v>30768</v>
      </c>
      <c r="FA28" s="374">
        <v>30818</v>
      </c>
      <c r="FB28" s="374">
        <v>30759</v>
      </c>
      <c r="FC28" s="374">
        <v>30843</v>
      </c>
      <c r="FD28" s="102">
        <v>84</v>
      </c>
      <c r="FE28" s="85">
        <v>0.27256797975209296</v>
      </c>
      <c r="FF28" s="102">
        <v>229</v>
      </c>
      <c r="FG28" s="85">
        <v>0.7480237799699484</v>
      </c>
    </row>
    <row r="29" spans="1:174" ht="15" outlineLevel="2">
      <c r="A29" s="360">
        <v>837</v>
      </c>
      <c r="B29" s="53" t="s">
        <v>304</v>
      </c>
      <c r="C29" s="344" t="s">
        <v>314</v>
      </c>
      <c r="D29" s="372">
        <v>80168</v>
      </c>
      <c r="E29" s="373">
        <v>80691</v>
      </c>
      <c r="F29" s="373">
        <v>80619</v>
      </c>
      <c r="G29" s="373">
        <v>80699</v>
      </c>
      <c r="H29" s="373">
        <v>80499</v>
      </c>
      <c r="I29" s="373">
        <v>80817</v>
      </c>
      <c r="J29" s="373">
        <v>80466</v>
      </c>
      <c r="K29" s="373">
        <v>80621</v>
      </c>
      <c r="L29" s="373">
        <v>79891</v>
      </c>
      <c r="M29" s="373">
        <v>80281</v>
      </c>
      <c r="N29" s="373">
        <v>80263</v>
      </c>
      <c r="O29" s="374">
        <v>80865</v>
      </c>
      <c r="P29" s="372">
        <v>80488</v>
      </c>
      <c r="Q29" s="373">
        <v>83223</v>
      </c>
      <c r="R29" s="375">
        <v>86244</v>
      </c>
      <c r="S29" s="373">
        <v>79850</v>
      </c>
      <c r="T29" s="373">
        <v>86165</v>
      </c>
      <c r="U29" s="373">
        <v>87490</v>
      </c>
      <c r="V29" s="373">
        <v>88260</v>
      </c>
      <c r="W29" s="373">
        <v>89222</v>
      </c>
      <c r="X29" s="373">
        <v>89422</v>
      </c>
      <c r="Y29" s="373">
        <v>89958</v>
      </c>
      <c r="Z29" s="373">
        <v>89798</v>
      </c>
      <c r="AA29" s="374">
        <v>89719</v>
      </c>
      <c r="AB29" s="372">
        <v>89908</v>
      </c>
      <c r="AC29" s="373">
        <v>90150</v>
      </c>
      <c r="AD29" s="373">
        <v>90182</v>
      </c>
      <c r="AE29" s="373">
        <v>90423</v>
      </c>
      <c r="AF29" s="373">
        <v>90389</v>
      </c>
      <c r="AG29" s="373">
        <v>90605</v>
      </c>
      <c r="AH29" s="373">
        <v>90701</v>
      </c>
      <c r="AI29" s="373">
        <v>90183</v>
      </c>
      <c r="AJ29" s="373">
        <v>90342</v>
      </c>
      <c r="AK29" s="373">
        <v>89760</v>
      </c>
      <c r="AL29" s="373">
        <v>89760</v>
      </c>
      <c r="AM29" s="374">
        <v>88579</v>
      </c>
      <c r="AN29" s="372">
        <v>88521</v>
      </c>
      <c r="AO29" s="373">
        <v>88355</v>
      </c>
      <c r="AP29" s="373">
        <v>88871</v>
      </c>
      <c r="AQ29" s="373">
        <v>88731</v>
      </c>
      <c r="AR29" s="373">
        <v>88746</v>
      </c>
      <c r="AS29" s="373">
        <v>90494</v>
      </c>
      <c r="AT29" s="373">
        <v>91299</v>
      </c>
      <c r="AU29" s="373">
        <v>91246</v>
      </c>
      <c r="AV29" s="373">
        <v>90396</v>
      </c>
      <c r="AW29" s="373">
        <v>90636</v>
      </c>
      <c r="AX29" s="373">
        <v>90817</v>
      </c>
      <c r="AY29" s="374">
        <v>91339</v>
      </c>
      <c r="AZ29" s="372">
        <v>91582</v>
      </c>
      <c r="BA29" s="373">
        <v>92669</v>
      </c>
      <c r="BB29" s="373">
        <v>92136</v>
      </c>
      <c r="BC29" s="373">
        <v>92546</v>
      </c>
      <c r="BD29" s="373">
        <v>94270</v>
      </c>
      <c r="BE29" s="373">
        <v>94406</v>
      </c>
      <c r="BF29" s="373">
        <v>94801</v>
      </c>
      <c r="BG29" s="373">
        <v>94897</v>
      </c>
      <c r="BH29" s="373">
        <v>98302</v>
      </c>
      <c r="BI29" s="373">
        <v>98876</v>
      </c>
      <c r="BJ29" s="373">
        <v>99124</v>
      </c>
      <c r="BK29" s="374">
        <v>99950</v>
      </c>
      <c r="BL29" s="372">
        <v>100778</v>
      </c>
      <c r="BM29" s="377">
        <v>101764</v>
      </c>
      <c r="BN29" s="377">
        <v>102067</v>
      </c>
      <c r="BO29" s="377">
        <v>102245</v>
      </c>
      <c r="BP29" s="377">
        <v>102295</v>
      </c>
      <c r="BQ29" s="377">
        <v>102052</v>
      </c>
      <c r="BR29" s="377">
        <v>101022</v>
      </c>
      <c r="BS29" s="377">
        <v>98646</v>
      </c>
      <c r="BT29" s="377">
        <v>98151</v>
      </c>
      <c r="BU29" s="377">
        <v>98287</v>
      </c>
      <c r="BV29" s="377">
        <v>98242</v>
      </c>
      <c r="BW29" s="374">
        <v>98480</v>
      </c>
      <c r="BX29" s="372">
        <v>98839</v>
      </c>
      <c r="BY29" s="377">
        <v>98557</v>
      </c>
      <c r="BZ29" s="377">
        <v>97366</v>
      </c>
      <c r="CA29" s="377">
        <v>96814</v>
      </c>
      <c r="CB29" s="377">
        <v>95809</v>
      </c>
      <c r="CC29" s="377">
        <v>94205</v>
      </c>
      <c r="CD29" s="377">
        <v>91225</v>
      </c>
      <c r="CE29" s="377">
        <v>91144</v>
      </c>
      <c r="CF29" s="377">
        <v>91461</v>
      </c>
      <c r="CG29" s="373">
        <v>91584</v>
      </c>
      <c r="CH29" s="373">
        <v>91425</v>
      </c>
      <c r="CI29" s="374">
        <v>91363</v>
      </c>
      <c r="CJ29" s="372">
        <v>91217</v>
      </c>
      <c r="CK29" s="373">
        <v>91487</v>
      </c>
      <c r="CL29" s="373">
        <v>91169</v>
      </c>
      <c r="CM29" s="373">
        <v>90971</v>
      </c>
      <c r="CN29" s="373">
        <v>90920</v>
      </c>
      <c r="CO29" s="373">
        <v>90910</v>
      </c>
      <c r="CP29" s="373">
        <v>91563</v>
      </c>
      <c r="CQ29" s="373">
        <v>91497</v>
      </c>
      <c r="CR29" s="373">
        <v>91281</v>
      </c>
      <c r="CS29" s="373">
        <v>91511</v>
      </c>
      <c r="CT29" s="373">
        <v>91971</v>
      </c>
      <c r="CU29" s="374">
        <v>92186</v>
      </c>
      <c r="CV29" s="372">
        <v>92316</v>
      </c>
      <c r="CW29" s="373">
        <v>92323</v>
      </c>
      <c r="CX29" s="373">
        <v>92485</v>
      </c>
      <c r="CY29" s="373">
        <v>92451</v>
      </c>
      <c r="CZ29" s="373">
        <v>92688</v>
      </c>
      <c r="DA29" s="373">
        <v>92596</v>
      </c>
      <c r="DB29" s="373">
        <v>91821</v>
      </c>
      <c r="DC29" s="373">
        <v>92126</v>
      </c>
      <c r="DD29" s="373">
        <v>92143</v>
      </c>
      <c r="DE29" s="373">
        <v>92393</v>
      </c>
      <c r="DF29" s="373">
        <v>92773</v>
      </c>
      <c r="DG29" s="374">
        <v>92699</v>
      </c>
      <c r="DH29" s="372">
        <v>93374</v>
      </c>
      <c r="DI29" s="373">
        <v>93356</v>
      </c>
      <c r="DJ29" s="373">
        <v>94067</v>
      </c>
      <c r="DK29" s="373">
        <v>93888</v>
      </c>
      <c r="DL29" s="373">
        <v>94558</v>
      </c>
      <c r="DM29" s="373">
        <v>94649</v>
      </c>
      <c r="DN29" s="373">
        <v>94494</v>
      </c>
      <c r="DO29" s="373">
        <v>94505</v>
      </c>
      <c r="DP29" s="373">
        <v>94485</v>
      </c>
      <c r="DQ29" s="373">
        <v>94215</v>
      </c>
      <c r="DR29" s="373">
        <v>93496</v>
      </c>
      <c r="DS29" s="376">
        <v>93338</v>
      </c>
      <c r="DT29" s="372">
        <v>93145</v>
      </c>
      <c r="DU29" s="373">
        <v>94262</v>
      </c>
      <c r="DV29" s="373">
        <v>95419</v>
      </c>
      <c r="DW29" s="373">
        <v>95605</v>
      </c>
      <c r="DX29" s="373">
        <v>95970</v>
      </c>
      <c r="DY29" s="373">
        <v>96057</v>
      </c>
      <c r="DZ29" s="373">
        <v>95950</v>
      </c>
      <c r="EA29" s="373">
        <v>95058</v>
      </c>
      <c r="EB29" s="373">
        <v>95194</v>
      </c>
      <c r="EC29" s="373">
        <v>95173</v>
      </c>
      <c r="ED29" s="373">
        <v>95014</v>
      </c>
      <c r="EE29" s="376">
        <v>94846</v>
      </c>
      <c r="EF29" s="372">
        <v>95163</v>
      </c>
      <c r="EG29" s="373">
        <v>95390</v>
      </c>
      <c r="EH29" s="373">
        <v>95074</v>
      </c>
      <c r="EI29" s="373">
        <v>95045</v>
      </c>
      <c r="EJ29" s="373">
        <v>95527</v>
      </c>
      <c r="EK29" s="373">
        <v>95830</v>
      </c>
      <c r="EL29" s="373">
        <v>96707</v>
      </c>
      <c r="EM29" s="373">
        <v>96712</v>
      </c>
      <c r="EN29" s="373">
        <v>98570</v>
      </c>
      <c r="EO29" s="373">
        <v>98109</v>
      </c>
      <c r="EP29" s="373">
        <v>97966</v>
      </c>
      <c r="EQ29" s="376">
        <v>98310</v>
      </c>
      <c r="ER29" s="372">
        <v>98138</v>
      </c>
      <c r="ES29" s="373">
        <v>98463</v>
      </c>
      <c r="ET29" s="373">
        <v>99824</v>
      </c>
      <c r="EU29" s="373">
        <v>99786</v>
      </c>
      <c r="EV29" s="373">
        <v>100270</v>
      </c>
      <c r="EW29" s="376">
        <v>100134</v>
      </c>
      <c r="EX29" s="376">
        <v>102180</v>
      </c>
      <c r="EY29" s="376">
        <v>102129</v>
      </c>
      <c r="EZ29" s="374">
        <v>102260</v>
      </c>
      <c r="FA29" s="374">
        <v>102588</v>
      </c>
      <c r="FB29" s="374">
        <v>102427</v>
      </c>
      <c r="FC29" s="374">
        <v>102427</v>
      </c>
      <c r="FD29" s="102">
        <v>0</v>
      </c>
      <c r="FE29" s="85">
        <v>0</v>
      </c>
      <c r="FF29" s="102">
        <v>4117</v>
      </c>
      <c r="FG29" s="85">
        <v>4.1877733699521924</v>
      </c>
      <c r="FP29" s="216"/>
    </row>
    <row r="30" spans="1:174" ht="15" outlineLevel="2">
      <c r="A30" s="360">
        <v>873</v>
      </c>
      <c r="B30" s="53" t="s">
        <v>304</v>
      </c>
      <c r="C30" s="344" t="s">
        <v>315</v>
      </c>
      <c r="D30" s="372">
        <v>7019</v>
      </c>
      <c r="E30" s="373">
        <v>7077</v>
      </c>
      <c r="F30" s="373">
        <v>7155</v>
      </c>
      <c r="G30" s="373">
        <v>7150</v>
      </c>
      <c r="H30" s="373">
        <v>7140</v>
      </c>
      <c r="I30" s="373">
        <v>7097</v>
      </c>
      <c r="J30" s="373">
        <v>7079</v>
      </c>
      <c r="K30" s="373">
        <v>7092</v>
      </c>
      <c r="L30" s="373">
        <v>7018</v>
      </c>
      <c r="M30" s="373">
        <v>6963</v>
      </c>
      <c r="N30" s="373">
        <v>6906</v>
      </c>
      <c r="O30" s="374">
        <v>7049</v>
      </c>
      <c r="P30" s="372">
        <v>7048</v>
      </c>
      <c r="Q30" s="373">
        <v>7023</v>
      </c>
      <c r="R30" s="375">
        <v>7182</v>
      </c>
      <c r="S30" s="373">
        <v>7444</v>
      </c>
      <c r="T30" s="373">
        <v>7562</v>
      </c>
      <c r="U30" s="373">
        <v>7575</v>
      </c>
      <c r="V30" s="373">
        <v>7540</v>
      </c>
      <c r="W30" s="373">
        <v>7544</v>
      </c>
      <c r="X30" s="373">
        <v>7535</v>
      </c>
      <c r="Y30" s="373">
        <v>7484</v>
      </c>
      <c r="Z30" s="373">
        <v>7476</v>
      </c>
      <c r="AA30" s="374">
        <v>7459</v>
      </c>
      <c r="AB30" s="372">
        <v>7008</v>
      </c>
      <c r="AC30" s="373">
        <v>6929</v>
      </c>
      <c r="AD30" s="373">
        <v>6897</v>
      </c>
      <c r="AE30" s="373">
        <v>7039</v>
      </c>
      <c r="AF30" s="373">
        <v>7043</v>
      </c>
      <c r="AG30" s="373">
        <v>7036</v>
      </c>
      <c r="AH30" s="373">
        <v>7030</v>
      </c>
      <c r="AI30" s="373">
        <v>7095</v>
      </c>
      <c r="AJ30" s="373">
        <v>7162</v>
      </c>
      <c r="AK30" s="373">
        <v>7247</v>
      </c>
      <c r="AL30" s="373">
        <v>6806</v>
      </c>
      <c r="AM30" s="374">
        <v>6916</v>
      </c>
      <c r="AN30" s="372">
        <v>6954</v>
      </c>
      <c r="AO30" s="373">
        <v>6931</v>
      </c>
      <c r="AP30" s="373">
        <v>6958</v>
      </c>
      <c r="AQ30" s="373">
        <v>6970</v>
      </c>
      <c r="AR30" s="373">
        <v>6995</v>
      </c>
      <c r="AS30" s="373">
        <v>6983</v>
      </c>
      <c r="AT30" s="373">
        <v>6991</v>
      </c>
      <c r="AU30" s="373">
        <v>7017</v>
      </c>
      <c r="AV30" s="373">
        <v>6988</v>
      </c>
      <c r="AW30" s="373">
        <v>6908</v>
      </c>
      <c r="AX30" s="373">
        <v>6904</v>
      </c>
      <c r="AY30" s="374">
        <v>6902</v>
      </c>
      <c r="AZ30" s="372">
        <v>6926</v>
      </c>
      <c r="BA30" s="373">
        <v>6983</v>
      </c>
      <c r="BB30" s="373">
        <v>6979</v>
      </c>
      <c r="BC30" s="373">
        <v>6966</v>
      </c>
      <c r="BD30" s="373">
        <v>6969</v>
      </c>
      <c r="BE30" s="373">
        <v>6954</v>
      </c>
      <c r="BF30" s="373">
        <v>6940</v>
      </c>
      <c r="BG30" s="373">
        <v>6925</v>
      </c>
      <c r="BH30" s="373">
        <v>6958</v>
      </c>
      <c r="BI30" s="373">
        <v>6901</v>
      </c>
      <c r="BJ30" s="373">
        <v>6936</v>
      </c>
      <c r="BK30" s="374">
        <v>6931</v>
      </c>
      <c r="BL30" s="372">
        <v>6927</v>
      </c>
      <c r="BM30" s="377">
        <v>6951</v>
      </c>
      <c r="BN30" s="377">
        <v>6965</v>
      </c>
      <c r="BO30" s="377">
        <v>6971</v>
      </c>
      <c r="BP30" s="377">
        <v>6971</v>
      </c>
      <c r="BQ30" s="377">
        <v>6937</v>
      </c>
      <c r="BR30" s="377">
        <v>6866</v>
      </c>
      <c r="BS30" s="377">
        <v>6804</v>
      </c>
      <c r="BT30" s="377">
        <v>6766</v>
      </c>
      <c r="BU30" s="377">
        <v>6746</v>
      </c>
      <c r="BV30" s="377">
        <v>6719</v>
      </c>
      <c r="BW30" s="374">
        <v>6747</v>
      </c>
      <c r="BX30" s="372">
        <v>6738</v>
      </c>
      <c r="BY30" s="377">
        <v>6730</v>
      </c>
      <c r="BZ30" s="377">
        <v>6736</v>
      </c>
      <c r="CA30" s="377">
        <v>6685</v>
      </c>
      <c r="CB30" s="377">
        <v>6681</v>
      </c>
      <c r="CC30" s="377">
        <v>6606</v>
      </c>
      <c r="CD30" s="377">
        <v>6575</v>
      </c>
      <c r="CE30" s="377">
        <v>6599</v>
      </c>
      <c r="CF30" s="377">
        <v>6587</v>
      </c>
      <c r="CG30" s="373">
        <v>6615</v>
      </c>
      <c r="CH30" s="373">
        <v>6599</v>
      </c>
      <c r="CI30" s="374">
        <v>6622</v>
      </c>
      <c r="CJ30" s="372">
        <v>6626</v>
      </c>
      <c r="CK30" s="373">
        <v>6655</v>
      </c>
      <c r="CL30" s="373">
        <v>6675</v>
      </c>
      <c r="CM30" s="373">
        <v>6658</v>
      </c>
      <c r="CN30" s="373">
        <v>6758</v>
      </c>
      <c r="CO30" s="373">
        <v>6830</v>
      </c>
      <c r="CP30" s="373">
        <v>6830</v>
      </c>
      <c r="CQ30" s="373">
        <v>6876</v>
      </c>
      <c r="CR30" s="373">
        <v>6872</v>
      </c>
      <c r="CS30" s="373">
        <v>6871</v>
      </c>
      <c r="CT30" s="373">
        <v>6896</v>
      </c>
      <c r="CU30" s="374">
        <v>6982</v>
      </c>
      <c r="CV30" s="372">
        <v>6997</v>
      </c>
      <c r="CW30" s="373">
        <v>7027</v>
      </c>
      <c r="CX30" s="373">
        <v>7021</v>
      </c>
      <c r="CY30" s="373">
        <v>6954</v>
      </c>
      <c r="CZ30" s="373">
        <v>6950</v>
      </c>
      <c r="DA30" s="373">
        <v>6953</v>
      </c>
      <c r="DB30" s="373">
        <v>6945</v>
      </c>
      <c r="DC30" s="373">
        <v>6926</v>
      </c>
      <c r="DD30" s="373">
        <v>6945</v>
      </c>
      <c r="DE30" s="373">
        <v>6932</v>
      </c>
      <c r="DF30" s="373">
        <v>6952</v>
      </c>
      <c r="DG30" s="374">
        <v>6963</v>
      </c>
      <c r="DH30" s="372">
        <v>6962</v>
      </c>
      <c r="DI30" s="373">
        <v>7036</v>
      </c>
      <c r="DJ30" s="373">
        <v>7028</v>
      </c>
      <c r="DK30" s="373">
        <v>6991</v>
      </c>
      <c r="DL30" s="373">
        <v>6979</v>
      </c>
      <c r="DM30" s="373">
        <v>6980</v>
      </c>
      <c r="DN30" s="373">
        <v>6977</v>
      </c>
      <c r="DO30" s="373">
        <v>6954</v>
      </c>
      <c r="DP30" s="373">
        <v>6962</v>
      </c>
      <c r="DQ30" s="373">
        <v>6994</v>
      </c>
      <c r="DR30" s="373">
        <v>6957</v>
      </c>
      <c r="DS30" s="376">
        <v>6969</v>
      </c>
      <c r="DT30" s="372">
        <v>7027</v>
      </c>
      <c r="DU30" s="373">
        <v>7127</v>
      </c>
      <c r="DV30" s="373">
        <v>7112</v>
      </c>
      <c r="DW30" s="373">
        <v>7117</v>
      </c>
      <c r="DX30" s="373">
        <v>7119</v>
      </c>
      <c r="DY30" s="373">
        <v>7098</v>
      </c>
      <c r="DZ30" s="373">
        <v>7108</v>
      </c>
      <c r="EA30" s="373">
        <v>7065</v>
      </c>
      <c r="EB30" s="373">
        <v>7089</v>
      </c>
      <c r="EC30" s="373">
        <v>7110</v>
      </c>
      <c r="ED30" s="373">
        <v>7114</v>
      </c>
      <c r="EE30" s="376">
        <v>7148</v>
      </c>
      <c r="EF30" s="372">
        <v>7216</v>
      </c>
      <c r="EG30" s="373">
        <v>7263</v>
      </c>
      <c r="EH30" s="373">
        <v>7275</v>
      </c>
      <c r="EI30" s="373">
        <v>7222</v>
      </c>
      <c r="EJ30" s="373">
        <v>7229</v>
      </c>
      <c r="EK30" s="373">
        <v>7272</v>
      </c>
      <c r="EL30" s="373">
        <v>7276</v>
      </c>
      <c r="EM30" s="373">
        <v>7312</v>
      </c>
      <c r="EN30" s="373">
        <v>7399</v>
      </c>
      <c r="EO30" s="373">
        <v>7393</v>
      </c>
      <c r="EP30" s="373">
        <v>7402</v>
      </c>
      <c r="EQ30" s="376">
        <v>7418</v>
      </c>
      <c r="ER30" s="372">
        <v>7460</v>
      </c>
      <c r="ES30" s="373">
        <v>7483</v>
      </c>
      <c r="ET30" s="373">
        <v>7474</v>
      </c>
      <c r="EU30" s="373">
        <v>7426</v>
      </c>
      <c r="EV30" s="373">
        <v>7423</v>
      </c>
      <c r="EW30" s="376">
        <v>7417</v>
      </c>
      <c r="EX30" s="376">
        <v>7434</v>
      </c>
      <c r="EY30" s="376">
        <v>7498</v>
      </c>
      <c r="EZ30" s="374">
        <v>7475</v>
      </c>
      <c r="FA30" s="374">
        <v>7513</v>
      </c>
      <c r="FB30" s="374">
        <v>7504</v>
      </c>
      <c r="FC30" s="374">
        <v>7583</v>
      </c>
      <c r="FD30" s="102">
        <v>79</v>
      </c>
      <c r="FE30" s="85">
        <v>1.0515107147610809</v>
      </c>
      <c r="FF30" s="102">
        <v>165</v>
      </c>
      <c r="FG30" s="85">
        <v>2.2243192235103804</v>
      </c>
    </row>
    <row r="31" spans="1:174" ht="15" outlineLevel="1">
      <c r="A31" s="46" t="s">
        <v>316</v>
      </c>
      <c r="B31" s="43"/>
      <c r="C31" s="47" t="s">
        <v>316</v>
      </c>
      <c r="D31" s="48">
        <v>118731</v>
      </c>
      <c r="E31" s="49">
        <v>119059</v>
      </c>
      <c r="F31" s="49">
        <v>118674</v>
      </c>
      <c r="G31" s="49">
        <v>117812</v>
      </c>
      <c r="H31" s="49">
        <v>117375</v>
      </c>
      <c r="I31" s="49">
        <v>118002</v>
      </c>
      <c r="J31" s="49">
        <v>116855</v>
      </c>
      <c r="K31" s="49">
        <v>117538</v>
      </c>
      <c r="L31" s="49">
        <v>116668</v>
      </c>
      <c r="M31" s="49">
        <v>117697</v>
      </c>
      <c r="N31" s="49">
        <v>117640</v>
      </c>
      <c r="O31" s="50">
        <v>119944</v>
      </c>
      <c r="P31" s="48">
        <v>120530</v>
      </c>
      <c r="Q31" s="49">
        <v>120445</v>
      </c>
      <c r="R31" s="51">
        <v>121132</v>
      </c>
      <c r="S31" s="49">
        <v>120711</v>
      </c>
      <c r="T31" s="49">
        <v>121721</v>
      </c>
      <c r="U31" s="49">
        <v>122087</v>
      </c>
      <c r="V31" s="49">
        <v>122493</v>
      </c>
      <c r="W31" s="49">
        <v>122083</v>
      </c>
      <c r="X31" s="49">
        <v>122091</v>
      </c>
      <c r="Y31" s="49">
        <v>123085</v>
      </c>
      <c r="Z31" s="49">
        <v>123530</v>
      </c>
      <c r="AA31" s="50">
        <v>123835</v>
      </c>
      <c r="AB31" s="48">
        <v>123245</v>
      </c>
      <c r="AC31" s="49">
        <v>124719</v>
      </c>
      <c r="AD31" s="49">
        <v>124744</v>
      </c>
      <c r="AE31" s="49">
        <v>125057</v>
      </c>
      <c r="AF31" s="49">
        <v>125178</v>
      </c>
      <c r="AG31" s="49">
        <v>124213</v>
      </c>
      <c r="AH31" s="49">
        <v>123901</v>
      </c>
      <c r="AI31" s="49">
        <v>124263</v>
      </c>
      <c r="AJ31" s="49">
        <v>124980</v>
      </c>
      <c r="AK31" s="49">
        <v>126198</v>
      </c>
      <c r="AL31" s="49">
        <v>125785</v>
      </c>
      <c r="AM31" s="50">
        <v>126607</v>
      </c>
      <c r="AN31" s="48">
        <v>126717</v>
      </c>
      <c r="AO31" s="49">
        <v>126942</v>
      </c>
      <c r="AP31" s="49">
        <v>127631</v>
      </c>
      <c r="AQ31" s="49">
        <v>127439</v>
      </c>
      <c r="AR31" s="49">
        <v>128194</v>
      </c>
      <c r="AS31" s="49">
        <v>128675</v>
      </c>
      <c r="AT31" s="49">
        <v>128561</v>
      </c>
      <c r="AU31" s="49">
        <v>128923</v>
      </c>
      <c r="AV31" s="49">
        <v>128842</v>
      </c>
      <c r="AW31" s="49">
        <v>129387</v>
      </c>
      <c r="AX31" s="49">
        <v>129269</v>
      </c>
      <c r="AY31" s="50">
        <v>129739</v>
      </c>
      <c r="AZ31" s="48">
        <v>129949</v>
      </c>
      <c r="BA31" s="49">
        <v>131072</v>
      </c>
      <c r="BB31" s="49">
        <v>132123</v>
      </c>
      <c r="BC31" s="49">
        <v>132462</v>
      </c>
      <c r="BD31" s="49">
        <v>132402</v>
      </c>
      <c r="BE31" s="49">
        <v>131809</v>
      </c>
      <c r="BF31" s="49">
        <v>131708</v>
      </c>
      <c r="BG31" s="49">
        <v>130779</v>
      </c>
      <c r="BH31" s="49">
        <v>130735</v>
      </c>
      <c r="BI31" s="49">
        <v>129441</v>
      </c>
      <c r="BJ31" s="49">
        <v>130840</v>
      </c>
      <c r="BK31" s="50">
        <v>131650</v>
      </c>
      <c r="BL31" s="48">
        <v>132068</v>
      </c>
      <c r="BM31" s="116">
        <v>133016</v>
      </c>
      <c r="BN31" s="116">
        <v>133058</v>
      </c>
      <c r="BO31" s="116">
        <v>133025</v>
      </c>
      <c r="BP31" s="116">
        <v>133366</v>
      </c>
      <c r="BQ31" s="116">
        <v>133128</v>
      </c>
      <c r="BR31" s="116">
        <v>131862</v>
      </c>
      <c r="BS31" s="116">
        <v>130701</v>
      </c>
      <c r="BT31" s="116">
        <v>131020</v>
      </c>
      <c r="BU31" s="116">
        <v>131037</v>
      </c>
      <c r="BV31" s="116">
        <v>131299</v>
      </c>
      <c r="BW31" s="50">
        <v>131454</v>
      </c>
      <c r="BX31" s="48">
        <v>131531</v>
      </c>
      <c r="BY31" s="116">
        <v>131112</v>
      </c>
      <c r="BZ31" s="116">
        <v>130325</v>
      </c>
      <c r="CA31" s="116">
        <v>129334</v>
      </c>
      <c r="CB31" s="116">
        <v>128712</v>
      </c>
      <c r="CC31" s="116">
        <v>126343</v>
      </c>
      <c r="CD31" s="116">
        <v>126250</v>
      </c>
      <c r="CE31" s="116">
        <v>126229</v>
      </c>
      <c r="CF31" s="116">
        <v>125661</v>
      </c>
      <c r="CG31" s="49">
        <v>125422</v>
      </c>
      <c r="CH31" s="49">
        <v>125294</v>
      </c>
      <c r="CI31" s="50">
        <v>124796</v>
      </c>
      <c r="CJ31" s="48">
        <v>124192</v>
      </c>
      <c r="CK31" s="49">
        <v>124531</v>
      </c>
      <c r="CL31" s="49">
        <v>124367</v>
      </c>
      <c r="CM31" s="49">
        <v>124429</v>
      </c>
      <c r="CN31" s="49">
        <v>125106</v>
      </c>
      <c r="CO31" s="49">
        <v>125829</v>
      </c>
      <c r="CP31" s="49">
        <v>126914</v>
      </c>
      <c r="CQ31" s="49">
        <v>126908</v>
      </c>
      <c r="CR31" s="49">
        <v>128405</v>
      </c>
      <c r="CS31" s="49">
        <v>129406</v>
      </c>
      <c r="CT31" s="49">
        <v>129886</v>
      </c>
      <c r="CU31" s="50">
        <v>130507</v>
      </c>
      <c r="CV31" s="48">
        <v>130453</v>
      </c>
      <c r="CW31" s="49">
        <v>130355</v>
      </c>
      <c r="CX31" s="49">
        <v>129985</v>
      </c>
      <c r="CY31" s="49">
        <v>130119</v>
      </c>
      <c r="CZ31" s="49">
        <v>130083</v>
      </c>
      <c r="DA31" s="49">
        <v>129814</v>
      </c>
      <c r="DB31" s="49">
        <v>130276</v>
      </c>
      <c r="DC31" s="49">
        <v>130108</v>
      </c>
      <c r="DD31" s="49">
        <v>130287</v>
      </c>
      <c r="DE31" s="49">
        <v>130215</v>
      </c>
      <c r="DF31" s="49">
        <v>130437</v>
      </c>
      <c r="DG31" s="50">
        <v>130104</v>
      </c>
      <c r="DH31" s="48">
        <v>130097</v>
      </c>
      <c r="DI31" s="49">
        <v>130117</v>
      </c>
      <c r="DJ31" s="49">
        <v>130580</v>
      </c>
      <c r="DK31" s="49">
        <v>130241</v>
      </c>
      <c r="DL31" s="49">
        <v>129855</v>
      </c>
      <c r="DM31" s="49">
        <v>129574</v>
      </c>
      <c r="DN31" s="49">
        <v>129030</v>
      </c>
      <c r="DO31" s="49">
        <v>129216</v>
      </c>
      <c r="DP31" s="49">
        <v>129540</v>
      </c>
      <c r="DQ31" s="49">
        <v>129274</v>
      </c>
      <c r="DR31" s="49">
        <v>128987</v>
      </c>
      <c r="DS31" s="52">
        <v>129469</v>
      </c>
      <c r="DT31" s="48">
        <v>129471</v>
      </c>
      <c r="DU31" s="49">
        <v>132086</v>
      </c>
      <c r="DV31" s="49">
        <v>133223</v>
      </c>
      <c r="DW31" s="49">
        <v>133616</v>
      </c>
      <c r="DX31" s="49">
        <v>134927</v>
      </c>
      <c r="DY31" s="49">
        <v>135012</v>
      </c>
      <c r="DZ31" s="49">
        <v>134984</v>
      </c>
      <c r="EA31" s="49">
        <v>133488</v>
      </c>
      <c r="EB31" s="49">
        <v>133642</v>
      </c>
      <c r="EC31" s="49">
        <v>133226</v>
      </c>
      <c r="ED31" s="49">
        <v>132791</v>
      </c>
      <c r="EE31" s="52">
        <v>132444</v>
      </c>
      <c r="EF31" s="48">
        <v>132760</v>
      </c>
      <c r="EG31" s="49">
        <v>133328</v>
      </c>
      <c r="EH31" s="49">
        <v>132995</v>
      </c>
      <c r="EI31" s="49">
        <v>132944</v>
      </c>
      <c r="EJ31" s="49">
        <v>132706</v>
      </c>
      <c r="EK31" s="49">
        <v>132896</v>
      </c>
      <c r="EL31" s="49">
        <v>133379</v>
      </c>
      <c r="EM31" s="49">
        <v>133765</v>
      </c>
      <c r="EN31" s="49">
        <v>135142</v>
      </c>
      <c r="EO31" s="49">
        <v>135235</v>
      </c>
      <c r="EP31" s="49">
        <v>135235</v>
      </c>
      <c r="EQ31" s="52">
        <v>135251</v>
      </c>
      <c r="ER31" s="48">
        <v>136047</v>
      </c>
      <c r="ES31" s="49">
        <v>136199</v>
      </c>
      <c r="ET31" s="49">
        <v>135336</v>
      </c>
      <c r="EU31" s="49">
        <v>135171</v>
      </c>
      <c r="EV31" s="49">
        <v>135967</v>
      </c>
      <c r="EW31" s="52">
        <v>136021</v>
      </c>
      <c r="EX31" s="52">
        <v>139239</v>
      </c>
      <c r="EY31" s="52">
        <v>139653</v>
      </c>
      <c r="EZ31" s="50">
        <v>139456</v>
      </c>
      <c r="FA31" s="50">
        <v>140199</v>
      </c>
      <c r="FB31" s="50">
        <v>140376</v>
      </c>
      <c r="FC31" s="50">
        <v>141033</v>
      </c>
      <c r="FD31" s="102">
        <v>657</v>
      </c>
      <c r="FE31" s="85">
        <v>0.4686196049900499</v>
      </c>
      <c r="FF31" s="102">
        <v>5782</v>
      </c>
      <c r="FG31" s="85">
        <v>4.2750146024798337</v>
      </c>
      <c r="FL31" s="216">
        <v>2016</v>
      </c>
      <c r="FM31" s="216">
        <v>2017</v>
      </c>
      <c r="FN31" s="216">
        <v>2018</v>
      </c>
      <c r="FO31">
        <v>2019</v>
      </c>
      <c r="FP31" s="216">
        <v>2020</v>
      </c>
      <c r="FQ31" s="216">
        <v>2021</v>
      </c>
      <c r="FR31">
        <v>2022</v>
      </c>
    </row>
    <row r="32" spans="1:174" ht="15" outlineLevel="2">
      <c r="A32" s="360">
        <v>31</v>
      </c>
      <c r="B32" s="53" t="s">
        <v>316</v>
      </c>
      <c r="C32" s="344" t="s">
        <v>317</v>
      </c>
      <c r="D32" s="372">
        <v>14617</v>
      </c>
      <c r="E32" s="373">
        <v>14666</v>
      </c>
      <c r="F32" s="373">
        <v>14634</v>
      </c>
      <c r="G32" s="373">
        <v>14645</v>
      </c>
      <c r="H32" s="373">
        <v>14572</v>
      </c>
      <c r="I32" s="373">
        <v>14583</v>
      </c>
      <c r="J32" s="373">
        <v>14513</v>
      </c>
      <c r="K32" s="373">
        <v>14543</v>
      </c>
      <c r="L32" s="373">
        <v>14341</v>
      </c>
      <c r="M32" s="373">
        <v>14490</v>
      </c>
      <c r="N32" s="373">
        <v>14393</v>
      </c>
      <c r="O32" s="374">
        <v>14638</v>
      </c>
      <c r="P32" s="372">
        <v>14810</v>
      </c>
      <c r="Q32" s="373">
        <v>15189</v>
      </c>
      <c r="R32" s="375">
        <v>15195</v>
      </c>
      <c r="S32" s="373">
        <v>15112</v>
      </c>
      <c r="T32" s="373">
        <v>15004</v>
      </c>
      <c r="U32" s="373">
        <v>14943</v>
      </c>
      <c r="V32" s="373">
        <v>15000</v>
      </c>
      <c r="W32" s="373">
        <v>14924</v>
      </c>
      <c r="X32" s="373">
        <v>14857</v>
      </c>
      <c r="Y32" s="373">
        <v>14935</v>
      </c>
      <c r="Z32" s="373">
        <v>14988</v>
      </c>
      <c r="AA32" s="374">
        <v>15146</v>
      </c>
      <c r="AB32" s="372">
        <v>15144</v>
      </c>
      <c r="AC32" s="373">
        <v>15394</v>
      </c>
      <c r="AD32" s="373">
        <v>15405</v>
      </c>
      <c r="AE32" s="373">
        <v>15459</v>
      </c>
      <c r="AF32" s="373">
        <v>15492</v>
      </c>
      <c r="AG32" s="373">
        <v>15611</v>
      </c>
      <c r="AH32" s="373">
        <v>15574</v>
      </c>
      <c r="AI32" s="373">
        <v>15631</v>
      </c>
      <c r="AJ32" s="373">
        <v>15719</v>
      </c>
      <c r="AK32" s="373">
        <v>15968</v>
      </c>
      <c r="AL32" s="373">
        <v>16043</v>
      </c>
      <c r="AM32" s="374">
        <v>16305</v>
      </c>
      <c r="AN32" s="372">
        <v>16345</v>
      </c>
      <c r="AO32" s="373">
        <v>16481</v>
      </c>
      <c r="AP32" s="373">
        <v>16633</v>
      </c>
      <c r="AQ32" s="373">
        <v>16695</v>
      </c>
      <c r="AR32" s="373">
        <v>16735</v>
      </c>
      <c r="AS32" s="373">
        <v>16835</v>
      </c>
      <c r="AT32" s="373">
        <v>16774</v>
      </c>
      <c r="AU32" s="373">
        <v>16951</v>
      </c>
      <c r="AV32" s="373">
        <v>16911</v>
      </c>
      <c r="AW32" s="373">
        <v>17021</v>
      </c>
      <c r="AX32" s="373">
        <v>16984</v>
      </c>
      <c r="AY32" s="374">
        <v>17082</v>
      </c>
      <c r="AZ32" s="372">
        <v>17083</v>
      </c>
      <c r="BA32" s="373">
        <v>17065</v>
      </c>
      <c r="BB32" s="373">
        <v>17279</v>
      </c>
      <c r="BC32" s="373">
        <v>17333</v>
      </c>
      <c r="BD32" s="373">
        <v>17325</v>
      </c>
      <c r="BE32" s="373">
        <v>17205</v>
      </c>
      <c r="BF32" s="373">
        <v>17127</v>
      </c>
      <c r="BG32" s="373">
        <v>17073</v>
      </c>
      <c r="BH32" s="373">
        <v>17015</v>
      </c>
      <c r="BI32" s="373">
        <v>16888</v>
      </c>
      <c r="BJ32" s="373">
        <v>17136</v>
      </c>
      <c r="BK32" s="374">
        <v>17242</v>
      </c>
      <c r="BL32" s="372">
        <v>17336</v>
      </c>
      <c r="BM32" s="377">
        <v>17411</v>
      </c>
      <c r="BN32" s="377">
        <v>17403</v>
      </c>
      <c r="BO32" s="377">
        <v>17395</v>
      </c>
      <c r="BP32" s="377">
        <v>17437</v>
      </c>
      <c r="BQ32" s="377">
        <v>17455</v>
      </c>
      <c r="BR32" s="377">
        <v>17399</v>
      </c>
      <c r="BS32" s="377">
        <v>17278</v>
      </c>
      <c r="BT32" s="377">
        <v>17309</v>
      </c>
      <c r="BU32" s="377">
        <v>17258</v>
      </c>
      <c r="BV32" s="377">
        <v>17255</v>
      </c>
      <c r="BW32" s="374">
        <v>17263</v>
      </c>
      <c r="BX32" s="372">
        <v>17304</v>
      </c>
      <c r="BY32" s="377">
        <v>17281</v>
      </c>
      <c r="BZ32" s="377">
        <v>17198</v>
      </c>
      <c r="CA32" s="377">
        <v>16971</v>
      </c>
      <c r="CB32" s="377">
        <v>16876</v>
      </c>
      <c r="CC32" s="377">
        <v>16288</v>
      </c>
      <c r="CD32" s="377">
        <v>16286</v>
      </c>
      <c r="CE32" s="377">
        <v>16277</v>
      </c>
      <c r="CF32" s="377">
        <v>16142</v>
      </c>
      <c r="CG32" s="373">
        <v>16125</v>
      </c>
      <c r="CH32" s="373">
        <v>16070</v>
      </c>
      <c r="CI32" s="374">
        <v>15971</v>
      </c>
      <c r="CJ32" s="372">
        <v>15868</v>
      </c>
      <c r="CK32" s="373">
        <v>15909</v>
      </c>
      <c r="CL32" s="373">
        <v>15901</v>
      </c>
      <c r="CM32" s="373">
        <v>15892</v>
      </c>
      <c r="CN32" s="373">
        <v>16029</v>
      </c>
      <c r="CO32" s="373">
        <v>16071</v>
      </c>
      <c r="CP32" s="373">
        <v>16327</v>
      </c>
      <c r="CQ32" s="373">
        <v>16408</v>
      </c>
      <c r="CR32" s="373">
        <v>16516</v>
      </c>
      <c r="CS32" s="373">
        <v>16633</v>
      </c>
      <c r="CT32" s="373">
        <v>16721</v>
      </c>
      <c r="CU32" s="374">
        <v>16761</v>
      </c>
      <c r="CV32" s="372">
        <v>16847</v>
      </c>
      <c r="CW32" s="373">
        <v>16842</v>
      </c>
      <c r="CX32" s="373">
        <v>16854</v>
      </c>
      <c r="CY32" s="373">
        <v>16835</v>
      </c>
      <c r="CZ32" s="373">
        <v>16776</v>
      </c>
      <c r="DA32" s="373">
        <v>16784</v>
      </c>
      <c r="DB32" s="373">
        <v>16863</v>
      </c>
      <c r="DC32" s="373">
        <v>16836</v>
      </c>
      <c r="DD32" s="373">
        <v>16821</v>
      </c>
      <c r="DE32" s="373">
        <v>16799</v>
      </c>
      <c r="DF32" s="373">
        <v>16852</v>
      </c>
      <c r="DG32" s="374">
        <v>16860</v>
      </c>
      <c r="DH32" s="372">
        <v>16874</v>
      </c>
      <c r="DI32" s="373">
        <v>16833</v>
      </c>
      <c r="DJ32" s="373">
        <v>16976</v>
      </c>
      <c r="DK32" s="373">
        <v>16948</v>
      </c>
      <c r="DL32" s="373">
        <v>16874</v>
      </c>
      <c r="DM32" s="373">
        <v>16840</v>
      </c>
      <c r="DN32" s="373">
        <v>16815</v>
      </c>
      <c r="DO32" s="373">
        <v>16869</v>
      </c>
      <c r="DP32" s="373">
        <v>16858</v>
      </c>
      <c r="DQ32" s="373">
        <v>16838</v>
      </c>
      <c r="DR32" s="373">
        <v>16862</v>
      </c>
      <c r="DS32" s="376">
        <v>16851</v>
      </c>
      <c r="DT32" s="372">
        <v>16875</v>
      </c>
      <c r="DU32" s="373">
        <v>17160</v>
      </c>
      <c r="DV32" s="373">
        <v>17231</v>
      </c>
      <c r="DW32" s="373">
        <v>17136</v>
      </c>
      <c r="DX32" s="373">
        <v>17253</v>
      </c>
      <c r="DY32" s="373">
        <v>17276</v>
      </c>
      <c r="DZ32" s="373">
        <v>17259</v>
      </c>
      <c r="EA32" s="373">
        <v>17113</v>
      </c>
      <c r="EB32" s="373">
        <v>17117</v>
      </c>
      <c r="EC32" s="373">
        <v>17066</v>
      </c>
      <c r="ED32" s="373">
        <v>17047</v>
      </c>
      <c r="EE32" s="376">
        <v>16982</v>
      </c>
      <c r="EF32" s="372">
        <v>17066</v>
      </c>
      <c r="EG32" s="373">
        <v>17126</v>
      </c>
      <c r="EH32" s="373">
        <v>17095</v>
      </c>
      <c r="EI32" s="373">
        <v>17053</v>
      </c>
      <c r="EJ32" s="373">
        <v>16987</v>
      </c>
      <c r="EK32" s="373">
        <v>17012</v>
      </c>
      <c r="EL32" s="373">
        <v>17068</v>
      </c>
      <c r="EM32" s="373">
        <v>17128</v>
      </c>
      <c r="EN32" s="373">
        <v>17337</v>
      </c>
      <c r="EO32" s="373">
        <v>17413</v>
      </c>
      <c r="EP32" s="373">
        <v>17421</v>
      </c>
      <c r="EQ32" s="376">
        <v>17365</v>
      </c>
      <c r="ER32" s="372">
        <v>17396</v>
      </c>
      <c r="ES32" s="373">
        <v>17499</v>
      </c>
      <c r="ET32" s="373">
        <v>17376</v>
      </c>
      <c r="EU32" s="373">
        <v>17365</v>
      </c>
      <c r="EV32" s="373">
        <v>17444</v>
      </c>
      <c r="EW32" s="376">
        <v>17436</v>
      </c>
      <c r="EX32" s="376">
        <v>17756</v>
      </c>
      <c r="EY32" s="376">
        <v>17784</v>
      </c>
      <c r="EZ32" s="374">
        <v>17725</v>
      </c>
      <c r="FA32" s="374">
        <v>17847</v>
      </c>
      <c r="FB32" s="374">
        <v>17892</v>
      </c>
      <c r="FC32" s="374">
        <v>17879</v>
      </c>
      <c r="FD32" s="102">
        <v>-13</v>
      </c>
      <c r="FE32" s="85">
        <v>-7.2841373900375414E-2</v>
      </c>
      <c r="FF32" s="102">
        <v>514</v>
      </c>
      <c r="FG32" s="85">
        <v>2.9599769651598042</v>
      </c>
      <c r="FK32" t="s">
        <v>467</v>
      </c>
      <c r="FL32" s="5">
        <v>2400310</v>
      </c>
      <c r="FM32" s="5">
        <v>2232694</v>
      </c>
      <c r="FN32" s="5">
        <v>2340997</v>
      </c>
      <c r="FO32" s="5">
        <v>2341830</v>
      </c>
      <c r="FP32" s="5">
        <v>2294758</v>
      </c>
      <c r="FQ32" s="5">
        <v>2424400</v>
      </c>
      <c r="FR32" s="5">
        <v>2449241</v>
      </c>
    </row>
    <row r="33" spans="1:174" ht="15" outlineLevel="2">
      <c r="A33" s="360">
        <v>40</v>
      </c>
      <c r="B33" s="53" t="s">
        <v>316</v>
      </c>
      <c r="C33" s="344" t="s">
        <v>318</v>
      </c>
      <c r="D33" s="372">
        <v>11095</v>
      </c>
      <c r="E33" s="373">
        <v>11096</v>
      </c>
      <c r="F33" s="373">
        <v>11061</v>
      </c>
      <c r="G33" s="373">
        <v>10886</v>
      </c>
      <c r="H33" s="373">
        <v>10831</v>
      </c>
      <c r="I33" s="373">
        <v>10986</v>
      </c>
      <c r="J33" s="373">
        <v>10955</v>
      </c>
      <c r="K33" s="373">
        <v>10940</v>
      </c>
      <c r="L33" s="373">
        <v>10942</v>
      </c>
      <c r="M33" s="373">
        <v>11192</v>
      </c>
      <c r="N33" s="373">
        <v>11207</v>
      </c>
      <c r="O33" s="374">
        <v>11704</v>
      </c>
      <c r="P33" s="372">
        <v>11732</v>
      </c>
      <c r="Q33" s="373">
        <v>11709</v>
      </c>
      <c r="R33" s="375">
        <v>11943</v>
      </c>
      <c r="S33" s="373">
        <v>12008</v>
      </c>
      <c r="T33" s="373">
        <v>12010</v>
      </c>
      <c r="U33" s="373">
        <v>12128</v>
      </c>
      <c r="V33" s="373">
        <v>12262</v>
      </c>
      <c r="W33" s="373">
        <v>12309</v>
      </c>
      <c r="X33" s="373">
        <v>12325</v>
      </c>
      <c r="Y33" s="373">
        <v>12369</v>
      </c>
      <c r="Z33" s="373">
        <v>12348</v>
      </c>
      <c r="AA33" s="374">
        <v>12358</v>
      </c>
      <c r="AB33" s="372">
        <v>12439</v>
      </c>
      <c r="AC33" s="373">
        <v>12556</v>
      </c>
      <c r="AD33" s="373">
        <v>12654</v>
      </c>
      <c r="AE33" s="373">
        <v>12739</v>
      </c>
      <c r="AF33" s="373">
        <v>12749</v>
      </c>
      <c r="AG33" s="373">
        <v>12778</v>
      </c>
      <c r="AH33" s="373">
        <v>12874</v>
      </c>
      <c r="AI33" s="373">
        <v>12928</v>
      </c>
      <c r="AJ33" s="373">
        <v>13080</v>
      </c>
      <c r="AK33" s="373">
        <v>13129</v>
      </c>
      <c r="AL33" s="373">
        <v>13115</v>
      </c>
      <c r="AM33" s="374">
        <v>13198</v>
      </c>
      <c r="AN33" s="372">
        <v>13256</v>
      </c>
      <c r="AO33" s="373">
        <v>13281</v>
      </c>
      <c r="AP33" s="373">
        <v>13326</v>
      </c>
      <c r="AQ33" s="373">
        <v>13353</v>
      </c>
      <c r="AR33" s="373">
        <v>13435</v>
      </c>
      <c r="AS33" s="373">
        <v>13481</v>
      </c>
      <c r="AT33" s="373">
        <v>13466</v>
      </c>
      <c r="AU33" s="373">
        <v>13526</v>
      </c>
      <c r="AV33" s="373">
        <v>13570</v>
      </c>
      <c r="AW33" s="373">
        <v>13655</v>
      </c>
      <c r="AX33" s="373">
        <v>13696</v>
      </c>
      <c r="AY33" s="374">
        <v>13764</v>
      </c>
      <c r="AZ33" s="372">
        <v>13757</v>
      </c>
      <c r="BA33" s="373">
        <v>13762</v>
      </c>
      <c r="BB33" s="373">
        <v>13831</v>
      </c>
      <c r="BC33" s="373">
        <v>13836</v>
      </c>
      <c r="BD33" s="373">
        <v>13808</v>
      </c>
      <c r="BE33" s="373">
        <v>13894</v>
      </c>
      <c r="BF33" s="373">
        <v>13902</v>
      </c>
      <c r="BG33" s="373">
        <v>13914</v>
      </c>
      <c r="BH33" s="373">
        <v>13870</v>
      </c>
      <c r="BI33" s="373">
        <v>13791</v>
      </c>
      <c r="BJ33" s="373">
        <v>13872</v>
      </c>
      <c r="BK33" s="374">
        <v>14009</v>
      </c>
      <c r="BL33" s="372">
        <v>14045</v>
      </c>
      <c r="BM33" s="377">
        <v>14125</v>
      </c>
      <c r="BN33" s="377">
        <v>14147</v>
      </c>
      <c r="BO33" s="377">
        <v>14157</v>
      </c>
      <c r="BP33" s="377">
        <v>14196</v>
      </c>
      <c r="BQ33" s="377">
        <v>14159</v>
      </c>
      <c r="BR33" s="377">
        <v>14127</v>
      </c>
      <c r="BS33" s="377">
        <v>13884</v>
      </c>
      <c r="BT33" s="377">
        <v>14119</v>
      </c>
      <c r="BU33" s="377">
        <v>14092</v>
      </c>
      <c r="BV33" s="377">
        <v>14118</v>
      </c>
      <c r="BW33" s="374">
        <v>14132</v>
      </c>
      <c r="BX33" s="372">
        <v>14164</v>
      </c>
      <c r="BY33" s="377">
        <v>14025</v>
      </c>
      <c r="BZ33" s="377">
        <v>14010</v>
      </c>
      <c r="CA33" s="377">
        <v>13962</v>
      </c>
      <c r="CB33" s="377">
        <v>13963</v>
      </c>
      <c r="CC33" s="377">
        <v>13710</v>
      </c>
      <c r="CD33" s="377">
        <v>13716</v>
      </c>
      <c r="CE33" s="377">
        <v>13722</v>
      </c>
      <c r="CF33" s="377">
        <v>13639</v>
      </c>
      <c r="CG33" s="373">
        <v>13621</v>
      </c>
      <c r="CH33" s="373">
        <v>13596</v>
      </c>
      <c r="CI33" s="374">
        <v>13524</v>
      </c>
      <c r="CJ33" s="372">
        <v>13488</v>
      </c>
      <c r="CK33" s="373">
        <v>13513</v>
      </c>
      <c r="CL33" s="373">
        <v>13494</v>
      </c>
      <c r="CM33" s="373">
        <v>13539</v>
      </c>
      <c r="CN33" s="373">
        <v>13541</v>
      </c>
      <c r="CO33" s="373">
        <v>13540</v>
      </c>
      <c r="CP33" s="373">
        <v>13579</v>
      </c>
      <c r="CQ33" s="373">
        <v>13639</v>
      </c>
      <c r="CR33" s="373">
        <v>13691</v>
      </c>
      <c r="CS33" s="373">
        <v>13759</v>
      </c>
      <c r="CT33" s="373">
        <v>13876</v>
      </c>
      <c r="CU33" s="374">
        <v>13926</v>
      </c>
      <c r="CV33" s="372">
        <v>13953</v>
      </c>
      <c r="CW33" s="373">
        <v>13967</v>
      </c>
      <c r="CX33" s="373">
        <v>13906</v>
      </c>
      <c r="CY33" s="373">
        <v>13937</v>
      </c>
      <c r="CZ33" s="373">
        <v>13928</v>
      </c>
      <c r="DA33" s="373">
        <v>13913</v>
      </c>
      <c r="DB33" s="373">
        <v>13934</v>
      </c>
      <c r="DC33" s="373">
        <v>13968</v>
      </c>
      <c r="DD33" s="373">
        <v>13955</v>
      </c>
      <c r="DE33" s="373">
        <v>13913</v>
      </c>
      <c r="DF33" s="373">
        <v>13936</v>
      </c>
      <c r="DG33" s="374">
        <v>13923</v>
      </c>
      <c r="DH33" s="372">
        <v>13962</v>
      </c>
      <c r="DI33" s="373">
        <v>14024</v>
      </c>
      <c r="DJ33" s="373">
        <v>14047</v>
      </c>
      <c r="DK33" s="373">
        <v>14018</v>
      </c>
      <c r="DL33" s="373">
        <v>13825</v>
      </c>
      <c r="DM33" s="373">
        <v>13855</v>
      </c>
      <c r="DN33" s="373">
        <v>13792</v>
      </c>
      <c r="DO33" s="373">
        <v>13850</v>
      </c>
      <c r="DP33" s="373">
        <v>14089</v>
      </c>
      <c r="DQ33" s="373">
        <v>14101</v>
      </c>
      <c r="DR33" s="373">
        <v>14100</v>
      </c>
      <c r="DS33" s="376">
        <v>14124</v>
      </c>
      <c r="DT33" s="372">
        <v>14058</v>
      </c>
      <c r="DU33" s="373">
        <v>14204</v>
      </c>
      <c r="DV33" s="373">
        <v>14244</v>
      </c>
      <c r="DW33" s="373">
        <v>14257</v>
      </c>
      <c r="DX33" s="373">
        <v>14374</v>
      </c>
      <c r="DY33" s="373">
        <v>14373</v>
      </c>
      <c r="DZ33" s="373">
        <v>14368</v>
      </c>
      <c r="EA33" s="373">
        <v>14285</v>
      </c>
      <c r="EB33" s="373">
        <v>14274</v>
      </c>
      <c r="EC33" s="373">
        <v>14292</v>
      </c>
      <c r="ED33" s="373">
        <v>14327</v>
      </c>
      <c r="EE33" s="376">
        <v>14343</v>
      </c>
      <c r="EF33" s="372">
        <v>14387</v>
      </c>
      <c r="EG33" s="373">
        <v>14493</v>
      </c>
      <c r="EH33" s="373">
        <v>14525</v>
      </c>
      <c r="EI33" s="373">
        <v>14555</v>
      </c>
      <c r="EJ33" s="373">
        <v>14484</v>
      </c>
      <c r="EK33" s="373">
        <v>14535</v>
      </c>
      <c r="EL33" s="373">
        <v>14536</v>
      </c>
      <c r="EM33" s="373">
        <v>14577</v>
      </c>
      <c r="EN33" s="373">
        <v>14743</v>
      </c>
      <c r="EO33" s="373">
        <v>14755</v>
      </c>
      <c r="EP33" s="373">
        <v>14769</v>
      </c>
      <c r="EQ33" s="376">
        <v>14769</v>
      </c>
      <c r="ER33" s="372">
        <v>14840</v>
      </c>
      <c r="ES33" s="373">
        <v>14904</v>
      </c>
      <c r="ET33" s="373">
        <v>14823</v>
      </c>
      <c r="EU33" s="373">
        <v>14776</v>
      </c>
      <c r="EV33" s="373">
        <v>14853</v>
      </c>
      <c r="EW33" s="376">
        <v>14877</v>
      </c>
      <c r="EX33" s="376">
        <v>14995</v>
      </c>
      <c r="EY33" s="376">
        <v>15067</v>
      </c>
      <c r="EZ33" s="374">
        <v>15009</v>
      </c>
      <c r="FA33" s="374">
        <v>15047</v>
      </c>
      <c r="FB33" s="374">
        <v>15092</v>
      </c>
      <c r="FC33" s="374">
        <v>15128</v>
      </c>
      <c r="FD33" s="102">
        <v>36</v>
      </c>
      <c r="FE33" s="85">
        <v>0.23925034890675884</v>
      </c>
      <c r="FF33" s="102">
        <v>359</v>
      </c>
      <c r="FG33" s="85">
        <v>2.4307671474033445</v>
      </c>
      <c r="FK33" t="s">
        <v>469</v>
      </c>
      <c r="FL33" s="5">
        <v>2386642</v>
      </c>
      <c r="FM33" s="5">
        <v>2233776</v>
      </c>
      <c r="FN33" s="5">
        <v>2344891</v>
      </c>
      <c r="FO33" s="5">
        <v>2347882</v>
      </c>
      <c r="FP33" s="5">
        <v>2407077</v>
      </c>
      <c r="FQ33" s="5">
        <v>2418815</v>
      </c>
      <c r="FR33" s="5">
        <v>2465432</v>
      </c>
    </row>
    <row r="34" spans="1:174" ht="15" outlineLevel="2">
      <c r="A34" s="360">
        <v>190</v>
      </c>
      <c r="B34" s="53" t="s">
        <v>316</v>
      </c>
      <c r="C34" s="344" t="s">
        <v>319</v>
      </c>
      <c r="D34" s="372">
        <v>5415</v>
      </c>
      <c r="E34" s="373">
        <v>5442</v>
      </c>
      <c r="F34" s="373">
        <v>5390</v>
      </c>
      <c r="G34" s="373">
        <v>5353</v>
      </c>
      <c r="H34" s="373">
        <v>5322</v>
      </c>
      <c r="I34" s="373">
        <v>5301</v>
      </c>
      <c r="J34" s="373">
        <v>5217</v>
      </c>
      <c r="K34" s="373">
        <v>5284</v>
      </c>
      <c r="L34" s="373">
        <v>5645</v>
      </c>
      <c r="M34" s="373">
        <v>5663</v>
      </c>
      <c r="N34" s="373">
        <v>5694</v>
      </c>
      <c r="O34" s="374">
        <v>5871</v>
      </c>
      <c r="P34" s="372">
        <v>5946</v>
      </c>
      <c r="Q34" s="373">
        <v>5985</v>
      </c>
      <c r="R34" s="375">
        <v>6105</v>
      </c>
      <c r="S34" s="373">
        <v>6463</v>
      </c>
      <c r="T34" s="373">
        <v>6541</v>
      </c>
      <c r="U34" s="373">
        <v>6541</v>
      </c>
      <c r="V34" s="373">
        <v>6536</v>
      </c>
      <c r="W34" s="373">
        <v>6553</v>
      </c>
      <c r="X34" s="373">
        <v>6533</v>
      </c>
      <c r="Y34" s="373">
        <v>6630</v>
      </c>
      <c r="Z34" s="373">
        <v>6659</v>
      </c>
      <c r="AA34" s="374">
        <v>6554</v>
      </c>
      <c r="AB34" s="372">
        <v>6541</v>
      </c>
      <c r="AC34" s="373">
        <v>6618</v>
      </c>
      <c r="AD34" s="373">
        <v>6655</v>
      </c>
      <c r="AE34" s="373">
        <v>6654</v>
      </c>
      <c r="AF34" s="373">
        <v>6615</v>
      </c>
      <c r="AG34" s="373">
        <v>6526</v>
      </c>
      <c r="AH34" s="373">
        <v>6481</v>
      </c>
      <c r="AI34" s="373">
        <v>6511</v>
      </c>
      <c r="AJ34" s="373">
        <v>6520</v>
      </c>
      <c r="AK34" s="373">
        <v>6597</v>
      </c>
      <c r="AL34" s="373">
        <v>6582</v>
      </c>
      <c r="AM34" s="374">
        <v>6650</v>
      </c>
      <c r="AN34" s="372">
        <v>6627</v>
      </c>
      <c r="AO34" s="373">
        <v>6620</v>
      </c>
      <c r="AP34" s="373">
        <v>6615</v>
      </c>
      <c r="AQ34" s="373">
        <v>6596</v>
      </c>
      <c r="AR34" s="373">
        <v>6780</v>
      </c>
      <c r="AS34" s="373">
        <v>6766</v>
      </c>
      <c r="AT34" s="373">
        <v>6804</v>
      </c>
      <c r="AU34" s="373">
        <v>6834</v>
      </c>
      <c r="AV34" s="373">
        <v>6782</v>
      </c>
      <c r="AW34" s="373">
        <v>6798</v>
      </c>
      <c r="AX34" s="373">
        <v>6790</v>
      </c>
      <c r="AY34" s="374">
        <v>6788</v>
      </c>
      <c r="AZ34" s="372">
        <v>6828</v>
      </c>
      <c r="BA34" s="373">
        <v>6988</v>
      </c>
      <c r="BB34" s="373">
        <v>6959</v>
      </c>
      <c r="BC34" s="373">
        <v>6987</v>
      </c>
      <c r="BD34" s="373">
        <v>7016</v>
      </c>
      <c r="BE34" s="373">
        <v>6951</v>
      </c>
      <c r="BF34" s="373">
        <v>6891</v>
      </c>
      <c r="BG34" s="373">
        <v>6792</v>
      </c>
      <c r="BH34" s="373">
        <v>6867</v>
      </c>
      <c r="BI34" s="373">
        <v>6792</v>
      </c>
      <c r="BJ34" s="373">
        <v>6831</v>
      </c>
      <c r="BK34" s="374">
        <v>6876</v>
      </c>
      <c r="BL34" s="372">
        <v>6886</v>
      </c>
      <c r="BM34" s="377">
        <v>6944</v>
      </c>
      <c r="BN34" s="377">
        <v>6991</v>
      </c>
      <c r="BO34" s="377">
        <v>7039</v>
      </c>
      <c r="BP34" s="377">
        <v>7053</v>
      </c>
      <c r="BQ34" s="377">
        <v>7041</v>
      </c>
      <c r="BR34" s="377">
        <v>6846</v>
      </c>
      <c r="BS34" s="377">
        <v>6760</v>
      </c>
      <c r="BT34" s="377">
        <v>6742</v>
      </c>
      <c r="BU34" s="377">
        <v>6781</v>
      </c>
      <c r="BV34" s="377">
        <v>6813</v>
      </c>
      <c r="BW34" s="374">
        <v>6785</v>
      </c>
      <c r="BX34" s="372">
        <v>6823</v>
      </c>
      <c r="BY34" s="377">
        <v>6790</v>
      </c>
      <c r="BZ34" s="377">
        <v>6797</v>
      </c>
      <c r="CA34" s="377">
        <v>6702</v>
      </c>
      <c r="CB34" s="377">
        <v>6650</v>
      </c>
      <c r="CC34" s="377">
        <v>6597</v>
      </c>
      <c r="CD34" s="377">
        <v>6582</v>
      </c>
      <c r="CE34" s="377">
        <v>6591</v>
      </c>
      <c r="CF34" s="377">
        <v>6549</v>
      </c>
      <c r="CG34" s="373">
        <v>6557</v>
      </c>
      <c r="CH34" s="373">
        <v>6540</v>
      </c>
      <c r="CI34" s="374">
        <v>6506</v>
      </c>
      <c r="CJ34" s="372">
        <v>6471</v>
      </c>
      <c r="CK34" s="373">
        <v>6494</v>
      </c>
      <c r="CL34" s="373">
        <v>6486</v>
      </c>
      <c r="CM34" s="373">
        <v>6490</v>
      </c>
      <c r="CN34" s="373">
        <v>6519</v>
      </c>
      <c r="CO34" s="373">
        <v>6596</v>
      </c>
      <c r="CP34" s="373">
        <v>6664</v>
      </c>
      <c r="CQ34" s="373">
        <v>6680</v>
      </c>
      <c r="CR34" s="373">
        <v>6671</v>
      </c>
      <c r="CS34" s="373">
        <v>6658</v>
      </c>
      <c r="CT34" s="373">
        <v>6734</v>
      </c>
      <c r="CU34" s="374">
        <v>6744</v>
      </c>
      <c r="CV34" s="372">
        <v>6686</v>
      </c>
      <c r="CW34" s="373">
        <v>6609</v>
      </c>
      <c r="CX34" s="373">
        <v>6556</v>
      </c>
      <c r="CY34" s="373">
        <v>6573</v>
      </c>
      <c r="CZ34" s="373">
        <v>6578</v>
      </c>
      <c r="DA34" s="373">
        <v>6469</v>
      </c>
      <c r="DB34" s="373">
        <v>6475</v>
      </c>
      <c r="DC34" s="373">
        <v>6434</v>
      </c>
      <c r="DD34" s="373">
        <v>6439</v>
      </c>
      <c r="DE34" s="373">
        <v>6465</v>
      </c>
      <c r="DF34" s="373">
        <v>6448</v>
      </c>
      <c r="DG34" s="374">
        <v>6446</v>
      </c>
      <c r="DH34" s="372">
        <v>6435</v>
      </c>
      <c r="DI34" s="373">
        <v>6361</v>
      </c>
      <c r="DJ34" s="373">
        <v>6337</v>
      </c>
      <c r="DK34" s="373">
        <v>6369</v>
      </c>
      <c r="DL34" s="373">
        <v>6328</v>
      </c>
      <c r="DM34" s="373">
        <v>6293</v>
      </c>
      <c r="DN34" s="373">
        <v>6215</v>
      </c>
      <c r="DO34" s="373">
        <v>6190</v>
      </c>
      <c r="DP34" s="373">
        <v>6154</v>
      </c>
      <c r="DQ34" s="373">
        <v>6103</v>
      </c>
      <c r="DR34" s="373">
        <v>6063</v>
      </c>
      <c r="DS34" s="376">
        <v>6150</v>
      </c>
      <c r="DT34" s="372">
        <v>6197</v>
      </c>
      <c r="DU34" s="373">
        <v>6294</v>
      </c>
      <c r="DV34" s="373">
        <v>6288</v>
      </c>
      <c r="DW34" s="373">
        <v>6282</v>
      </c>
      <c r="DX34" s="373">
        <v>6367</v>
      </c>
      <c r="DY34" s="373">
        <v>6405</v>
      </c>
      <c r="DZ34" s="373">
        <v>6425</v>
      </c>
      <c r="EA34" s="373">
        <v>6320</v>
      </c>
      <c r="EB34" s="373">
        <v>6323</v>
      </c>
      <c r="EC34" s="373">
        <v>6308</v>
      </c>
      <c r="ED34" s="373">
        <v>6249</v>
      </c>
      <c r="EE34" s="376">
        <v>6229</v>
      </c>
      <c r="EF34" s="372">
        <v>6271</v>
      </c>
      <c r="EG34" s="373">
        <v>6287</v>
      </c>
      <c r="EH34" s="373">
        <v>6241</v>
      </c>
      <c r="EI34" s="373">
        <v>6247</v>
      </c>
      <c r="EJ34" s="373">
        <v>6271</v>
      </c>
      <c r="EK34" s="373">
        <v>6282</v>
      </c>
      <c r="EL34" s="373">
        <v>6333</v>
      </c>
      <c r="EM34" s="373">
        <v>6346</v>
      </c>
      <c r="EN34" s="373">
        <v>6379</v>
      </c>
      <c r="EO34" s="373">
        <v>6395</v>
      </c>
      <c r="EP34" s="373">
        <v>6409</v>
      </c>
      <c r="EQ34" s="376">
        <v>6385</v>
      </c>
      <c r="ER34" s="372">
        <v>6415</v>
      </c>
      <c r="ES34" s="373">
        <v>6424</v>
      </c>
      <c r="ET34" s="373">
        <v>6400</v>
      </c>
      <c r="EU34" s="373">
        <v>6427</v>
      </c>
      <c r="EV34" s="373">
        <v>6454</v>
      </c>
      <c r="EW34" s="376">
        <v>6465</v>
      </c>
      <c r="EX34" s="376">
        <v>6671</v>
      </c>
      <c r="EY34" s="376">
        <v>6662</v>
      </c>
      <c r="EZ34" s="374">
        <v>6674</v>
      </c>
      <c r="FA34" s="374">
        <v>6694</v>
      </c>
      <c r="FB34" s="374">
        <v>6676</v>
      </c>
      <c r="FC34" s="374">
        <v>6710</v>
      </c>
      <c r="FD34" s="102">
        <v>34</v>
      </c>
      <c r="FE34" s="85">
        <v>0.50791753809381535</v>
      </c>
      <c r="FF34" s="102">
        <v>325</v>
      </c>
      <c r="FG34" s="85">
        <v>5.0900548159749412</v>
      </c>
      <c r="FK34" t="s">
        <v>470</v>
      </c>
      <c r="FL34" s="5">
        <v>2350320</v>
      </c>
      <c r="FM34" s="5">
        <v>2225416</v>
      </c>
      <c r="FN34" s="5">
        <v>2338251</v>
      </c>
      <c r="FO34" s="5">
        <v>2353039</v>
      </c>
      <c r="FP34" s="5">
        <v>2430990</v>
      </c>
      <c r="FQ34" s="5">
        <v>2398449</v>
      </c>
      <c r="FR34" s="5">
        <v>2537119</v>
      </c>
    </row>
    <row r="35" spans="1:174" ht="15" outlineLevel="2">
      <c r="A35" s="360">
        <v>604</v>
      </c>
      <c r="B35" s="53" t="s">
        <v>316</v>
      </c>
      <c r="C35" s="344" t="s">
        <v>320</v>
      </c>
      <c r="D35" s="372">
        <v>15461</v>
      </c>
      <c r="E35" s="373">
        <v>15631</v>
      </c>
      <c r="F35" s="373">
        <v>15686</v>
      </c>
      <c r="G35" s="373">
        <v>15151</v>
      </c>
      <c r="H35" s="373">
        <v>15214</v>
      </c>
      <c r="I35" s="373">
        <v>15294</v>
      </c>
      <c r="J35" s="373">
        <v>15165</v>
      </c>
      <c r="K35" s="373">
        <v>15236</v>
      </c>
      <c r="L35" s="373">
        <v>15144</v>
      </c>
      <c r="M35" s="373">
        <v>15263</v>
      </c>
      <c r="N35" s="373">
        <v>15266</v>
      </c>
      <c r="O35" s="374">
        <v>15504</v>
      </c>
      <c r="P35" s="372">
        <v>15665</v>
      </c>
      <c r="Q35" s="373">
        <v>15569</v>
      </c>
      <c r="R35" s="375">
        <v>15701</v>
      </c>
      <c r="S35" s="373">
        <v>15866</v>
      </c>
      <c r="T35" s="373">
        <v>15730</v>
      </c>
      <c r="U35" s="373">
        <v>15747</v>
      </c>
      <c r="V35" s="373">
        <v>15782</v>
      </c>
      <c r="W35" s="373">
        <v>15719</v>
      </c>
      <c r="X35" s="373">
        <v>15702</v>
      </c>
      <c r="Y35" s="373">
        <v>15977</v>
      </c>
      <c r="Z35" s="373">
        <v>16126</v>
      </c>
      <c r="AA35" s="374">
        <v>16088</v>
      </c>
      <c r="AB35" s="372">
        <v>16146</v>
      </c>
      <c r="AC35" s="373">
        <v>16350</v>
      </c>
      <c r="AD35" s="373">
        <v>16427</v>
      </c>
      <c r="AE35" s="373">
        <v>16393</v>
      </c>
      <c r="AF35" s="373">
        <v>16367</v>
      </c>
      <c r="AG35" s="373">
        <v>16157</v>
      </c>
      <c r="AH35" s="373">
        <v>16139</v>
      </c>
      <c r="AI35" s="373">
        <v>16302</v>
      </c>
      <c r="AJ35" s="373">
        <v>16544</v>
      </c>
      <c r="AK35" s="373">
        <v>16817</v>
      </c>
      <c r="AL35" s="373">
        <v>16713</v>
      </c>
      <c r="AM35" s="374">
        <v>16848</v>
      </c>
      <c r="AN35" s="372">
        <v>16893</v>
      </c>
      <c r="AO35" s="373">
        <v>16913</v>
      </c>
      <c r="AP35" s="373">
        <v>17089</v>
      </c>
      <c r="AQ35" s="373">
        <v>17131</v>
      </c>
      <c r="AR35" s="373">
        <v>17198</v>
      </c>
      <c r="AS35" s="373">
        <v>17389</v>
      </c>
      <c r="AT35" s="373">
        <v>17332</v>
      </c>
      <c r="AU35" s="373">
        <v>17398</v>
      </c>
      <c r="AV35" s="373">
        <v>17324</v>
      </c>
      <c r="AW35" s="373">
        <v>17345</v>
      </c>
      <c r="AX35" s="373">
        <v>17313</v>
      </c>
      <c r="AY35" s="374">
        <v>17376</v>
      </c>
      <c r="AZ35" s="372">
        <v>17363</v>
      </c>
      <c r="BA35" s="373">
        <v>17678</v>
      </c>
      <c r="BB35" s="373">
        <v>18030</v>
      </c>
      <c r="BC35" s="373">
        <v>18042</v>
      </c>
      <c r="BD35" s="373">
        <v>18027</v>
      </c>
      <c r="BE35" s="373">
        <v>18096</v>
      </c>
      <c r="BF35" s="373">
        <v>18094</v>
      </c>
      <c r="BG35" s="373">
        <v>17933</v>
      </c>
      <c r="BH35" s="373">
        <v>17877</v>
      </c>
      <c r="BI35" s="373">
        <v>17697</v>
      </c>
      <c r="BJ35" s="373">
        <v>17938</v>
      </c>
      <c r="BK35" s="374">
        <v>18080</v>
      </c>
      <c r="BL35" s="372">
        <v>18135</v>
      </c>
      <c r="BM35" s="377">
        <v>18284</v>
      </c>
      <c r="BN35" s="377">
        <v>18312</v>
      </c>
      <c r="BO35" s="377">
        <v>18360</v>
      </c>
      <c r="BP35" s="377">
        <v>18389</v>
      </c>
      <c r="BQ35" s="377">
        <v>18399</v>
      </c>
      <c r="BR35" s="377">
        <v>18323</v>
      </c>
      <c r="BS35" s="377">
        <v>18070</v>
      </c>
      <c r="BT35" s="377">
        <v>18223</v>
      </c>
      <c r="BU35" s="377">
        <v>18300</v>
      </c>
      <c r="BV35" s="377">
        <v>18391</v>
      </c>
      <c r="BW35" s="374">
        <v>18336</v>
      </c>
      <c r="BX35" s="372">
        <v>18372</v>
      </c>
      <c r="BY35" s="377">
        <v>18362</v>
      </c>
      <c r="BZ35" s="377">
        <v>18290</v>
      </c>
      <c r="CA35" s="377">
        <v>18185</v>
      </c>
      <c r="CB35" s="377">
        <v>18175</v>
      </c>
      <c r="CC35" s="377">
        <v>17752</v>
      </c>
      <c r="CD35" s="377">
        <v>17828</v>
      </c>
      <c r="CE35" s="377">
        <v>17865</v>
      </c>
      <c r="CF35" s="377">
        <v>17736</v>
      </c>
      <c r="CG35" s="373">
        <v>17696</v>
      </c>
      <c r="CH35" s="373">
        <v>17660</v>
      </c>
      <c r="CI35" s="374">
        <v>17542</v>
      </c>
      <c r="CJ35" s="372">
        <v>17405</v>
      </c>
      <c r="CK35" s="373">
        <v>17543</v>
      </c>
      <c r="CL35" s="373">
        <v>17543</v>
      </c>
      <c r="CM35" s="373">
        <v>17525</v>
      </c>
      <c r="CN35" s="373">
        <v>17606</v>
      </c>
      <c r="CO35" s="373">
        <v>17698</v>
      </c>
      <c r="CP35" s="373">
        <v>17828</v>
      </c>
      <c r="CQ35" s="373">
        <v>17774</v>
      </c>
      <c r="CR35" s="373">
        <v>18010</v>
      </c>
      <c r="CS35" s="373">
        <v>18149</v>
      </c>
      <c r="CT35" s="373">
        <v>18268</v>
      </c>
      <c r="CU35" s="374">
        <v>18884</v>
      </c>
      <c r="CV35" s="372">
        <v>18919</v>
      </c>
      <c r="CW35" s="373">
        <v>19085</v>
      </c>
      <c r="CX35" s="373">
        <v>19095</v>
      </c>
      <c r="CY35" s="373">
        <v>19203</v>
      </c>
      <c r="CZ35" s="373">
        <v>19334</v>
      </c>
      <c r="DA35" s="373">
        <v>19409</v>
      </c>
      <c r="DB35" s="373">
        <v>19727</v>
      </c>
      <c r="DC35" s="373">
        <v>19807</v>
      </c>
      <c r="DD35" s="373">
        <v>19934</v>
      </c>
      <c r="DE35" s="373">
        <v>19891</v>
      </c>
      <c r="DF35" s="373">
        <v>19833</v>
      </c>
      <c r="DG35" s="374">
        <v>19731</v>
      </c>
      <c r="DH35" s="372">
        <v>19684</v>
      </c>
      <c r="DI35" s="373">
        <v>19706</v>
      </c>
      <c r="DJ35" s="373">
        <v>19906</v>
      </c>
      <c r="DK35" s="373">
        <v>19804</v>
      </c>
      <c r="DL35" s="373">
        <v>19891</v>
      </c>
      <c r="DM35" s="373">
        <v>19845</v>
      </c>
      <c r="DN35" s="373">
        <v>19778</v>
      </c>
      <c r="DO35" s="373">
        <v>19787</v>
      </c>
      <c r="DP35" s="373">
        <v>19800</v>
      </c>
      <c r="DQ35" s="373">
        <v>19858</v>
      </c>
      <c r="DR35" s="373">
        <v>19836</v>
      </c>
      <c r="DS35" s="376">
        <v>19886</v>
      </c>
      <c r="DT35" s="372">
        <v>19801</v>
      </c>
      <c r="DU35" s="373">
        <v>20165</v>
      </c>
      <c r="DV35" s="373">
        <v>20297</v>
      </c>
      <c r="DW35" s="373">
        <v>20310</v>
      </c>
      <c r="DX35" s="373">
        <v>20603</v>
      </c>
      <c r="DY35" s="373">
        <v>20599</v>
      </c>
      <c r="DZ35" s="373">
        <v>20593</v>
      </c>
      <c r="EA35" s="373">
        <v>20337</v>
      </c>
      <c r="EB35" s="373">
        <v>20303</v>
      </c>
      <c r="EC35" s="373">
        <v>20227</v>
      </c>
      <c r="ED35" s="373">
        <v>20184</v>
      </c>
      <c r="EE35" s="376">
        <v>20185</v>
      </c>
      <c r="EF35" s="372">
        <v>20220</v>
      </c>
      <c r="EG35" s="373">
        <v>20316</v>
      </c>
      <c r="EH35" s="373">
        <v>20375</v>
      </c>
      <c r="EI35" s="373">
        <v>20458</v>
      </c>
      <c r="EJ35" s="373">
        <v>20477</v>
      </c>
      <c r="EK35" s="373">
        <v>20573</v>
      </c>
      <c r="EL35" s="373">
        <v>20696</v>
      </c>
      <c r="EM35" s="373">
        <v>20806</v>
      </c>
      <c r="EN35" s="373">
        <v>21244</v>
      </c>
      <c r="EO35" s="373">
        <v>21312</v>
      </c>
      <c r="EP35" s="373">
        <v>21418</v>
      </c>
      <c r="EQ35" s="376">
        <v>21429</v>
      </c>
      <c r="ER35" s="372">
        <v>21605</v>
      </c>
      <c r="ES35" s="373">
        <v>21674</v>
      </c>
      <c r="ET35" s="373">
        <v>21501</v>
      </c>
      <c r="EU35" s="373">
        <v>21436</v>
      </c>
      <c r="EV35" s="373">
        <v>21583</v>
      </c>
      <c r="EW35" s="376">
        <v>21648</v>
      </c>
      <c r="EX35" s="376">
        <v>22181</v>
      </c>
      <c r="EY35" s="376">
        <v>22211</v>
      </c>
      <c r="EZ35" s="374">
        <v>22179</v>
      </c>
      <c r="FA35" s="374">
        <v>22308</v>
      </c>
      <c r="FB35" s="374">
        <v>22345</v>
      </c>
      <c r="FC35" s="374">
        <v>22457</v>
      </c>
      <c r="FD35" s="102">
        <v>112</v>
      </c>
      <c r="FE35" s="85">
        <v>0.50206204052357906</v>
      </c>
      <c r="FF35" s="102">
        <v>1028</v>
      </c>
      <c r="FG35" s="85">
        <v>4.7972373885855619</v>
      </c>
      <c r="FK35" t="s">
        <v>471</v>
      </c>
      <c r="FL35" s="5">
        <v>2320500</v>
      </c>
      <c r="FM35" s="5">
        <v>2220016</v>
      </c>
      <c r="FN35" s="5">
        <v>2334826</v>
      </c>
      <c r="FO35" s="5">
        <v>2341386</v>
      </c>
      <c r="FP35" s="5">
        <v>2473117</v>
      </c>
      <c r="FQ35" s="5">
        <v>2387961</v>
      </c>
      <c r="FR35" s="5">
        <v>2538903</v>
      </c>
    </row>
    <row r="36" spans="1:174" ht="15" outlineLevel="2">
      <c r="A36" s="360">
        <v>670</v>
      </c>
      <c r="B36" s="53" t="s">
        <v>316</v>
      </c>
      <c r="C36" s="344" t="s">
        <v>321</v>
      </c>
      <c r="D36" s="372">
        <v>13051</v>
      </c>
      <c r="E36" s="373">
        <v>13083</v>
      </c>
      <c r="F36" s="373">
        <v>13028</v>
      </c>
      <c r="G36" s="373">
        <v>13001</v>
      </c>
      <c r="H36" s="373">
        <v>12978</v>
      </c>
      <c r="I36" s="373">
        <v>13018</v>
      </c>
      <c r="J36" s="373">
        <v>12920</v>
      </c>
      <c r="K36" s="373">
        <v>12996</v>
      </c>
      <c r="L36" s="373">
        <v>12945</v>
      </c>
      <c r="M36" s="373">
        <v>13005</v>
      </c>
      <c r="N36" s="373">
        <v>12947</v>
      </c>
      <c r="O36" s="374">
        <v>13017</v>
      </c>
      <c r="P36" s="372">
        <v>13005</v>
      </c>
      <c r="Q36" s="373">
        <v>13071</v>
      </c>
      <c r="R36" s="375">
        <v>13200</v>
      </c>
      <c r="S36" s="373">
        <v>12524</v>
      </c>
      <c r="T36" s="373">
        <v>13138</v>
      </c>
      <c r="U36" s="373">
        <v>13214</v>
      </c>
      <c r="V36" s="373">
        <v>13324</v>
      </c>
      <c r="W36" s="373">
        <v>13366</v>
      </c>
      <c r="X36" s="373">
        <v>13338</v>
      </c>
      <c r="Y36" s="373">
        <v>13501</v>
      </c>
      <c r="Z36" s="373">
        <v>13535</v>
      </c>
      <c r="AA36" s="374">
        <v>13368</v>
      </c>
      <c r="AB36" s="372">
        <v>13387</v>
      </c>
      <c r="AC36" s="373">
        <v>13552</v>
      </c>
      <c r="AD36" s="373">
        <v>13494</v>
      </c>
      <c r="AE36" s="373">
        <v>13874</v>
      </c>
      <c r="AF36" s="373">
        <v>13783</v>
      </c>
      <c r="AG36" s="373">
        <v>13502</v>
      </c>
      <c r="AH36" s="373">
        <v>13395</v>
      </c>
      <c r="AI36" s="373">
        <v>13454</v>
      </c>
      <c r="AJ36" s="373">
        <v>13472</v>
      </c>
      <c r="AK36" s="373">
        <v>13454</v>
      </c>
      <c r="AL36" s="373">
        <v>13398</v>
      </c>
      <c r="AM36" s="374">
        <v>13423</v>
      </c>
      <c r="AN36" s="372">
        <v>13402</v>
      </c>
      <c r="AO36" s="373">
        <v>13365</v>
      </c>
      <c r="AP36" s="373">
        <v>13343</v>
      </c>
      <c r="AQ36" s="373">
        <v>13358</v>
      </c>
      <c r="AR36" s="373">
        <v>13494</v>
      </c>
      <c r="AS36" s="373">
        <v>13447</v>
      </c>
      <c r="AT36" s="373">
        <v>13441</v>
      </c>
      <c r="AU36" s="373">
        <v>13554</v>
      </c>
      <c r="AV36" s="373">
        <v>13503</v>
      </c>
      <c r="AW36" s="373">
        <v>13541</v>
      </c>
      <c r="AX36" s="373">
        <v>13514</v>
      </c>
      <c r="AY36" s="374">
        <v>13508</v>
      </c>
      <c r="AZ36" s="372">
        <v>13531</v>
      </c>
      <c r="BA36" s="373">
        <v>13641</v>
      </c>
      <c r="BB36" s="373">
        <v>13692</v>
      </c>
      <c r="BC36" s="373">
        <v>13672</v>
      </c>
      <c r="BD36" s="373">
        <v>13670</v>
      </c>
      <c r="BE36" s="373">
        <v>13630</v>
      </c>
      <c r="BF36" s="373">
        <v>13609</v>
      </c>
      <c r="BG36" s="373">
        <v>13524</v>
      </c>
      <c r="BH36" s="373">
        <v>13612</v>
      </c>
      <c r="BI36" s="373">
        <v>13454</v>
      </c>
      <c r="BJ36" s="373">
        <v>13460</v>
      </c>
      <c r="BK36" s="374">
        <v>13567</v>
      </c>
      <c r="BL36" s="372">
        <v>13666</v>
      </c>
      <c r="BM36" s="377">
        <v>13784</v>
      </c>
      <c r="BN36" s="377">
        <v>13804</v>
      </c>
      <c r="BO36" s="377">
        <v>13680</v>
      </c>
      <c r="BP36" s="377">
        <v>13679</v>
      </c>
      <c r="BQ36" s="377">
        <v>13623</v>
      </c>
      <c r="BR36" s="377">
        <v>13331</v>
      </c>
      <c r="BS36" s="377">
        <v>13286</v>
      </c>
      <c r="BT36" s="377">
        <v>13267</v>
      </c>
      <c r="BU36" s="377">
        <v>13284</v>
      </c>
      <c r="BV36" s="377">
        <v>13315</v>
      </c>
      <c r="BW36" s="374">
        <v>13360</v>
      </c>
      <c r="BX36" s="372">
        <v>13487</v>
      </c>
      <c r="BY36" s="377">
        <v>13440</v>
      </c>
      <c r="BZ36" s="377">
        <v>13378</v>
      </c>
      <c r="CA36" s="377">
        <v>13287</v>
      </c>
      <c r="CB36" s="377">
        <v>13201</v>
      </c>
      <c r="CC36" s="377">
        <v>13082</v>
      </c>
      <c r="CD36" s="377">
        <v>13060</v>
      </c>
      <c r="CE36" s="377">
        <v>13100</v>
      </c>
      <c r="CF36" s="377">
        <v>13033</v>
      </c>
      <c r="CG36" s="373">
        <v>12986</v>
      </c>
      <c r="CH36" s="373">
        <v>12939</v>
      </c>
      <c r="CI36" s="374">
        <v>12959</v>
      </c>
      <c r="CJ36" s="372">
        <v>12916</v>
      </c>
      <c r="CK36" s="373">
        <v>12933</v>
      </c>
      <c r="CL36" s="373">
        <v>12911</v>
      </c>
      <c r="CM36" s="373">
        <v>12905</v>
      </c>
      <c r="CN36" s="373">
        <v>12992</v>
      </c>
      <c r="CO36" s="373">
        <v>13114</v>
      </c>
      <c r="CP36" s="373">
        <v>13341</v>
      </c>
      <c r="CQ36" s="373">
        <v>13241</v>
      </c>
      <c r="CR36" s="373">
        <v>13330</v>
      </c>
      <c r="CS36" s="373">
        <v>13424</v>
      </c>
      <c r="CT36" s="373">
        <v>13514</v>
      </c>
      <c r="CU36" s="374">
        <v>13551</v>
      </c>
      <c r="CV36" s="372">
        <v>13556</v>
      </c>
      <c r="CW36" s="373">
        <v>13463</v>
      </c>
      <c r="CX36" s="373">
        <v>13384</v>
      </c>
      <c r="CY36" s="373">
        <v>13407</v>
      </c>
      <c r="CZ36" s="373">
        <v>13459</v>
      </c>
      <c r="DA36" s="373">
        <v>13398</v>
      </c>
      <c r="DB36" s="373">
        <v>13434</v>
      </c>
      <c r="DC36" s="373">
        <v>13366</v>
      </c>
      <c r="DD36" s="373">
        <v>13376</v>
      </c>
      <c r="DE36" s="373">
        <v>13349</v>
      </c>
      <c r="DF36" s="373">
        <v>13581</v>
      </c>
      <c r="DG36" s="374">
        <v>13557</v>
      </c>
      <c r="DH36" s="372">
        <v>13506</v>
      </c>
      <c r="DI36" s="373">
        <v>13554</v>
      </c>
      <c r="DJ36" s="373">
        <v>13512</v>
      </c>
      <c r="DK36" s="373">
        <v>13531</v>
      </c>
      <c r="DL36" s="373">
        <v>13465</v>
      </c>
      <c r="DM36" s="373">
        <v>13393</v>
      </c>
      <c r="DN36" s="373">
        <v>13311</v>
      </c>
      <c r="DO36" s="373">
        <v>13239</v>
      </c>
      <c r="DP36" s="373">
        <v>13319</v>
      </c>
      <c r="DQ36" s="373">
        <v>13231</v>
      </c>
      <c r="DR36" s="373">
        <v>13154</v>
      </c>
      <c r="DS36" s="376">
        <v>13243</v>
      </c>
      <c r="DT36" s="372">
        <v>13266</v>
      </c>
      <c r="DU36" s="373">
        <v>13481</v>
      </c>
      <c r="DV36" s="373">
        <v>13498</v>
      </c>
      <c r="DW36" s="373">
        <v>13548</v>
      </c>
      <c r="DX36" s="373">
        <v>13686</v>
      </c>
      <c r="DY36" s="373">
        <v>13718</v>
      </c>
      <c r="DZ36" s="373">
        <v>13698</v>
      </c>
      <c r="EA36" s="373">
        <v>13537</v>
      </c>
      <c r="EB36" s="373">
        <v>13623</v>
      </c>
      <c r="EC36" s="373">
        <v>13608</v>
      </c>
      <c r="ED36" s="373">
        <v>13579</v>
      </c>
      <c r="EE36" s="376">
        <v>13590</v>
      </c>
      <c r="EF36" s="372">
        <v>13626</v>
      </c>
      <c r="EG36" s="373">
        <v>13716</v>
      </c>
      <c r="EH36" s="373">
        <v>13673</v>
      </c>
      <c r="EI36" s="373">
        <v>13581</v>
      </c>
      <c r="EJ36" s="373">
        <v>13520</v>
      </c>
      <c r="EK36" s="373">
        <v>13516</v>
      </c>
      <c r="EL36" s="373">
        <v>13524</v>
      </c>
      <c r="EM36" s="373">
        <v>13539</v>
      </c>
      <c r="EN36" s="373">
        <v>13543</v>
      </c>
      <c r="EO36" s="373">
        <v>13514</v>
      </c>
      <c r="EP36" s="373">
        <v>13494</v>
      </c>
      <c r="EQ36" s="376">
        <v>13480</v>
      </c>
      <c r="ER36" s="372">
        <v>13568</v>
      </c>
      <c r="ES36" s="373">
        <v>13514</v>
      </c>
      <c r="ET36" s="373">
        <v>13465</v>
      </c>
      <c r="EU36" s="373">
        <v>13420</v>
      </c>
      <c r="EV36" s="373">
        <v>13483</v>
      </c>
      <c r="EW36" s="376">
        <v>13479</v>
      </c>
      <c r="EX36" s="376">
        <v>13748</v>
      </c>
      <c r="EY36" s="376">
        <v>13775</v>
      </c>
      <c r="EZ36" s="374">
        <v>13789</v>
      </c>
      <c r="FA36" s="374">
        <v>13833</v>
      </c>
      <c r="FB36" s="374">
        <v>13866</v>
      </c>
      <c r="FC36" s="374">
        <v>13986</v>
      </c>
      <c r="FD36" s="102">
        <v>120</v>
      </c>
      <c r="FE36" s="85">
        <v>0.86749078291043158</v>
      </c>
      <c r="FF36" s="102">
        <v>506</v>
      </c>
      <c r="FG36" s="85">
        <v>3.7537091988130564</v>
      </c>
      <c r="FK36" t="s">
        <v>472</v>
      </c>
      <c r="FL36" s="5">
        <v>2322021</v>
      </c>
      <c r="FM36" s="5">
        <v>2222102</v>
      </c>
      <c r="FN36" s="5">
        <v>2336036</v>
      </c>
      <c r="FO36" s="5">
        <v>2333615</v>
      </c>
      <c r="FP36" s="5">
        <v>2524431</v>
      </c>
      <c r="FQ36" s="5">
        <v>2379308</v>
      </c>
      <c r="FR36" s="5">
        <v>2563488</v>
      </c>
    </row>
    <row r="37" spans="1:174" ht="15" outlineLevel="2">
      <c r="A37" s="360">
        <v>690</v>
      </c>
      <c r="B37" s="53" t="s">
        <v>316</v>
      </c>
      <c r="C37" s="344" t="s">
        <v>322</v>
      </c>
      <c r="D37" s="372">
        <v>7800</v>
      </c>
      <c r="E37" s="373">
        <v>7698</v>
      </c>
      <c r="F37" s="373">
        <v>7658</v>
      </c>
      <c r="G37" s="373">
        <v>7624</v>
      </c>
      <c r="H37" s="373">
        <v>7565</v>
      </c>
      <c r="I37" s="373">
        <v>7619</v>
      </c>
      <c r="J37" s="373">
        <v>7539</v>
      </c>
      <c r="K37" s="373">
        <v>7562</v>
      </c>
      <c r="L37" s="373">
        <v>7572</v>
      </c>
      <c r="M37" s="373">
        <v>7568</v>
      </c>
      <c r="N37" s="373">
        <v>7633</v>
      </c>
      <c r="O37" s="374">
        <v>7683</v>
      </c>
      <c r="P37" s="372">
        <v>7721</v>
      </c>
      <c r="Q37" s="373">
        <v>7601</v>
      </c>
      <c r="R37" s="375">
        <v>7671</v>
      </c>
      <c r="S37" s="373">
        <v>7707</v>
      </c>
      <c r="T37" s="373">
        <v>7773</v>
      </c>
      <c r="U37" s="373">
        <v>7790</v>
      </c>
      <c r="V37" s="373">
        <v>7761</v>
      </c>
      <c r="W37" s="373">
        <v>7719</v>
      </c>
      <c r="X37" s="373">
        <v>7732</v>
      </c>
      <c r="Y37" s="373">
        <v>7700</v>
      </c>
      <c r="Z37" s="373">
        <v>7719</v>
      </c>
      <c r="AA37" s="374">
        <v>7683</v>
      </c>
      <c r="AB37" s="372">
        <v>7624</v>
      </c>
      <c r="AC37" s="373">
        <v>7646</v>
      </c>
      <c r="AD37" s="373">
        <v>7617</v>
      </c>
      <c r="AE37" s="373">
        <v>7629</v>
      </c>
      <c r="AF37" s="373">
        <v>7592</v>
      </c>
      <c r="AG37" s="373">
        <v>7464</v>
      </c>
      <c r="AH37" s="373">
        <v>7427</v>
      </c>
      <c r="AI37" s="373">
        <v>7346</v>
      </c>
      <c r="AJ37" s="373">
        <v>7296</v>
      </c>
      <c r="AK37" s="373">
        <v>7350</v>
      </c>
      <c r="AL37" s="373">
        <v>7314</v>
      </c>
      <c r="AM37" s="374">
        <v>7342</v>
      </c>
      <c r="AN37" s="372">
        <v>7300</v>
      </c>
      <c r="AO37" s="373">
        <v>7213</v>
      </c>
      <c r="AP37" s="373">
        <v>7311</v>
      </c>
      <c r="AQ37" s="373">
        <v>7196</v>
      </c>
      <c r="AR37" s="373">
        <v>7214</v>
      </c>
      <c r="AS37" s="373">
        <v>7188</v>
      </c>
      <c r="AT37" s="373">
        <v>7185</v>
      </c>
      <c r="AU37" s="373">
        <v>7168</v>
      </c>
      <c r="AV37" s="373">
        <v>7123</v>
      </c>
      <c r="AW37" s="373">
        <v>7129</v>
      </c>
      <c r="AX37" s="373">
        <v>7072</v>
      </c>
      <c r="AY37" s="374">
        <v>7105</v>
      </c>
      <c r="AZ37" s="372">
        <v>7121</v>
      </c>
      <c r="BA37" s="373">
        <v>7112</v>
      </c>
      <c r="BB37" s="373">
        <v>7072</v>
      </c>
      <c r="BC37" s="373">
        <v>7089</v>
      </c>
      <c r="BD37" s="373">
        <v>7053</v>
      </c>
      <c r="BE37" s="373">
        <v>6998</v>
      </c>
      <c r="BF37" s="373">
        <v>7006</v>
      </c>
      <c r="BG37" s="373">
        <v>6904</v>
      </c>
      <c r="BH37" s="373">
        <v>6956</v>
      </c>
      <c r="BI37" s="373">
        <v>6865</v>
      </c>
      <c r="BJ37" s="373">
        <v>7070</v>
      </c>
      <c r="BK37" s="374">
        <v>7084</v>
      </c>
      <c r="BL37" s="372">
        <v>7050</v>
      </c>
      <c r="BM37" s="377">
        <v>7074</v>
      </c>
      <c r="BN37" s="377">
        <v>7031</v>
      </c>
      <c r="BO37" s="377">
        <v>7003</v>
      </c>
      <c r="BP37" s="377">
        <v>7015</v>
      </c>
      <c r="BQ37" s="377">
        <v>6976</v>
      </c>
      <c r="BR37" s="377">
        <v>6794</v>
      </c>
      <c r="BS37" s="377">
        <v>6743</v>
      </c>
      <c r="BT37" s="377">
        <v>6720</v>
      </c>
      <c r="BU37" s="377">
        <v>6689</v>
      </c>
      <c r="BV37" s="377">
        <v>6687</v>
      </c>
      <c r="BW37" s="374">
        <v>6655</v>
      </c>
      <c r="BX37" s="372">
        <v>6377</v>
      </c>
      <c r="BY37" s="377">
        <v>6395</v>
      </c>
      <c r="BZ37" s="377">
        <v>6371</v>
      </c>
      <c r="CA37" s="377">
        <v>6366</v>
      </c>
      <c r="CB37" s="377">
        <v>6351</v>
      </c>
      <c r="CC37" s="377">
        <v>6338</v>
      </c>
      <c r="CD37" s="377">
        <v>6308</v>
      </c>
      <c r="CE37" s="377">
        <v>6289</v>
      </c>
      <c r="CF37" s="377">
        <v>6251</v>
      </c>
      <c r="CG37" s="373">
        <v>6239</v>
      </c>
      <c r="CH37" s="373">
        <v>6272</v>
      </c>
      <c r="CI37" s="374">
        <v>6261</v>
      </c>
      <c r="CJ37" s="372">
        <v>6229</v>
      </c>
      <c r="CK37" s="373">
        <v>6262</v>
      </c>
      <c r="CL37" s="373">
        <v>6275</v>
      </c>
      <c r="CM37" s="373">
        <v>6290</v>
      </c>
      <c r="CN37" s="373">
        <v>6321</v>
      </c>
      <c r="CO37" s="373">
        <v>6466</v>
      </c>
      <c r="CP37" s="373">
        <v>6533</v>
      </c>
      <c r="CQ37" s="373">
        <v>6563</v>
      </c>
      <c r="CR37" s="373">
        <v>6560</v>
      </c>
      <c r="CS37" s="373">
        <v>6572</v>
      </c>
      <c r="CT37" s="373">
        <v>6611</v>
      </c>
      <c r="CU37" s="374">
        <v>6641</v>
      </c>
      <c r="CV37" s="372">
        <v>6617</v>
      </c>
      <c r="CW37" s="373">
        <v>6614</v>
      </c>
      <c r="CX37" s="373">
        <v>6637</v>
      </c>
      <c r="CY37" s="373">
        <v>6603</v>
      </c>
      <c r="CZ37" s="373">
        <v>6576</v>
      </c>
      <c r="DA37" s="373">
        <v>6526</v>
      </c>
      <c r="DB37" s="373">
        <v>6528</v>
      </c>
      <c r="DC37" s="373">
        <v>6474</v>
      </c>
      <c r="DD37" s="373">
        <v>6501</v>
      </c>
      <c r="DE37" s="373">
        <v>6483</v>
      </c>
      <c r="DF37" s="373">
        <v>6483</v>
      </c>
      <c r="DG37" s="374">
        <v>6459</v>
      </c>
      <c r="DH37" s="372">
        <v>6441</v>
      </c>
      <c r="DI37" s="373">
        <v>6460</v>
      </c>
      <c r="DJ37" s="373">
        <v>6453</v>
      </c>
      <c r="DK37" s="373">
        <v>6405</v>
      </c>
      <c r="DL37" s="373">
        <v>6353</v>
      </c>
      <c r="DM37" s="373">
        <v>6312</v>
      </c>
      <c r="DN37" s="373">
        <v>6271</v>
      </c>
      <c r="DO37" s="373">
        <v>6212</v>
      </c>
      <c r="DP37" s="373">
        <v>6210</v>
      </c>
      <c r="DQ37" s="373">
        <v>6147</v>
      </c>
      <c r="DR37" s="373">
        <v>6099</v>
      </c>
      <c r="DS37" s="376">
        <v>6124</v>
      </c>
      <c r="DT37" s="372">
        <v>6135</v>
      </c>
      <c r="DU37" s="373">
        <v>6272</v>
      </c>
      <c r="DV37" s="373">
        <v>6282</v>
      </c>
      <c r="DW37" s="373">
        <v>6321</v>
      </c>
      <c r="DX37" s="373">
        <v>6324</v>
      </c>
      <c r="DY37" s="373">
        <v>6305</v>
      </c>
      <c r="DZ37" s="373">
        <v>6307</v>
      </c>
      <c r="EA37" s="373">
        <v>6269</v>
      </c>
      <c r="EB37" s="373">
        <v>6299</v>
      </c>
      <c r="EC37" s="373">
        <v>6256</v>
      </c>
      <c r="ED37" s="373">
        <v>6211</v>
      </c>
      <c r="EE37" s="376">
        <v>6202</v>
      </c>
      <c r="EF37" s="372">
        <v>6243</v>
      </c>
      <c r="EG37" s="373">
        <v>6294</v>
      </c>
      <c r="EH37" s="373">
        <v>6285</v>
      </c>
      <c r="EI37" s="373">
        <v>6273</v>
      </c>
      <c r="EJ37" s="373">
        <v>6245</v>
      </c>
      <c r="EK37" s="373">
        <v>6227</v>
      </c>
      <c r="EL37" s="373">
        <v>6230</v>
      </c>
      <c r="EM37" s="373">
        <v>6212</v>
      </c>
      <c r="EN37" s="373">
        <v>6184</v>
      </c>
      <c r="EO37" s="373">
        <v>6166</v>
      </c>
      <c r="EP37" s="373">
        <v>6153</v>
      </c>
      <c r="EQ37" s="376">
        <v>6174</v>
      </c>
      <c r="ER37" s="372">
        <v>6182</v>
      </c>
      <c r="ES37" s="373">
        <v>6156</v>
      </c>
      <c r="ET37" s="373">
        <v>6130</v>
      </c>
      <c r="EU37" s="373">
        <v>6099</v>
      </c>
      <c r="EV37" s="373">
        <v>6117</v>
      </c>
      <c r="EW37" s="376">
        <v>6114</v>
      </c>
      <c r="EX37" s="376">
        <v>6186</v>
      </c>
      <c r="EY37" s="376">
        <v>6224</v>
      </c>
      <c r="EZ37" s="374">
        <v>6201</v>
      </c>
      <c r="FA37" s="374">
        <v>6202</v>
      </c>
      <c r="FB37" s="374">
        <v>6198</v>
      </c>
      <c r="FC37" s="374">
        <v>6263</v>
      </c>
      <c r="FD37" s="102">
        <v>65</v>
      </c>
      <c r="FE37" s="85">
        <v>1.0480490164463077</v>
      </c>
      <c r="FF37" s="102">
        <v>89</v>
      </c>
      <c r="FG37" s="85">
        <v>1.4415289925494008</v>
      </c>
      <c r="FK37" t="s">
        <v>473</v>
      </c>
      <c r="FL37" s="5">
        <v>2296492</v>
      </c>
      <c r="FM37" s="5">
        <v>2254060</v>
      </c>
      <c r="FN37" s="5">
        <v>2330983</v>
      </c>
      <c r="FO37" s="5">
        <v>2321254</v>
      </c>
      <c r="FP37" s="5">
        <v>2540904</v>
      </c>
      <c r="FQ37" s="5">
        <v>2377328</v>
      </c>
      <c r="FR37" s="5">
        <v>2563387</v>
      </c>
    </row>
    <row r="38" spans="1:174" ht="15" outlineLevel="2">
      <c r="A38" s="360">
        <v>736</v>
      </c>
      <c r="B38" s="53" t="s">
        <v>316</v>
      </c>
      <c r="C38" s="344" t="s">
        <v>323</v>
      </c>
      <c r="D38" s="372">
        <v>20871</v>
      </c>
      <c r="E38" s="373">
        <v>20847</v>
      </c>
      <c r="F38" s="373">
        <v>20694</v>
      </c>
      <c r="G38" s="373">
        <v>20890</v>
      </c>
      <c r="H38" s="373">
        <v>20763</v>
      </c>
      <c r="I38" s="373">
        <v>20974</v>
      </c>
      <c r="J38" s="373">
        <v>20850</v>
      </c>
      <c r="K38" s="373">
        <v>20840</v>
      </c>
      <c r="L38" s="373">
        <v>20727</v>
      </c>
      <c r="M38" s="373">
        <v>21022</v>
      </c>
      <c r="N38" s="373">
        <v>21081</v>
      </c>
      <c r="O38" s="374">
        <v>21697</v>
      </c>
      <c r="P38" s="372">
        <v>21678</v>
      </c>
      <c r="Q38" s="373">
        <v>21448</v>
      </c>
      <c r="R38" s="375">
        <v>21450</v>
      </c>
      <c r="S38" s="373">
        <v>21503</v>
      </c>
      <c r="T38" s="373">
        <v>21374</v>
      </c>
      <c r="U38" s="373">
        <v>21447</v>
      </c>
      <c r="V38" s="373">
        <v>21454</v>
      </c>
      <c r="W38" s="373">
        <v>21057</v>
      </c>
      <c r="X38" s="373">
        <v>21015</v>
      </c>
      <c r="Y38" s="373">
        <v>21165</v>
      </c>
      <c r="Z38" s="373">
        <v>21366</v>
      </c>
      <c r="AA38" s="374">
        <v>21900</v>
      </c>
      <c r="AB38" s="372">
        <v>21524</v>
      </c>
      <c r="AC38" s="373">
        <v>21723</v>
      </c>
      <c r="AD38" s="373">
        <v>21647</v>
      </c>
      <c r="AE38" s="373">
        <v>21611</v>
      </c>
      <c r="AF38" s="373">
        <v>21671</v>
      </c>
      <c r="AG38" s="373">
        <v>21521</v>
      </c>
      <c r="AH38" s="373">
        <v>21404</v>
      </c>
      <c r="AI38" s="373">
        <v>21467</v>
      </c>
      <c r="AJ38" s="373">
        <v>21734</v>
      </c>
      <c r="AK38" s="373">
        <v>21967</v>
      </c>
      <c r="AL38" s="373">
        <v>21898</v>
      </c>
      <c r="AM38" s="374">
        <v>21979</v>
      </c>
      <c r="AN38" s="372">
        <v>21978</v>
      </c>
      <c r="AO38" s="373">
        <v>22241</v>
      </c>
      <c r="AP38" s="373">
        <v>22470</v>
      </c>
      <c r="AQ38" s="373">
        <v>22389</v>
      </c>
      <c r="AR38" s="373">
        <v>22523</v>
      </c>
      <c r="AS38" s="373">
        <v>22773</v>
      </c>
      <c r="AT38" s="373">
        <v>22748</v>
      </c>
      <c r="AU38" s="373">
        <v>22994</v>
      </c>
      <c r="AV38" s="373">
        <v>22844</v>
      </c>
      <c r="AW38" s="373">
        <v>22958</v>
      </c>
      <c r="AX38" s="373">
        <v>22947</v>
      </c>
      <c r="AY38" s="374">
        <v>23121</v>
      </c>
      <c r="AZ38" s="372">
        <v>23145</v>
      </c>
      <c r="BA38" s="373">
        <v>23622</v>
      </c>
      <c r="BB38" s="373">
        <v>24129</v>
      </c>
      <c r="BC38" s="373">
        <v>24309</v>
      </c>
      <c r="BD38" s="373">
        <v>24322</v>
      </c>
      <c r="BE38" s="373">
        <v>24019</v>
      </c>
      <c r="BF38" s="373">
        <v>24075</v>
      </c>
      <c r="BG38" s="373">
        <v>23776</v>
      </c>
      <c r="BH38" s="373">
        <v>23646</v>
      </c>
      <c r="BI38" s="373">
        <v>23316</v>
      </c>
      <c r="BJ38" s="373">
        <v>23719</v>
      </c>
      <c r="BK38" s="374">
        <v>23873</v>
      </c>
      <c r="BL38" s="372">
        <v>23989</v>
      </c>
      <c r="BM38" s="377">
        <v>24266</v>
      </c>
      <c r="BN38" s="377">
        <v>24308</v>
      </c>
      <c r="BO38" s="377">
        <v>24385</v>
      </c>
      <c r="BP38" s="377">
        <v>24536</v>
      </c>
      <c r="BQ38" s="377">
        <v>24579</v>
      </c>
      <c r="BR38" s="377">
        <v>24583</v>
      </c>
      <c r="BS38" s="377">
        <v>24371</v>
      </c>
      <c r="BT38" s="377">
        <v>24356</v>
      </c>
      <c r="BU38" s="377">
        <v>24353</v>
      </c>
      <c r="BV38" s="377">
        <v>24501</v>
      </c>
      <c r="BW38" s="374">
        <v>24629</v>
      </c>
      <c r="BX38" s="372">
        <v>24590</v>
      </c>
      <c r="BY38" s="377">
        <v>24459</v>
      </c>
      <c r="BZ38" s="377">
        <v>24016</v>
      </c>
      <c r="CA38" s="377">
        <v>23756</v>
      </c>
      <c r="CB38" s="377">
        <v>23545</v>
      </c>
      <c r="CC38" s="377">
        <v>22793</v>
      </c>
      <c r="CD38" s="377">
        <v>22810</v>
      </c>
      <c r="CE38" s="377">
        <v>22728</v>
      </c>
      <c r="CF38" s="377">
        <v>22506</v>
      </c>
      <c r="CG38" s="373">
        <v>22418</v>
      </c>
      <c r="CH38" s="373">
        <v>22293</v>
      </c>
      <c r="CI38" s="374">
        <v>22156</v>
      </c>
      <c r="CJ38" s="372">
        <v>22000</v>
      </c>
      <c r="CK38" s="373">
        <v>22005</v>
      </c>
      <c r="CL38" s="373">
        <v>21981</v>
      </c>
      <c r="CM38" s="373">
        <v>22021</v>
      </c>
      <c r="CN38" s="373">
        <v>22073</v>
      </c>
      <c r="CO38" s="373">
        <v>22201</v>
      </c>
      <c r="CP38" s="373">
        <v>22353</v>
      </c>
      <c r="CQ38" s="373">
        <v>22300</v>
      </c>
      <c r="CR38" s="373">
        <v>23255</v>
      </c>
      <c r="CS38" s="373">
        <v>23744</v>
      </c>
      <c r="CT38" s="373">
        <v>23659</v>
      </c>
      <c r="CU38" s="374">
        <v>23578</v>
      </c>
      <c r="CV38" s="372">
        <v>23533</v>
      </c>
      <c r="CW38" s="373">
        <v>23558</v>
      </c>
      <c r="CX38" s="373">
        <v>23397</v>
      </c>
      <c r="CY38" s="373">
        <v>23434</v>
      </c>
      <c r="CZ38" s="373">
        <v>23397</v>
      </c>
      <c r="DA38" s="373">
        <v>23428</v>
      </c>
      <c r="DB38" s="373">
        <v>23455</v>
      </c>
      <c r="DC38" s="373">
        <v>23434</v>
      </c>
      <c r="DD38" s="373">
        <v>23462</v>
      </c>
      <c r="DE38" s="373">
        <v>23611</v>
      </c>
      <c r="DF38" s="373">
        <v>23612</v>
      </c>
      <c r="DG38" s="374">
        <v>23511</v>
      </c>
      <c r="DH38" s="372">
        <v>23536</v>
      </c>
      <c r="DI38" s="373">
        <v>23497</v>
      </c>
      <c r="DJ38" s="373">
        <v>23568</v>
      </c>
      <c r="DK38" s="373">
        <v>23459</v>
      </c>
      <c r="DL38" s="373">
        <v>23465</v>
      </c>
      <c r="DM38" s="373">
        <v>23400</v>
      </c>
      <c r="DN38" s="373">
        <v>23251</v>
      </c>
      <c r="DO38" s="373">
        <v>23253</v>
      </c>
      <c r="DP38" s="373">
        <v>23198</v>
      </c>
      <c r="DQ38" s="373">
        <v>23095</v>
      </c>
      <c r="DR38" s="373">
        <v>22996</v>
      </c>
      <c r="DS38" s="376">
        <v>23012</v>
      </c>
      <c r="DT38" s="372">
        <v>23039</v>
      </c>
      <c r="DU38" s="373">
        <v>23845</v>
      </c>
      <c r="DV38" s="373">
        <v>24448</v>
      </c>
      <c r="DW38" s="373">
        <v>24766</v>
      </c>
      <c r="DX38" s="373">
        <v>25124</v>
      </c>
      <c r="DY38" s="373">
        <v>25124</v>
      </c>
      <c r="DZ38" s="373">
        <v>25049</v>
      </c>
      <c r="EA38" s="373">
        <v>24588</v>
      </c>
      <c r="EB38" s="373">
        <v>24540</v>
      </c>
      <c r="EC38" s="373">
        <v>24358</v>
      </c>
      <c r="ED38" s="373">
        <v>24173</v>
      </c>
      <c r="EE38" s="376">
        <v>23938</v>
      </c>
      <c r="EF38" s="372">
        <v>23945</v>
      </c>
      <c r="EG38" s="373">
        <v>23998</v>
      </c>
      <c r="EH38" s="373">
        <v>23857</v>
      </c>
      <c r="EI38" s="373">
        <v>23912</v>
      </c>
      <c r="EJ38" s="373">
        <v>23859</v>
      </c>
      <c r="EK38" s="373">
        <v>23831</v>
      </c>
      <c r="EL38" s="373">
        <v>23969</v>
      </c>
      <c r="EM38" s="373">
        <v>24074</v>
      </c>
      <c r="EN38" s="373">
        <v>24459</v>
      </c>
      <c r="EO38" s="373">
        <v>24471</v>
      </c>
      <c r="EP38" s="373">
        <v>24358</v>
      </c>
      <c r="EQ38" s="376">
        <v>24398</v>
      </c>
      <c r="ER38" s="372">
        <v>24637</v>
      </c>
      <c r="ES38" s="373">
        <v>24666</v>
      </c>
      <c r="ET38" s="373">
        <v>24399</v>
      </c>
      <c r="EU38" s="373">
        <v>24401</v>
      </c>
      <c r="EV38" s="373">
        <v>24677</v>
      </c>
      <c r="EW38" s="376">
        <v>24693</v>
      </c>
      <c r="EX38" s="376">
        <v>25830</v>
      </c>
      <c r="EY38" s="376">
        <v>25998</v>
      </c>
      <c r="EZ38" s="374">
        <v>26020</v>
      </c>
      <c r="FA38" s="374">
        <v>26254</v>
      </c>
      <c r="FB38" s="374">
        <v>26292</v>
      </c>
      <c r="FC38" s="374">
        <v>26476</v>
      </c>
      <c r="FD38" s="102">
        <v>184</v>
      </c>
      <c r="FE38" s="85">
        <v>0.70084558543460052</v>
      </c>
      <c r="FF38" s="102">
        <v>2078</v>
      </c>
      <c r="FG38" s="85">
        <v>8.5170915648823673</v>
      </c>
      <c r="FK38" t="s">
        <v>474</v>
      </c>
      <c r="FL38" s="5">
        <v>2276078</v>
      </c>
      <c r="FM38" s="5">
        <v>2279330</v>
      </c>
      <c r="FN38" s="5">
        <v>2328564</v>
      </c>
      <c r="FO38" s="5">
        <v>2307694</v>
      </c>
      <c r="FP38" s="5">
        <v>2540655</v>
      </c>
      <c r="FQ38" s="5">
        <v>2374109</v>
      </c>
      <c r="FR38" s="5">
        <v>2648722</v>
      </c>
    </row>
    <row r="39" spans="1:174" ht="15" outlineLevel="2">
      <c r="A39" s="360">
        <v>858</v>
      </c>
      <c r="B39" s="53" t="s">
        <v>316</v>
      </c>
      <c r="C39" s="344" t="s">
        <v>324</v>
      </c>
      <c r="D39" s="372">
        <v>9533</v>
      </c>
      <c r="E39" s="373">
        <v>9674</v>
      </c>
      <c r="F39" s="373">
        <v>9709</v>
      </c>
      <c r="G39" s="373">
        <v>9666</v>
      </c>
      <c r="H39" s="373">
        <v>9611</v>
      </c>
      <c r="I39" s="373">
        <v>9634</v>
      </c>
      <c r="J39" s="373">
        <v>9421</v>
      </c>
      <c r="K39" s="373">
        <v>9611</v>
      </c>
      <c r="L39" s="373">
        <v>9303</v>
      </c>
      <c r="M39" s="373">
        <v>9312</v>
      </c>
      <c r="N39" s="373">
        <v>9258</v>
      </c>
      <c r="O39" s="374">
        <v>9408</v>
      </c>
      <c r="P39" s="372">
        <v>9471</v>
      </c>
      <c r="Q39" s="373">
        <v>9455</v>
      </c>
      <c r="R39" s="375">
        <v>9477</v>
      </c>
      <c r="S39" s="373">
        <v>9317</v>
      </c>
      <c r="T39" s="373">
        <v>9667</v>
      </c>
      <c r="U39" s="373">
        <v>9747</v>
      </c>
      <c r="V39" s="373">
        <v>9803</v>
      </c>
      <c r="W39" s="373">
        <v>9854</v>
      </c>
      <c r="X39" s="373">
        <v>9988</v>
      </c>
      <c r="Y39" s="373">
        <v>10020</v>
      </c>
      <c r="Z39" s="373">
        <v>10052</v>
      </c>
      <c r="AA39" s="374">
        <v>10039</v>
      </c>
      <c r="AB39" s="372">
        <v>10020</v>
      </c>
      <c r="AC39" s="373">
        <v>10088</v>
      </c>
      <c r="AD39" s="373">
        <v>10052</v>
      </c>
      <c r="AE39" s="373">
        <v>9978</v>
      </c>
      <c r="AF39" s="373">
        <v>10125</v>
      </c>
      <c r="AG39" s="373">
        <v>10048</v>
      </c>
      <c r="AH39" s="373">
        <v>10006</v>
      </c>
      <c r="AI39" s="373">
        <v>9955</v>
      </c>
      <c r="AJ39" s="373">
        <v>9872</v>
      </c>
      <c r="AK39" s="373">
        <v>10062</v>
      </c>
      <c r="AL39" s="373">
        <v>9938</v>
      </c>
      <c r="AM39" s="374">
        <v>9892</v>
      </c>
      <c r="AN39" s="372">
        <v>9971</v>
      </c>
      <c r="AO39" s="373">
        <v>9888</v>
      </c>
      <c r="AP39" s="373">
        <v>9908</v>
      </c>
      <c r="AQ39" s="373">
        <v>9917</v>
      </c>
      <c r="AR39" s="373">
        <v>10030</v>
      </c>
      <c r="AS39" s="373">
        <v>10046</v>
      </c>
      <c r="AT39" s="373">
        <v>10057</v>
      </c>
      <c r="AU39" s="373">
        <v>10140</v>
      </c>
      <c r="AV39" s="373">
        <v>10110</v>
      </c>
      <c r="AW39" s="373">
        <v>10133</v>
      </c>
      <c r="AX39" s="373">
        <v>10147</v>
      </c>
      <c r="AY39" s="374">
        <v>10189</v>
      </c>
      <c r="AZ39" s="372">
        <v>10268</v>
      </c>
      <c r="BA39" s="373">
        <v>10286</v>
      </c>
      <c r="BB39" s="373">
        <v>10284</v>
      </c>
      <c r="BC39" s="373">
        <v>10300</v>
      </c>
      <c r="BD39" s="373">
        <v>10286</v>
      </c>
      <c r="BE39" s="373">
        <v>10194</v>
      </c>
      <c r="BF39" s="373">
        <v>10215</v>
      </c>
      <c r="BG39" s="373">
        <v>10187</v>
      </c>
      <c r="BH39" s="373">
        <v>10243</v>
      </c>
      <c r="BI39" s="373">
        <v>10214</v>
      </c>
      <c r="BJ39" s="373">
        <v>10247</v>
      </c>
      <c r="BK39" s="374">
        <v>10293</v>
      </c>
      <c r="BL39" s="372">
        <v>10276</v>
      </c>
      <c r="BM39" s="377">
        <v>10274</v>
      </c>
      <c r="BN39" s="377">
        <v>10267</v>
      </c>
      <c r="BO39" s="377">
        <v>10312</v>
      </c>
      <c r="BP39" s="377">
        <v>10339</v>
      </c>
      <c r="BQ39" s="377">
        <v>10299</v>
      </c>
      <c r="BR39" s="377">
        <v>10152</v>
      </c>
      <c r="BS39" s="377">
        <v>10076</v>
      </c>
      <c r="BT39" s="377">
        <v>10067</v>
      </c>
      <c r="BU39" s="377">
        <v>10072</v>
      </c>
      <c r="BV39" s="377">
        <v>10008</v>
      </c>
      <c r="BW39" s="374">
        <v>10082</v>
      </c>
      <c r="BX39" s="372">
        <v>10145</v>
      </c>
      <c r="BY39" s="377">
        <v>10137</v>
      </c>
      <c r="BZ39" s="377">
        <v>10047</v>
      </c>
      <c r="CA39" s="377">
        <v>10014</v>
      </c>
      <c r="CB39" s="377">
        <v>10051</v>
      </c>
      <c r="CC39" s="377">
        <v>10037</v>
      </c>
      <c r="CD39" s="377">
        <v>9990</v>
      </c>
      <c r="CE39" s="377">
        <v>9994</v>
      </c>
      <c r="CF39" s="377">
        <v>10137</v>
      </c>
      <c r="CG39" s="373">
        <v>10102</v>
      </c>
      <c r="CH39" s="373">
        <v>10261</v>
      </c>
      <c r="CI39" s="374">
        <v>10232</v>
      </c>
      <c r="CJ39" s="372">
        <v>10185</v>
      </c>
      <c r="CK39" s="373">
        <v>10181</v>
      </c>
      <c r="CL39" s="373">
        <v>10161</v>
      </c>
      <c r="CM39" s="373">
        <v>10169</v>
      </c>
      <c r="CN39" s="373">
        <v>10379</v>
      </c>
      <c r="CO39" s="373">
        <v>10416</v>
      </c>
      <c r="CP39" s="373">
        <v>10430</v>
      </c>
      <c r="CQ39" s="373">
        <v>10354</v>
      </c>
      <c r="CR39" s="373">
        <v>10382</v>
      </c>
      <c r="CS39" s="373">
        <v>10425</v>
      </c>
      <c r="CT39" s="373">
        <v>10411</v>
      </c>
      <c r="CU39" s="374">
        <v>10376</v>
      </c>
      <c r="CV39" s="372">
        <v>10296</v>
      </c>
      <c r="CW39" s="373">
        <v>10248</v>
      </c>
      <c r="CX39" s="373">
        <v>10268</v>
      </c>
      <c r="CY39" s="373">
        <v>10259</v>
      </c>
      <c r="CZ39" s="373">
        <v>10245</v>
      </c>
      <c r="DA39" s="373">
        <v>10166</v>
      </c>
      <c r="DB39" s="373">
        <v>10115</v>
      </c>
      <c r="DC39" s="373">
        <v>10081</v>
      </c>
      <c r="DD39" s="373">
        <v>10076</v>
      </c>
      <c r="DE39" s="373">
        <v>10033</v>
      </c>
      <c r="DF39" s="373">
        <v>10017</v>
      </c>
      <c r="DG39" s="374">
        <v>9967</v>
      </c>
      <c r="DH39" s="372">
        <v>10014</v>
      </c>
      <c r="DI39" s="373">
        <v>10013</v>
      </c>
      <c r="DJ39" s="373">
        <v>10145</v>
      </c>
      <c r="DK39" s="373">
        <v>10079</v>
      </c>
      <c r="DL39" s="373">
        <v>10011</v>
      </c>
      <c r="DM39" s="373">
        <v>10014</v>
      </c>
      <c r="DN39" s="373">
        <v>10002</v>
      </c>
      <c r="DO39" s="373">
        <v>10172</v>
      </c>
      <c r="DP39" s="373">
        <v>10225</v>
      </c>
      <c r="DQ39" s="373">
        <v>10193</v>
      </c>
      <c r="DR39" s="373">
        <v>10178</v>
      </c>
      <c r="DS39" s="376">
        <v>10352</v>
      </c>
      <c r="DT39" s="372">
        <v>10379</v>
      </c>
      <c r="DU39" s="373">
        <v>10624</v>
      </c>
      <c r="DV39" s="373">
        <v>10797</v>
      </c>
      <c r="DW39" s="373">
        <v>10857</v>
      </c>
      <c r="DX39" s="373">
        <v>10929</v>
      </c>
      <c r="DY39" s="373">
        <v>10907</v>
      </c>
      <c r="DZ39" s="373">
        <v>10925</v>
      </c>
      <c r="EA39" s="373">
        <v>10807</v>
      </c>
      <c r="EB39" s="373">
        <v>10818</v>
      </c>
      <c r="EC39" s="373">
        <v>10769</v>
      </c>
      <c r="ED39" s="373">
        <v>10745</v>
      </c>
      <c r="EE39" s="376">
        <v>10765</v>
      </c>
      <c r="EF39" s="372">
        <v>10796</v>
      </c>
      <c r="EG39" s="373">
        <v>10813</v>
      </c>
      <c r="EH39" s="373">
        <v>10764</v>
      </c>
      <c r="EI39" s="373">
        <v>10703</v>
      </c>
      <c r="EJ39" s="373">
        <v>10755</v>
      </c>
      <c r="EK39" s="373">
        <v>10779</v>
      </c>
      <c r="EL39" s="373">
        <v>10798</v>
      </c>
      <c r="EM39" s="373">
        <v>10824</v>
      </c>
      <c r="EN39" s="373">
        <v>10845</v>
      </c>
      <c r="EO39" s="373">
        <v>10840</v>
      </c>
      <c r="EP39" s="373">
        <v>10849</v>
      </c>
      <c r="EQ39" s="376">
        <v>10892</v>
      </c>
      <c r="ER39" s="372">
        <v>10943</v>
      </c>
      <c r="ES39" s="373">
        <v>10921</v>
      </c>
      <c r="ET39" s="373">
        <v>10876</v>
      </c>
      <c r="EU39" s="373">
        <v>10830</v>
      </c>
      <c r="EV39" s="373">
        <v>10849</v>
      </c>
      <c r="EW39" s="376">
        <v>10885</v>
      </c>
      <c r="EX39" s="376">
        <v>11100</v>
      </c>
      <c r="EY39" s="376">
        <v>11132</v>
      </c>
      <c r="EZ39" s="374">
        <v>11114</v>
      </c>
      <c r="FA39" s="374">
        <v>11175</v>
      </c>
      <c r="FB39" s="374">
        <v>11151</v>
      </c>
      <c r="FC39" s="374">
        <v>11240</v>
      </c>
      <c r="FD39" s="102">
        <v>89</v>
      </c>
      <c r="FE39" s="85">
        <v>0.79642058165548102</v>
      </c>
      <c r="FF39" s="102">
        <v>348</v>
      </c>
      <c r="FG39" s="85">
        <v>3.1950055086301874</v>
      </c>
      <c r="FK39" t="s">
        <v>475</v>
      </c>
      <c r="FL39" s="5">
        <v>2278197</v>
      </c>
      <c r="FM39" s="5">
        <v>2285762</v>
      </c>
      <c r="FN39" s="5">
        <v>2325821</v>
      </c>
      <c r="FO39" s="5">
        <v>2306143</v>
      </c>
      <c r="FP39" s="5">
        <v>2478543</v>
      </c>
      <c r="FQ39" s="5">
        <v>2370087</v>
      </c>
      <c r="FR39" s="5">
        <v>2654514</v>
      </c>
    </row>
    <row r="40" spans="1:174" ht="15" outlineLevel="2">
      <c r="A40" s="360">
        <v>885</v>
      </c>
      <c r="B40" s="53" t="s">
        <v>316</v>
      </c>
      <c r="C40" s="344" t="s">
        <v>325</v>
      </c>
      <c r="D40" s="372">
        <v>5184</v>
      </c>
      <c r="E40" s="373">
        <v>5180</v>
      </c>
      <c r="F40" s="373">
        <v>5160</v>
      </c>
      <c r="G40" s="373">
        <v>5086</v>
      </c>
      <c r="H40" s="373">
        <v>5080</v>
      </c>
      <c r="I40" s="373">
        <v>5075</v>
      </c>
      <c r="J40" s="373">
        <v>5058</v>
      </c>
      <c r="K40" s="373">
        <v>5070</v>
      </c>
      <c r="L40" s="373">
        <v>5064</v>
      </c>
      <c r="M40" s="373">
        <v>5094</v>
      </c>
      <c r="N40" s="373">
        <v>5078</v>
      </c>
      <c r="O40" s="374">
        <v>5104</v>
      </c>
      <c r="P40" s="372">
        <v>5074</v>
      </c>
      <c r="Q40" s="373">
        <v>5039</v>
      </c>
      <c r="R40" s="375">
        <v>5057</v>
      </c>
      <c r="S40" s="373">
        <v>5005</v>
      </c>
      <c r="T40" s="373">
        <v>4973</v>
      </c>
      <c r="U40" s="373">
        <v>4985</v>
      </c>
      <c r="V40" s="373">
        <v>5036</v>
      </c>
      <c r="W40" s="373">
        <v>5094</v>
      </c>
      <c r="X40" s="373">
        <v>5043</v>
      </c>
      <c r="Y40" s="373">
        <v>5053</v>
      </c>
      <c r="Z40" s="373">
        <v>5047</v>
      </c>
      <c r="AA40" s="374">
        <v>5038</v>
      </c>
      <c r="AB40" s="372">
        <v>4760</v>
      </c>
      <c r="AC40" s="373">
        <v>5045</v>
      </c>
      <c r="AD40" s="373">
        <v>5034</v>
      </c>
      <c r="AE40" s="373">
        <v>5018</v>
      </c>
      <c r="AF40" s="373">
        <v>5034</v>
      </c>
      <c r="AG40" s="373">
        <v>4961</v>
      </c>
      <c r="AH40" s="373">
        <v>5060</v>
      </c>
      <c r="AI40" s="373">
        <v>5116</v>
      </c>
      <c r="AJ40" s="373">
        <v>5127</v>
      </c>
      <c r="AK40" s="373">
        <v>5155</v>
      </c>
      <c r="AL40" s="373">
        <v>5158</v>
      </c>
      <c r="AM40" s="374">
        <v>5276</v>
      </c>
      <c r="AN40" s="372">
        <v>5280</v>
      </c>
      <c r="AO40" s="373">
        <v>5284</v>
      </c>
      <c r="AP40" s="373">
        <v>5295</v>
      </c>
      <c r="AQ40" s="373">
        <v>5293</v>
      </c>
      <c r="AR40" s="373">
        <v>5273</v>
      </c>
      <c r="AS40" s="373">
        <v>5259</v>
      </c>
      <c r="AT40" s="373">
        <v>5281</v>
      </c>
      <c r="AU40" s="373">
        <v>4821</v>
      </c>
      <c r="AV40" s="373">
        <v>5255</v>
      </c>
      <c r="AW40" s="373">
        <v>5305</v>
      </c>
      <c r="AX40" s="373">
        <v>5321</v>
      </c>
      <c r="AY40" s="374">
        <v>5310</v>
      </c>
      <c r="AZ40" s="372">
        <v>5341</v>
      </c>
      <c r="BA40" s="373">
        <v>5384</v>
      </c>
      <c r="BB40" s="373">
        <v>5281</v>
      </c>
      <c r="BC40" s="373">
        <v>5356</v>
      </c>
      <c r="BD40" s="373">
        <v>5364</v>
      </c>
      <c r="BE40" s="373">
        <v>5325</v>
      </c>
      <c r="BF40" s="373">
        <v>5313</v>
      </c>
      <c r="BG40" s="373">
        <v>5294</v>
      </c>
      <c r="BH40" s="373">
        <v>5278</v>
      </c>
      <c r="BI40" s="373">
        <v>5178</v>
      </c>
      <c r="BJ40" s="373">
        <v>5234</v>
      </c>
      <c r="BK40" s="374">
        <v>5245</v>
      </c>
      <c r="BL40" s="372">
        <v>5299</v>
      </c>
      <c r="BM40" s="377">
        <v>5378</v>
      </c>
      <c r="BN40" s="377">
        <v>5392</v>
      </c>
      <c r="BO40" s="377">
        <v>5386</v>
      </c>
      <c r="BP40" s="377">
        <v>5418</v>
      </c>
      <c r="BQ40" s="377">
        <v>5360</v>
      </c>
      <c r="BR40" s="377">
        <v>5260</v>
      </c>
      <c r="BS40" s="377">
        <v>5253</v>
      </c>
      <c r="BT40" s="377">
        <v>5244</v>
      </c>
      <c r="BU40" s="377">
        <v>5256</v>
      </c>
      <c r="BV40" s="377">
        <v>5257</v>
      </c>
      <c r="BW40" s="374">
        <v>5254</v>
      </c>
      <c r="BX40" s="372">
        <v>5263</v>
      </c>
      <c r="BY40" s="377">
        <v>5233</v>
      </c>
      <c r="BZ40" s="377">
        <v>5240</v>
      </c>
      <c r="CA40" s="377">
        <v>5200</v>
      </c>
      <c r="CB40" s="377">
        <v>5209</v>
      </c>
      <c r="CC40" s="377">
        <v>5204</v>
      </c>
      <c r="CD40" s="377">
        <v>5174</v>
      </c>
      <c r="CE40" s="377">
        <v>5183</v>
      </c>
      <c r="CF40" s="377">
        <v>5257</v>
      </c>
      <c r="CG40" s="373">
        <v>5258</v>
      </c>
      <c r="CH40" s="373">
        <v>5246</v>
      </c>
      <c r="CI40" s="374">
        <v>5242</v>
      </c>
      <c r="CJ40" s="372">
        <v>5249</v>
      </c>
      <c r="CK40" s="373">
        <v>5266</v>
      </c>
      <c r="CL40" s="373">
        <v>5269</v>
      </c>
      <c r="CM40" s="373">
        <v>5276</v>
      </c>
      <c r="CN40" s="373">
        <v>5313</v>
      </c>
      <c r="CO40" s="373">
        <v>5350</v>
      </c>
      <c r="CP40" s="373">
        <v>5384</v>
      </c>
      <c r="CQ40" s="373">
        <v>5427</v>
      </c>
      <c r="CR40" s="373">
        <v>5421</v>
      </c>
      <c r="CS40" s="373">
        <v>5439</v>
      </c>
      <c r="CT40" s="373">
        <v>5447</v>
      </c>
      <c r="CU40" s="374">
        <v>5413</v>
      </c>
      <c r="CV40" s="372">
        <v>5411</v>
      </c>
      <c r="CW40" s="373">
        <v>5381</v>
      </c>
      <c r="CX40" s="373">
        <v>5361</v>
      </c>
      <c r="CY40" s="373">
        <v>5347</v>
      </c>
      <c r="CZ40" s="373">
        <v>5336</v>
      </c>
      <c r="DA40" s="373">
        <v>5317</v>
      </c>
      <c r="DB40" s="373">
        <v>5324</v>
      </c>
      <c r="DC40" s="373">
        <v>5312</v>
      </c>
      <c r="DD40" s="373">
        <v>5306</v>
      </c>
      <c r="DE40" s="373">
        <v>5285</v>
      </c>
      <c r="DF40" s="373">
        <v>5277</v>
      </c>
      <c r="DG40" s="374">
        <v>5253</v>
      </c>
      <c r="DH40" s="372">
        <v>5265</v>
      </c>
      <c r="DI40" s="373">
        <v>5286</v>
      </c>
      <c r="DJ40" s="373">
        <v>5284</v>
      </c>
      <c r="DK40" s="373">
        <v>5287</v>
      </c>
      <c r="DL40" s="373">
        <v>5298</v>
      </c>
      <c r="DM40" s="373">
        <v>5293</v>
      </c>
      <c r="DN40" s="373">
        <v>5280</v>
      </c>
      <c r="DO40" s="373">
        <v>5272</v>
      </c>
      <c r="DP40" s="373">
        <v>5254</v>
      </c>
      <c r="DQ40" s="373">
        <v>5228</v>
      </c>
      <c r="DR40" s="373">
        <v>5189</v>
      </c>
      <c r="DS40" s="376">
        <v>5194</v>
      </c>
      <c r="DT40" s="372">
        <v>5172</v>
      </c>
      <c r="DU40" s="373">
        <v>5214</v>
      </c>
      <c r="DV40" s="373">
        <v>5242</v>
      </c>
      <c r="DW40" s="373">
        <v>5272</v>
      </c>
      <c r="DX40" s="373">
        <v>5295</v>
      </c>
      <c r="DY40" s="373">
        <v>5286</v>
      </c>
      <c r="DZ40" s="373">
        <v>5309</v>
      </c>
      <c r="EA40" s="373">
        <v>5296</v>
      </c>
      <c r="EB40" s="373">
        <v>5343</v>
      </c>
      <c r="EC40" s="373">
        <v>5355</v>
      </c>
      <c r="ED40" s="373">
        <v>5354</v>
      </c>
      <c r="EE40" s="376">
        <v>5354</v>
      </c>
      <c r="EF40" s="372">
        <v>5356</v>
      </c>
      <c r="EG40" s="373">
        <v>5375</v>
      </c>
      <c r="EH40" s="373">
        <v>5354</v>
      </c>
      <c r="EI40" s="373">
        <v>5352</v>
      </c>
      <c r="EJ40" s="373">
        <v>5347</v>
      </c>
      <c r="EK40" s="373">
        <v>5350</v>
      </c>
      <c r="EL40" s="373">
        <v>5376</v>
      </c>
      <c r="EM40" s="373">
        <v>5377</v>
      </c>
      <c r="EN40" s="373">
        <v>5419</v>
      </c>
      <c r="EO40" s="373">
        <v>5414</v>
      </c>
      <c r="EP40" s="373">
        <v>5427</v>
      </c>
      <c r="EQ40" s="376">
        <v>5454</v>
      </c>
      <c r="ER40" s="372">
        <v>5485</v>
      </c>
      <c r="ES40" s="373">
        <v>5456</v>
      </c>
      <c r="ET40" s="373">
        <v>5468</v>
      </c>
      <c r="EU40" s="373">
        <v>5466</v>
      </c>
      <c r="EV40" s="373">
        <v>5467</v>
      </c>
      <c r="EW40" s="376">
        <v>5441</v>
      </c>
      <c r="EX40" s="376">
        <v>5508</v>
      </c>
      <c r="EY40" s="376">
        <v>5488</v>
      </c>
      <c r="EZ40" s="374">
        <v>5472</v>
      </c>
      <c r="FA40" s="374">
        <v>5510</v>
      </c>
      <c r="FB40" s="374">
        <v>5506</v>
      </c>
      <c r="FC40" s="374">
        <v>5522</v>
      </c>
      <c r="FD40" s="102">
        <v>16</v>
      </c>
      <c r="FE40" s="85">
        <v>0.29038112522686021</v>
      </c>
      <c r="FF40" s="102">
        <v>68</v>
      </c>
      <c r="FG40" s="85">
        <v>1.2467913458012467</v>
      </c>
      <c r="FK40" t="s">
        <v>477</v>
      </c>
      <c r="FL40" s="5">
        <v>2277575</v>
      </c>
      <c r="FM40" s="5">
        <v>2300364</v>
      </c>
      <c r="FN40" s="5">
        <v>2325579</v>
      </c>
      <c r="FO40" s="5">
        <v>2305154</v>
      </c>
      <c r="FP40" s="5">
        <v>2484416</v>
      </c>
      <c r="FQ40" s="5">
        <v>2453200</v>
      </c>
      <c r="FR40" s="5">
        <v>2651034</v>
      </c>
    </row>
    <row r="41" spans="1:174" ht="15" outlineLevel="2">
      <c r="A41" s="360">
        <v>890</v>
      </c>
      <c r="B41" s="53" t="s">
        <v>316</v>
      </c>
      <c r="C41" s="344" t="s">
        <v>326</v>
      </c>
      <c r="D41" s="372">
        <v>15704</v>
      </c>
      <c r="E41" s="373">
        <v>15742</v>
      </c>
      <c r="F41" s="373">
        <v>15654</v>
      </c>
      <c r="G41" s="373">
        <v>15510</v>
      </c>
      <c r="H41" s="373">
        <v>15439</v>
      </c>
      <c r="I41" s="373">
        <v>15518</v>
      </c>
      <c r="J41" s="373">
        <v>15217</v>
      </c>
      <c r="K41" s="373">
        <v>15456</v>
      </c>
      <c r="L41" s="373">
        <v>14985</v>
      </c>
      <c r="M41" s="373">
        <v>15088</v>
      </c>
      <c r="N41" s="373">
        <v>15083</v>
      </c>
      <c r="O41" s="374">
        <v>15318</v>
      </c>
      <c r="P41" s="372">
        <v>15428</v>
      </c>
      <c r="Q41" s="373">
        <v>15379</v>
      </c>
      <c r="R41" s="375">
        <v>15333</v>
      </c>
      <c r="S41" s="373">
        <v>15206</v>
      </c>
      <c r="T41" s="373">
        <v>15511</v>
      </c>
      <c r="U41" s="373">
        <v>15545</v>
      </c>
      <c r="V41" s="373">
        <v>15535</v>
      </c>
      <c r="W41" s="373">
        <v>15488</v>
      </c>
      <c r="X41" s="373">
        <v>15558</v>
      </c>
      <c r="Y41" s="373">
        <v>15735</v>
      </c>
      <c r="Z41" s="373">
        <v>15690</v>
      </c>
      <c r="AA41" s="374">
        <v>15661</v>
      </c>
      <c r="AB41" s="372">
        <v>15660</v>
      </c>
      <c r="AC41" s="373">
        <v>15747</v>
      </c>
      <c r="AD41" s="373">
        <v>15759</v>
      </c>
      <c r="AE41" s="373">
        <v>15702</v>
      </c>
      <c r="AF41" s="373">
        <v>15750</v>
      </c>
      <c r="AG41" s="373">
        <v>15645</v>
      </c>
      <c r="AH41" s="373">
        <v>15541</v>
      </c>
      <c r="AI41" s="373">
        <v>15553</v>
      </c>
      <c r="AJ41" s="373">
        <v>15616</v>
      </c>
      <c r="AK41" s="373">
        <v>15699</v>
      </c>
      <c r="AL41" s="373">
        <v>15626</v>
      </c>
      <c r="AM41" s="374">
        <v>15694</v>
      </c>
      <c r="AN41" s="372">
        <v>15665</v>
      </c>
      <c r="AO41" s="373">
        <v>15656</v>
      </c>
      <c r="AP41" s="373">
        <v>15641</v>
      </c>
      <c r="AQ41" s="373">
        <v>15511</v>
      </c>
      <c r="AR41" s="373">
        <v>15512</v>
      </c>
      <c r="AS41" s="373">
        <v>15491</v>
      </c>
      <c r="AT41" s="373">
        <v>15473</v>
      </c>
      <c r="AU41" s="373">
        <v>15537</v>
      </c>
      <c r="AV41" s="373">
        <v>15420</v>
      </c>
      <c r="AW41" s="373">
        <v>15502</v>
      </c>
      <c r="AX41" s="373">
        <v>15485</v>
      </c>
      <c r="AY41" s="374">
        <v>15496</v>
      </c>
      <c r="AZ41" s="372">
        <v>15512</v>
      </c>
      <c r="BA41" s="373">
        <v>15534</v>
      </c>
      <c r="BB41" s="373">
        <v>15566</v>
      </c>
      <c r="BC41" s="373">
        <v>15538</v>
      </c>
      <c r="BD41" s="373">
        <v>15531</v>
      </c>
      <c r="BE41" s="373">
        <v>15497</v>
      </c>
      <c r="BF41" s="373">
        <v>15476</v>
      </c>
      <c r="BG41" s="373">
        <v>15382</v>
      </c>
      <c r="BH41" s="373">
        <v>15371</v>
      </c>
      <c r="BI41" s="373">
        <v>15246</v>
      </c>
      <c r="BJ41" s="373">
        <v>15333</v>
      </c>
      <c r="BK41" s="374">
        <v>15381</v>
      </c>
      <c r="BL41" s="372">
        <v>15386</v>
      </c>
      <c r="BM41" s="377">
        <v>15476</v>
      </c>
      <c r="BN41" s="377">
        <v>15403</v>
      </c>
      <c r="BO41" s="377">
        <v>15308</v>
      </c>
      <c r="BP41" s="377">
        <v>15304</v>
      </c>
      <c r="BQ41" s="377">
        <v>15237</v>
      </c>
      <c r="BR41" s="377">
        <v>15047</v>
      </c>
      <c r="BS41" s="377">
        <v>14980</v>
      </c>
      <c r="BT41" s="377">
        <v>14973</v>
      </c>
      <c r="BU41" s="377">
        <v>14952</v>
      </c>
      <c r="BV41" s="377">
        <v>14954</v>
      </c>
      <c r="BW41" s="374">
        <v>14958</v>
      </c>
      <c r="BX41" s="372">
        <v>15006</v>
      </c>
      <c r="BY41" s="377">
        <v>14990</v>
      </c>
      <c r="BZ41" s="377">
        <v>14978</v>
      </c>
      <c r="CA41" s="377">
        <v>14891</v>
      </c>
      <c r="CB41" s="377">
        <v>14691</v>
      </c>
      <c r="CC41" s="377">
        <v>14542</v>
      </c>
      <c r="CD41" s="377">
        <v>14496</v>
      </c>
      <c r="CE41" s="377">
        <v>14480</v>
      </c>
      <c r="CF41" s="377">
        <v>14411</v>
      </c>
      <c r="CG41" s="373">
        <v>14420</v>
      </c>
      <c r="CH41" s="373">
        <v>14417</v>
      </c>
      <c r="CI41" s="374">
        <v>14403</v>
      </c>
      <c r="CJ41" s="372">
        <v>14381</v>
      </c>
      <c r="CK41" s="373">
        <v>14425</v>
      </c>
      <c r="CL41" s="373">
        <v>14346</v>
      </c>
      <c r="CM41" s="373">
        <v>14322</v>
      </c>
      <c r="CN41" s="373">
        <v>14333</v>
      </c>
      <c r="CO41" s="373">
        <v>14377</v>
      </c>
      <c r="CP41" s="373">
        <v>14475</v>
      </c>
      <c r="CQ41" s="373">
        <v>14522</v>
      </c>
      <c r="CR41" s="373">
        <v>14569</v>
      </c>
      <c r="CS41" s="373">
        <v>14603</v>
      </c>
      <c r="CT41" s="373">
        <v>14645</v>
      </c>
      <c r="CU41" s="374">
        <v>14633</v>
      </c>
      <c r="CV41" s="372">
        <v>14635</v>
      </c>
      <c r="CW41" s="373">
        <v>14588</v>
      </c>
      <c r="CX41" s="373">
        <v>14527</v>
      </c>
      <c r="CY41" s="373">
        <v>14521</v>
      </c>
      <c r="CZ41" s="373">
        <v>14454</v>
      </c>
      <c r="DA41" s="373">
        <v>14404</v>
      </c>
      <c r="DB41" s="373">
        <v>14421</v>
      </c>
      <c r="DC41" s="373">
        <v>14396</v>
      </c>
      <c r="DD41" s="373">
        <v>14417</v>
      </c>
      <c r="DE41" s="373">
        <v>14386</v>
      </c>
      <c r="DF41" s="373">
        <v>14398</v>
      </c>
      <c r="DG41" s="374">
        <v>14397</v>
      </c>
      <c r="DH41" s="372">
        <v>14380</v>
      </c>
      <c r="DI41" s="373">
        <v>14383</v>
      </c>
      <c r="DJ41" s="373">
        <v>14352</v>
      </c>
      <c r="DK41" s="373">
        <v>14341</v>
      </c>
      <c r="DL41" s="373">
        <v>14345</v>
      </c>
      <c r="DM41" s="373">
        <v>14329</v>
      </c>
      <c r="DN41" s="373">
        <v>14315</v>
      </c>
      <c r="DO41" s="373">
        <v>14372</v>
      </c>
      <c r="DP41" s="373">
        <v>14433</v>
      </c>
      <c r="DQ41" s="373">
        <v>14480</v>
      </c>
      <c r="DR41" s="373">
        <v>14510</v>
      </c>
      <c r="DS41" s="376">
        <v>14533</v>
      </c>
      <c r="DT41" s="372">
        <v>14549</v>
      </c>
      <c r="DU41" s="373">
        <v>14827</v>
      </c>
      <c r="DV41" s="373">
        <v>14896</v>
      </c>
      <c r="DW41" s="373">
        <v>14867</v>
      </c>
      <c r="DX41" s="373">
        <v>14972</v>
      </c>
      <c r="DY41" s="373">
        <v>15019</v>
      </c>
      <c r="DZ41" s="373">
        <v>15051</v>
      </c>
      <c r="EA41" s="373">
        <v>14936</v>
      </c>
      <c r="EB41" s="373">
        <v>15002</v>
      </c>
      <c r="EC41" s="373">
        <v>14987</v>
      </c>
      <c r="ED41" s="373">
        <v>14922</v>
      </c>
      <c r="EE41" s="376">
        <v>14856</v>
      </c>
      <c r="EF41" s="372">
        <v>14850</v>
      </c>
      <c r="EG41" s="373">
        <v>14910</v>
      </c>
      <c r="EH41" s="373">
        <v>14826</v>
      </c>
      <c r="EI41" s="373">
        <v>14810</v>
      </c>
      <c r="EJ41" s="373">
        <v>14761</v>
      </c>
      <c r="EK41" s="373">
        <v>14791</v>
      </c>
      <c r="EL41" s="373">
        <v>14849</v>
      </c>
      <c r="EM41" s="373">
        <v>14882</v>
      </c>
      <c r="EN41" s="373">
        <v>14989</v>
      </c>
      <c r="EO41" s="373">
        <v>14955</v>
      </c>
      <c r="EP41" s="373">
        <v>14937</v>
      </c>
      <c r="EQ41" s="376">
        <v>14905</v>
      </c>
      <c r="ER41" s="372">
        <v>14976</v>
      </c>
      <c r="ES41" s="373">
        <v>14985</v>
      </c>
      <c r="ET41" s="373">
        <v>14898</v>
      </c>
      <c r="EU41" s="373">
        <v>14951</v>
      </c>
      <c r="EV41" s="373">
        <v>15040</v>
      </c>
      <c r="EW41" s="376">
        <v>14983</v>
      </c>
      <c r="EX41" s="376">
        <v>15264</v>
      </c>
      <c r="EY41" s="376">
        <v>15312</v>
      </c>
      <c r="EZ41" s="374">
        <v>15273</v>
      </c>
      <c r="FA41" s="374">
        <v>15329</v>
      </c>
      <c r="FB41" s="374">
        <v>15358</v>
      </c>
      <c r="FC41" s="374">
        <v>15372</v>
      </c>
      <c r="FD41" s="102">
        <v>14</v>
      </c>
      <c r="FE41" s="85">
        <v>9.1330158523060867E-2</v>
      </c>
      <c r="FF41" s="102">
        <v>467</v>
      </c>
      <c r="FG41" s="85">
        <v>3.1331767863133178</v>
      </c>
      <c r="FK41" t="s">
        <v>478</v>
      </c>
      <c r="FL41" s="5">
        <v>2263110</v>
      </c>
      <c r="FM41" s="5">
        <v>2317897</v>
      </c>
      <c r="FN41" s="5">
        <v>2327498</v>
      </c>
      <c r="FO41" s="5">
        <v>2294057</v>
      </c>
      <c r="FP41" s="5">
        <v>2465967</v>
      </c>
      <c r="FQ41" s="5">
        <v>2445234</v>
      </c>
      <c r="FR41" s="5">
        <v>2659352</v>
      </c>
    </row>
    <row r="42" spans="1:174" ht="15" outlineLevel="1">
      <c r="A42" s="46" t="s">
        <v>327</v>
      </c>
      <c r="B42" s="43"/>
      <c r="C42" s="47" t="s">
        <v>327</v>
      </c>
      <c r="D42" s="48">
        <v>145554</v>
      </c>
      <c r="E42" s="49">
        <v>146740</v>
      </c>
      <c r="F42" s="49">
        <v>147252</v>
      </c>
      <c r="G42" s="49">
        <v>145693</v>
      </c>
      <c r="H42" s="49">
        <v>145263</v>
      </c>
      <c r="I42" s="49">
        <v>146082</v>
      </c>
      <c r="J42" s="49">
        <v>144041</v>
      </c>
      <c r="K42" s="49">
        <v>145443</v>
      </c>
      <c r="L42" s="49">
        <v>143870</v>
      </c>
      <c r="M42" s="49">
        <v>144529</v>
      </c>
      <c r="N42" s="49">
        <v>144506</v>
      </c>
      <c r="O42" s="50">
        <v>146386</v>
      </c>
      <c r="P42" s="48">
        <v>146977</v>
      </c>
      <c r="Q42" s="49">
        <v>147076</v>
      </c>
      <c r="R42" s="51">
        <v>148371</v>
      </c>
      <c r="S42" s="49">
        <v>147316</v>
      </c>
      <c r="T42" s="49">
        <v>148335</v>
      </c>
      <c r="U42" s="49">
        <v>148970</v>
      </c>
      <c r="V42" s="49">
        <v>144244</v>
      </c>
      <c r="W42" s="49">
        <v>143985</v>
      </c>
      <c r="X42" s="49">
        <v>144597</v>
      </c>
      <c r="Y42" s="49">
        <v>150312</v>
      </c>
      <c r="Z42" s="49">
        <v>150006</v>
      </c>
      <c r="AA42" s="50">
        <v>149716</v>
      </c>
      <c r="AB42" s="48">
        <v>148977</v>
      </c>
      <c r="AC42" s="49">
        <v>150346</v>
      </c>
      <c r="AD42" s="49">
        <v>150337</v>
      </c>
      <c r="AE42" s="49">
        <v>150482</v>
      </c>
      <c r="AF42" s="49">
        <v>150949</v>
      </c>
      <c r="AG42" s="49">
        <v>150041</v>
      </c>
      <c r="AH42" s="49">
        <v>149852</v>
      </c>
      <c r="AI42" s="49">
        <v>149644</v>
      </c>
      <c r="AJ42" s="49">
        <v>149965</v>
      </c>
      <c r="AK42" s="49">
        <v>151093</v>
      </c>
      <c r="AL42" s="49">
        <v>149807</v>
      </c>
      <c r="AM42" s="50">
        <v>150139</v>
      </c>
      <c r="AN42" s="48">
        <v>149882</v>
      </c>
      <c r="AO42" s="49">
        <v>150182</v>
      </c>
      <c r="AP42" s="49">
        <v>150519</v>
      </c>
      <c r="AQ42" s="49">
        <v>149931</v>
      </c>
      <c r="AR42" s="49">
        <v>150731</v>
      </c>
      <c r="AS42" s="49">
        <v>150712</v>
      </c>
      <c r="AT42" s="49">
        <v>150615</v>
      </c>
      <c r="AU42" s="49">
        <v>150534</v>
      </c>
      <c r="AV42" s="49">
        <v>149715</v>
      </c>
      <c r="AW42" s="49">
        <v>149942</v>
      </c>
      <c r="AX42" s="49">
        <v>149916</v>
      </c>
      <c r="AY42" s="50">
        <v>150585</v>
      </c>
      <c r="AZ42" s="48">
        <v>150561</v>
      </c>
      <c r="BA42" s="49">
        <v>150725</v>
      </c>
      <c r="BB42" s="49">
        <v>150739</v>
      </c>
      <c r="BC42" s="49">
        <v>149988</v>
      </c>
      <c r="BD42" s="49">
        <v>150396</v>
      </c>
      <c r="BE42" s="49">
        <v>149606</v>
      </c>
      <c r="BF42" s="49">
        <v>149469</v>
      </c>
      <c r="BG42" s="49">
        <v>147877</v>
      </c>
      <c r="BH42" s="49">
        <v>147737</v>
      </c>
      <c r="BI42" s="49">
        <v>146770</v>
      </c>
      <c r="BJ42" s="49">
        <v>147902</v>
      </c>
      <c r="BK42" s="50">
        <v>149216</v>
      </c>
      <c r="BL42" s="48">
        <v>149549</v>
      </c>
      <c r="BM42" s="116">
        <v>150611</v>
      </c>
      <c r="BN42" s="116">
        <v>150334</v>
      </c>
      <c r="BO42" s="116">
        <v>150225</v>
      </c>
      <c r="BP42" s="116">
        <v>150316</v>
      </c>
      <c r="BQ42" s="116">
        <v>149962</v>
      </c>
      <c r="BR42" s="116">
        <v>148313</v>
      </c>
      <c r="BS42" s="116">
        <v>147697</v>
      </c>
      <c r="BT42" s="116">
        <v>147612</v>
      </c>
      <c r="BU42" s="116">
        <v>147756</v>
      </c>
      <c r="BV42" s="116">
        <v>148308</v>
      </c>
      <c r="BW42" s="50">
        <v>148868</v>
      </c>
      <c r="BX42" s="48">
        <v>149170</v>
      </c>
      <c r="BY42" s="116">
        <v>148681</v>
      </c>
      <c r="BZ42" s="116">
        <v>148284</v>
      </c>
      <c r="CA42" s="116">
        <v>147292</v>
      </c>
      <c r="CB42" s="116">
        <v>146657</v>
      </c>
      <c r="CC42" s="116">
        <v>145022</v>
      </c>
      <c r="CD42" s="116">
        <v>144935</v>
      </c>
      <c r="CE42" s="116">
        <v>144985</v>
      </c>
      <c r="CF42" s="116">
        <v>145012</v>
      </c>
      <c r="CG42" s="49">
        <v>144562</v>
      </c>
      <c r="CH42" s="49">
        <v>144288</v>
      </c>
      <c r="CI42" s="50">
        <v>143993</v>
      </c>
      <c r="CJ42" s="48">
        <v>143502</v>
      </c>
      <c r="CK42" s="49">
        <v>143708</v>
      </c>
      <c r="CL42" s="49">
        <v>143439</v>
      </c>
      <c r="CM42" s="49">
        <v>143138</v>
      </c>
      <c r="CN42" s="49">
        <v>143359</v>
      </c>
      <c r="CO42" s="49">
        <v>143969</v>
      </c>
      <c r="CP42" s="49">
        <v>144740</v>
      </c>
      <c r="CQ42" s="49">
        <v>144990</v>
      </c>
      <c r="CR42" s="49">
        <v>145431</v>
      </c>
      <c r="CS42" s="49">
        <v>145676</v>
      </c>
      <c r="CT42" s="49">
        <v>146166</v>
      </c>
      <c r="CU42" s="50">
        <v>146674</v>
      </c>
      <c r="CV42" s="48">
        <v>146840</v>
      </c>
      <c r="CW42" s="49">
        <v>146755</v>
      </c>
      <c r="CX42" s="49">
        <v>146173</v>
      </c>
      <c r="CY42" s="49">
        <v>145900</v>
      </c>
      <c r="CZ42" s="49">
        <v>145828</v>
      </c>
      <c r="DA42" s="49">
        <v>145490</v>
      </c>
      <c r="DB42" s="49">
        <v>145364</v>
      </c>
      <c r="DC42" s="49">
        <v>145066</v>
      </c>
      <c r="DD42" s="49">
        <v>145372</v>
      </c>
      <c r="DE42" s="49">
        <v>145240</v>
      </c>
      <c r="DF42" s="49">
        <v>145616</v>
      </c>
      <c r="DG42" s="50">
        <v>145325</v>
      </c>
      <c r="DH42" s="48">
        <v>145480</v>
      </c>
      <c r="DI42" s="49">
        <v>145591</v>
      </c>
      <c r="DJ42" s="49">
        <v>145587</v>
      </c>
      <c r="DK42" s="49">
        <v>145141</v>
      </c>
      <c r="DL42" s="49">
        <v>144472</v>
      </c>
      <c r="DM42" s="49">
        <v>143947</v>
      </c>
      <c r="DN42" s="49">
        <v>143125</v>
      </c>
      <c r="DO42" s="49">
        <v>142976</v>
      </c>
      <c r="DP42" s="49">
        <v>143143</v>
      </c>
      <c r="DQ42" s="49">
        <v>142601</v>
      </c>
      <c r="DR42" s="49">
        <v>142328</v>
      </c>
      <c r="DS42" s="52">
        <v>142864</v>
      </c>
      <c r="DT42" s="48">
        <v>143311</v>
      </c>
      <c r="DU42" s="49">
        <v>145014</v>
      </c>
      <c r="DV42" s="49">
        <v>145305</v>
      </c>
      <c r="DW42" s="49">
        <v>145405</v>
      </c>
      <c r="DX42" s="49">
        <v>146851</v>
      </c>
      <c r="DY42" s="49">
        <v>147164</v>
      </c>
      <c r="DZ42" s="49">
        <v>147366</v>
      </c>
      <c r="EA42" s="49">
        <v>145417</v>
      </c>
      <c r="EB42" s="49">
        <v>146316</v>
      </c>
      <c r="EC42" s="49">
        <v>145930</v>
      </c>
      <c r="ED42" s="49">
        <v>145401</v>
      </c>
      <c r="EE42" s="52">
        <v>145061</v>
      </c>
      <c r="EF42" s="48">
        <v>145424</v>
      </c>
      <c r="EG42" s="49">
        <v>145846</v>
      </c>
      <c r="EH42" s="49">
        <v>145209</v>
      </c>
      <c r="EI42" s="49">
        <v>144897</v>
      </c>
      <c r="EJ42" s="49">
        <v>144558</v>
      </c>
      <c r="EK42" s="49">
        <v>144522</v>
      </c>
      <c r="EL42" s="49">
        <v>144569</v>
      </c>
      <c r="EM42" s="49">
        <v>144847</v>
      </c>
      <c r="EN42" s="49">
        <v>145355</v>
      </c>
      <c r="EO42" s="49">
        <v>145125</v>
      </c>
      <c r="EP42" s="49">
        <v>145280</v>
      </c>
      <c r="EQ42" s="52">
        <v>145324</v>
      </c>
      <c r="ER42" s="48">
        <v>145990</v>
      </c>
      <c r="ES42" s="49">
        <v>146158</v>
      </c>
      <c r="ET42" s="49">
        <v>145629</v>
      </c>
      <c r="EU42" s="49">
        <v>145422</v>
      </c>
      <c r="EV42" s="49">
        <v>145872</v>
      </c>
      <c r="EW42" s="52">
        <v>145744</v>
      </c>
      <c r="EX42" s="52">
        <v>148470</v>
      </c>
      <c r="EY42" s="52">
        <v>149028</v>
      </c>
      <c r="EZ42" s="50">
        <v>148902</v>
      </c>
      <c r="FA42" s="50">
        <v>149852</v>
      </c>
      <c r="FB42" s="50">
        <v>150062</v>
      </c>
      <c r="FC42" s="50">
        <v>151078</v>
      </c>
      <c r="FD42" s="102">
        <v>1016</v>
      </c>
      <c r="FE42" s="85">
        <v>0.6780022955983237</v>
      </c>
      <c r="FF42" s="102">
        <v>5754</v>
      </c>
      <c r="FG42" s="85">
        <v>3.9594285871569732</v>
      </c>
      <c r="FK42" t="s">
        <v>479</v>
      </c>
      <c r="FL42" s="5">
        <v>2253831</v>
      </c>
      <c r="FM42" s="5">
        <v>2329926</v>
      </c>
      <c r="FN42" s="5">
        <v>2332435</v>
      </c>
      <c r="FO42" s="5">
        <v>2284686</v>
      </c>
      <c r="FP42" s="5">
        <v>2448044</v>
      </c>
      <c r="FQ42" s="5">
        <v>2441831</v>
      </c>
      <c r="FR42" s="5">
        <v>2657908</v>
      </c>
    </row>
    <row r="43" spans="1:174" ht="15" outlineLevel="2">
      <c r="A43" s="360">
        <v>4</v>
      </c>
      <c r="B43" s="53" t="s">
        <v>327</v>
      </c>
      <c r="C43" s="344" t="s">
        <v>328</v>
      </c>
      <c r="D43" s="372">
        <v>1586</v>
      </c>
      <c r="E43" s="373">
        <v>1592</v>
      </c>
      <c r="F43" s="373">
        <v>1600</v>
      </c>
      <c r="G43" s="373">
        <v>1593</v>
      </c>
      <c r="H43" s="373">
        <v>1603</v>
      </c>
      <c r="I43" s="373">
        <v>1597</v>
      </c>
      <c r="J43" s="373">
        <v>1580</v>
      </c>
      <c r="K43" s="373">
        <v>1596</v>
      </c>
      <c r="L43" s="373">
        <v>1552</v>
      </c>
      <c r="M43" s="373">
        <v>1567</v>
      </c>
      <c r="N43" s="373">
        <v>1554</v>
      </c>
      <c r="O43" s="374">
        <v>1578</v>
      </c>
      <c r="P43" s="372">
        <v>1586</v>
      </c>
      <c r="Q43" s="373">
        <v>1559</v>
      </c>
      <c r="R43" s="375">
        <v>1533</v>
      </c>
      <c r="S43" s="373">
        <v>1534</v>
      </c>
      <c r="T43" s="373">
        <v>1534</v>
      </c>
      <c r="U43" s="373">
        <v>1520</v>
      </c>
      <c r="V43" s="373">
        <v>1506</v>
      </c>
      <c r="W43" s="373">
        <v>1487</v>
      </c>
      <c r="X43" s="373">
        <v>1469</v>
      </c>
      <c r="Y43" s="373">
        <v>1464</v>
      </c>
      <c r="Z43" s="373">
        <v>1451</v>
      </c>
      <c r="AA43" s="374">
        <v>1469</v>
      </c>
      <c r="AB43" s="372">
        <v>1298</v>
      </c>
      <c r="AC43" s="373">
        <v>1516</v>
      </c>
      <c r="AD43" s="373">
        <v>1522</v>
      </c>
      <c r="AE43" s="373">
        <v>1519</v>
      </c>
      <c r="AF43" s="373">
        <v>1518</v>
      </c>
      <c r="AG43" s="373">
        <v>1507</v>
      </c>
      <c r="AH43" s="373">
        <v>1498</v>
      </c>
      <c r="AI43" s="373">
        <v>1520</v>
      </c>
      <c r="AJ43" s="373">
        <v>1514</v>
      </c>
      <c r="AK43" s="373">
        <v>1510</v>
      </c>
      <c r="AL43" s="373">
        <v>1503</v>
      </c>
      <c r="AM43" s="374">
        <v>1518</v>
      </c>
      <c r="AN43" s="372">
        <v>1507</v>
      </c>
      <c r="AO43" s="373">
        <v>1492</v>
      </c>
      <c r="AP43" s="373">
        <v>1485</v>
      </c>
      <c r="AQ43" s="373">
        <v>1468</v>
      </c>
      <c r="AR43" s="373">
        <v>1465</v>
      </c>
      <c r="AS43" s="373">
        <v>1478</v>
      </c>
      <c r="AT43" s="373">
        <v>1481</v>
      </c>
      <c r="AU43" s="373">
        <v>1500</v>
      </c>
      <c r="AV43" s="373">
        <v>1492</v>
      </c>
      <c r="AW43" s="373">
        <v>1480</v>
      </c>
      <c r="AX43" s="373">
        <v>1467</v>
      </c>
      <c r="AY43" s="374">
        <v>1473</v>
      </c>
      <c r="AZ43" s="372">
        <v>1476</v>
      </c>
      <c r="BA43" s="373">
        <v>1472</v>
      </c>
      <c r="BB43" s="373">
        <v>1465</v>
      </c>
      <c r="BC43" s="373">
        <v>1457</v>
      </c>
      <c r="BD43" s="373">
        <v>1453</v>
      </c>
      <c r="BE43" s="373">
        <v>1449</v>
      </c>
      <c r="BF43" s="373">
        <v>1453</v>
      </c>
      <c r="BG43" s="373">
        <v>1438</v>
      </c>
      <c r="BH43" s="373">
        <v>1448</v>
      </c>
      <c r="BI43" s="373">
        <v>1430</v>
      </c>
      <c r="BJ43" s="373">
        <v>1440</v>
      </c>
      <c r="BK43" s="374">
        <v>1444</v>
      </c>
      <c r="BL43" s="372">
        <v>1437</v>
      </c>
      <c r="BM43" s="377">
        <v>1438</v>
      </c>
      <c r="BN43" s="377">
        <v>1450</v>
      </c>
      <c r="BO43" s="377">
        <v>1468</v>
      </c>
      <c r="BP43" s="377">
        <v>1471</v>
      </c>
      <c r="BQ43" s="377">
        <v>1465</v>
      </c>
      <c r="BR43" s="377">
        <v>1424</v>
      </c>
      <c r="BS43" s="377">
        <v>1427</v>
      </c>
      <c r="BT43" s="377">
        <v>1416</v>
      </c>
      <c r="BU43" s="377">
        <v>1416</v>
      </c>
      <c r="BV43" s="377">
        <v>1412</v>
      </c>
      <c r="BW43" s="374">
        <v>1427</v>
      </c>
      <c r="BX43" s="372">
        <v>1431</v>
      </c>
      <c r="BY43" s="377">
        <v>1410</v>
      </c>
      <c r="BZ43" s="377">
        <v>1407</v>
      </c>
      <c r="CA43" s="377">
        <v>1405</v>
      </c>
      <c r="CB43" s="377">
        <v>1392</v>
      </c>
      <c r="CC43" s="377">
        <v>1389</v>
      </c>
      <c r="CD43" s="377">
        <v>1380</v>
      </c>
      <c r="CE43" s="377">
        <v>1366</v>
      </c>
      <c r="CF43" s="377">
        <v>1368</v>
      </c>
      <c r="CG43" s="373">
        <v>1359</v>
      </c>
      <c r="CH43" s="373">
        <v>1370</v>
      </c>
      <c r="CI43" s="374">
        <v>1363</v>
      </c>
      <c r="CJ43" s="372">
        <v>1352</v>
      </c>
      <c r="CK43" s="373">
        <v>1368</v>
      </c>
      <c r="CL43" s="373">
        <v>1361</v>
      </c>
      <c r="CM43" s="373">
        <v>1358</v>
      </c>
      <c r="CN43" s="373">
        <v>1357</v>
      </c>
      <c r="CO43" s="373">
        <v>1362</v>
      </c>
      <c r="CP43" s="373">
        <v>1373</v>
      </c>
      <c r="CQ43" s="373">
        <v>1377</v>
      </c>
      <c r="CR43" s="373">
        <v>1377</v>
      </c>
      <c r="CS43" s="373">
        <v>1387</v>
      </c>
      <c r="CT43" s="373">
        <v>1390</v>
      </c>
      <c r="CU43" s="374">
        <v>1395</v>
      </c>
      <c r="CV43" s="372">
        <v>1398</v>
      </c>
      <c r="CW43" s="373">
        <v>1392</v>
      </c>
      <c r="CX43" s="373">
        <v>1370</v>
      </c>
      <c r="CY43" s="373">
        <v>1373</v>
      </c>
      <c r="CZ43" s="373">
        <v>1389</v>
      </c>
      <c r="DA43" s="373">
        <v>1388</v>
      </c>
      <c r="DB43" s="373">
        <v>1392</v>
      </c>
      <c r="DC43" s="373">
        <v>1391</v>
      </c>
      <c r="DD43" s="373">
        <v>1398</v>
      </c>
      <c r="DE43" s="373">
        <v>1400</v>
      </c>
      <c r="DF43" s="373">
        <v>1398</v>
      </c>
      <c r="DG43" s="374">
        <v>1392</v>
      </c>
      <c r="DH43" s="372">
        <v>1397</v>
      </c>
      <c r="DI43" s="373">
        <v>1395</v>
      </c>
      <c r="DJ43" s="373">
        <v>1392</v>
      </c>
      <c r="DK43" s="373">
        <v>1379</v>
      </c>
      <c r="DL43" s="373">
        <v>1369</v>
      </c>
      <c r="DM43" s="373">
        <v>1367</v>
      </c>
      <c r="DN43" s="373">
        <v>1366</v>
      </c>
      <c r="DO43" s="373">
        <v>1371</v>
      </c>
      <c r="DP43" s="373">
        <v>1368</v>
      </c>
      <c r="DQ43" s="373">
        <v>1370</v>
      </c>
      <c r="DR43" s="373">
        <v>1363</v>
      </c>
      <c r="DS43" s="376">
        <v>1393</v>
      </c>
      <c r="DT43" s="372">
        <v>1378</v>
      </c>
      <c r="DU43" s="373">
        <v>1379</v>
      </c>
      <c r="DV43" s="373">
        <v>1397</v>
      </c>
      <c r="DW43" s="373">
        <v>1404</v>
      </c>
      <c r="DX43" s="373">
        <v>1396</v>
      </c>
      <c r="DY43" s="373">
        <v>1396</v>
      </c>
      <c r="DZ43" s="373">
        <v>1395</v>
      </c>
      <c r="EA43" s="373">
        <v>1389</v>
      </c>
      <c r="EB43" s="373">
        <v>1406</v>
      </c>
      <c r="EC43" s="373">
        <v>1410</v>
      </c>
      <c r="ED43" s="373">
        <v>1406</v>
      </c>
      <c r="EE43" s="376">
        <v>1401</v>
      </c>
      <c r="EF43" s="372">
        <v>1428</v>
      </c>
      <c r="EG43" s="373">
        <v>1413</v>
      </c>
      <c r="EH43" s="373">
        <v>1406</v>
      </c>
      <c r="EI43" s="373">
        <v>1404</v>
      </c>
      <c r="EJ43" s="373">
        <v>1404</v>
      </c>
      <c r="EK43" s="373">
        <v>1397</v>
      </c>
      <c r="EL43" s="373">
        <v>1389</v>
      </c>
      <c r="EM43" s="373">
        <v>1399</v>
      </c>
      <c r="EN43" s="373">
        <v>1387</v>
      </c>
      <c r="EO43" s="373">
        <v>1380</v>
      </c>
      <c r="EP43" s="373">
        <v>1375</v>
      </c>
      <c r="EQ43" s="376">
        <v>1380</v>
      </c>
      <c r="ER43" s="372">
        <v>1394</v>
      </c>
      <c r="ES43" s="373">
        <v>1375</v>
      </c>
      <c r="ET43" s="373">
        <v>1368</v>
      </c>
      <c r="EU43" s="373">
        <v>1370</v>
      </c>
      <c r="EV43" s="373">
        <v>1373</v>
      </c>
      <c r="EW43" s="376">
        <v>1374</v>
      </c>
      <c r="EX43" s="376">
        <v>1409</v>
      </c>
      <c r="EY43" s="376">
        <v>1399</v>
      </c>
      <c r="EZ43" s="374">
        <v>1392</v>
      </c>
      <c r="FA43" s="374">
        <v>1401</v>
      </c>
      <c r="FB43" s="374">
        <v>1410</v>
      </c>
      <c r="FC43" s="374">
        <v>1431</v>
      </c>
      <c r="FD43" s="102">
        <v>21</v>
      </c>
      <c r="FE43" s="85">
        <v>1.4989293361884368</v>
      </c>
      <c r="FF43" s="102">
        <v>51</v>
      </c>
      <c r="FG43" s="85">
        <v>3.6956521739130435</v>
      </c>
      <c r="FK43" t="s">
        <v>480</v>
      </c>
      <c r="FL43" s="5">
        <v>2241894</v>
      </c>
      <c r="FM43" s="5">
        <v>2336079</v>
      </c>
      <c r="FN43" s="5">
        <v>2338345</v>
      </c>
      <c r="FO43" s="5">
        <v>2290422</v>
      </c>
      <c r="FP43" s="5">
        <v>2427993</v>
      </c>
      <c r="FQ43" s="5">
        <v>2446658</v>
      </c>
      <c r="FR43" s="5">
        <v>2677491</v>
      </c>
    </row>
    <row r="44" spans="1:174" ht="15" outlineLevel="2">
      <c r="A44" s="360">
        <v>42</v>
      </c>
      <c r="B44" s="53" t="s">
        <v>327</v>
      </c>
      <c r="C44" s="344" t="s">
        <v>329</v>
      </c>
      <c r="D44" s="372">
        <v>15424</v>
      </c>
      <c r="E44" s="373">
        <v>15455</v>
      </c>
      <c r="F44" s="373">
        <v>15359</v>
      </c>
      <c r="G44" s="373">
        <v>15344</v>
      </c>
      <c r="H44" s="373">
        <v>15215</v>
      </c>
      <c r="I44" s="373">
        <v>15429</v>
      </c>
      <c r="J44" s="373">
        <v>15212</v>
      </c>
      <c r="K44" s="373">
        <v>15328</v>
      </c>
      <c r="L44" s="373">
        <v>15254</v>
      </c>
      <c r="M44" s="373">
        <v>15459</v>
      </c>
      <c r="N44" s="373">
        <v>15420</v>
      </c>
      <c r="O44" s="374">
        <v>15583</v>
      </c>
      <c r="P44" s="372">
        <v>15657</v>
      </c>
      <c r="Q44" s="373">
        <v>15723</v>
      </c>
      <c r="R44" s="375">
        <v>15936</v>
      </c>
      <c r="S44" s="373">
        <v>16018</v>
      </c>
      <c r="T44" s="373">
        <v>16011</v>
      </c>
      <c r="U44" s="373">
        <v>16032</v>
      </c>
      <c r="V44" s="373">
        <v>16155</v>
      </c>
      <c r="W44" s="373">
        <v>16144</v>
      </c>
      <c r="X44" s="373">
        <v>16216</v>
      </c>
      <c r="Y44" s="373">
        <v>16312</v>
      </c>
      <c r="Z44" s="373">
        <v>16184</v>
      </c>
      <c r="AA44" s="374">
        <v>16076</v>
      </c>
      <c r="AB44" s="372">
        <v>16091</v>
      </c>
      <c r="AC44" s="373">
        <v>16121</v>
      </c>
      <c r="AD44" s="373">
        <v>16038</v>
      </c>
      <c r="AE44" s="373">
        <v>16098</v>
      </c>
      <c r="AF44" s="373">
        <v>16115</v>
      </c>
      <c r="AG44" s="373">
        <v>15971</v>
      </c>
      <c r="AH44" s="373">
        <v>15920</v>
      </c>
      <c r="AI44" s="373">
        <v>15815</v>
      </c>
      <c r="AJ44" s="373">
        <v>15898</v>
      </c>
      <c r="AK44" s="373">
        <v>16054</v>
      </c>
      <c r="AL44" s="373">
        <v>16005</v>
      </c>
      <c r="AM44" s="374">
        <v>16012</v>
      </c>
      <c r="AN44" s="372">
        <v>16036</v>
      </c>
      <c r="AO44" s="373">
        <v>16114</v>
      </c>
      <c r="AP44" s="373">
        <v>16106</v>
      </c>
      <c r="AQ44" s="373">
        <v>16001</v>
      </c>
      <c r="AR44" s="373">
        <v>16200</v>
      </c>
      <c r="AS44" s="373">
        <v>16179</v>
      </c>
      <c r="AT44" s="373">
        <v>16123</v>
      </c>
      <c r="AU44" s="373">
        <v>16163</v>
      </c>
      <c r="AV44" s="373">
        <v>16052</v>
      </c>
      <c r="AW44" s="373">
        <v>16140</v>
      </c>
      <c r="AX44" s="373">
        <v>16240</v>
      </c>
      <c r="AY44" s="374">
        <v>16378</v>
      </c>
      <c r="AZ44" s="372">
        <v>16469</v>
      </c>
      <c r="BA44" s="373">
        <v>16436</v>
      </c>
      <c r="BB44" s="373">
        <v>16485</v>
      </c>
      <c r="BC44" s="373">
        <v>16524</v>
      </c>
      <c r="BD44" s="373">
        <v>16536</v>
      </c>
      <c r="BE44" s="373">
        <v>16417</v>
      </c>
      <c r="BF44" s="373">
        <v>16510</v>
      </c>
      <c r="BG44" s="373">
        <v>16266</v>
      </c>
      <c r="BH44" s="373">
        <v>16331</v>
      </c>
      <c r="BI44" s="373">
        <v>16167</v>
      </c>
      <c r="BJ44" s="373">
        <v>16549</v>
      </c>
      <c r="BK44" s="374">
        <v>16771</v>
      </c>
      <c r="BL44" s="372">
        <v>16935</v>
      </c>
      <c r="BM44" s="377">
        <v>17150</v>
      </c>
      <c r="BN44" s="377">
        <v>17228</v>
      </c>
      <c r="BO44" s="377">
        <v>17285</v>
      </c>
      <c r="BP44" s="377">
        <v>17352</v>
      </c>
      <c r="BQ44" s="377">
        <v>17409</v>
      </c>
      <c r="BR44" s="377">
        <v>17311</v>
      </c>
      <c r="BS44" s="377">
        <v>17284</v>
      </c>
      <c r="BT44" s="377">
        <v>17329</v>
      </c>
      <c r="BU44" s="377">
        <v>17431</v>
      </c>
      <c r="BV44" s="377">
        <v>17612</v>
      </c>
      <c r="BW44" s="374">
        <v>17687</v>
      </c>
      <c r="BX44" s="372">
        <v>17626</v>
      </c>
      <c r="BY44" s="377">
        <v>17699</v>
      </c>
      <c r="BZ44" s="377">
        <v>17591</v>
      </c>
      <c r="CA44" s="377">
        <v>17425</v>
      </c>
      <c r="CB44" s="377">
        <v>17353</v>
      </c>
      <c r="CC44" s="377">
        <v>16958</v>
      </c>
      <c r="CD44" s="377">
        <v>17014</v>
      </c>
      <c r="CE44" s="377">
        <v>17021</v>
      </c>
      <c r="CF44" s="377">
        <v>16941</v>
      </c>
      <c r="CG44" s="373">
        <v>16892</v>
      </c>
      <c r="CH44" s="373">
        <v>16858</v>
      </c>
      <c r="CI44" s="374">
        <v>16763</v>
      </c>
      <c r="CJ44" s="372">
        <v>16678</v>
      </c>
      <c r="CK44" s="373">
        <v>16677</v>
      </c>
      <c r="CL44" s="373">
        <v>16690</v>
      </c>
      <c r="CM44" s="373">
        <v>16557</v>
      </c>
      <c r="CN44" s="373">
        <v>16670</v>
      </c>
      <c r="CO44" s="373">
        <v>16718</v>
      </c>
      <c r="CP44" s="373">
        <v>16842</v>
      </c>
      <c r="CQ44" s="373">
        <v>16639</v>
      </c>
      <c r="CR44" s="373">
        <v>17053</v>
      </c>
      <c r="CS44" s="373">
        <v>17015</v>
      </c>
      <c r="CT44" s="373">
        <v>16988</v>
      </c>
      <c r="CU44" s="374">
        <v>16960</v>
      </c>
      <c r="CV44" s="372">
        <v>17088</v>
      </c>
      <c r="CW44" s="373">
        <v>17073</v>
      </c>
      <c r="CX44" s="373">
        <v>16939</v>
      </c>
      <c r="CY44" s="373">
        <v>16926</v>
      </c>
      <c r="CZ44" s="373">
        <v>16923</v>
      </c>
      <c r="DA44" s="373">
        <v>16820</v>
      </c>
      <c r="DB44" s="373">
        <v>16821</v>
      </c>
      <c r="DC44" s="373">
        <v>16826</v>
      </c>
      <c r="DD44" s="373">
        <v>16907</v>
      </c>
      <c r="DE44" s="373">
        <v>16886</v>
      </c>
      <c r="DF44" s="373">
        <v>16891</v>
      </c>
      <c r="DG44" s="374">
        <v>16852</v>
      </c>
      <c r="DH44" s="372">
        <v>16990</v>
      </c>
      <c r="DI44" s="373">
        <v>16956</v>
      </c>
      <c r="DJ44" s="373">
        <v>16973</v>
      </c>
      <c r="DK44" s="373">
        <v>16931</v>
      </c>
      <c r="DL44" s="373">
        <v>16892</v>
      </c>
      <c r="DM44" s="373">
        <v>16854</v>
      </c>
      <c r="DN44" s="373">
        <v>16718</v>
      </c>
      <c r="DO44" s="373">
        <v>16719</v>
      </c>
      <c r="DP44" s="373">
        <v>16730</v>
      </c>
      <c r="DQ44" s="373">
        <v>16633</v>
      </c>
      <c r="DR44" s="373">
        <v>16602</v>
      </c>
      <c r="DS44" s="376">
        <v>16621</v>
      </c>
      <c r="DT44" s="372">
        <v>16614</v>
      </c>
      <c r="DU44" s="373">
        <v>17061</v>
      </c>
      <c r="DV44" s="373">
        <v>17226</v>
      </c>
      <c r="DW44" s="373">
        <v>17301</v>
      </c>
      <c r="DX44" s="373">
        <v>17489</v>
      </c>
      <c r="DY44" s="373">
        <v>17635</v>
      </c>
      <c r="DZ44" s="373">
        <v>17669</v>
      </c>
      <c r="EA44" s="373">
        <v>17406</v>
      </c>
      <c r="EB44" s="373">
        <v>17433</v>
      </c>
      <c r="EC44" s="373">
        <v>17390</v>
      </c>
      <c r="ED44" s="373">
        <v>17249</v>
      </c>
      <c r="EE44" s="376">
        <v>17115</v>
      </c>
      <c r="EF44" s="372">
        <v>17120</v>
      </c>
      <c r="EG44" s="373">
        <v>17142</v>
      </c>
      <c r="EH44" s="373">
        <v>17050</v>
      </c>
      <c r="EI44" s="373">
        <v>17020</v>
      </c>
      <c r="EJ44" s="373">
        <v>17055</v>
      </c>
      <c r="EK44" s="373">
        <v>16994</v>
      </c>
      <c r="EL44" s="373">
        <v>17040</v>
      </c>
      <c r="EM44" s="373">
        <v>17095</v>
      </c>
      <c r="EN44" s="373">
        <v>17320</v>
      </c>
      <c r="EO44" s="373">
        <v>17282</v>
      </c>
      <c r="EP44" s="373">
        <v>17280</v>
      </c>
      <c r="EQ44" s="376">
        <v>17265</v>
      </c>
      <c r="ER44" s="372">
        <v>17320</v>
      </c>
      <c r="ES44" s="373">
        <v>17346</v>
      </c>
      <c r="ET44" s="373">
        <v>17263</v>
      </c>
      <c r="EU44" s="373">
        <v>17368</v>
      </c>
      <c r="EV44" s="373">
        <v>17473</v>
      </c>
      <c r="EW44" s="376">
        <v>17606</v>
      </c>
      <c r="EX44" s="376">
        <v>18266</v>
      </c>
      <c r="EY44" s="376">
        <v>18320</v>
      </c>
      <c r="EZ44" s="374">
        <v>18245</v>
      </c>
      <c r="FA44" s="374">
        <v>18369</v>
      </c>
      <c r="FB44" s="374">
        <v>18382</v>
      </c>
      <c r="FC44" s="374">
        <v>18434</v>
      </c>
      <c r="FD44" s="102">
        <v>52</v>
      </c>
      <c r="FE44" s="85">
        <v>0.28308563340410475</v>
      </c>
      <c r="FF44" s="102">
        <v>1169</v>
      </c>
      <c r="FG44" s="85">
        <v>6.7709238343469451</v>
      </c>
    </row>
    <row r="45" spans="1:174" ht="15" outlineLevel="2">
      <c r="A45" s="360">
        <v>44</v>
      </c>
      <c r="B45" s="53" t="s">
        <v>327</v>
      </c>
      <c r="C45" s="344" t="s">
        <v>330</v>
      </c>
      <c r="D45" s="372">
        <v>6186</v>
      </c>
      <c r="E45" s="373">
        <v>6185</v>
      </c>
      <c r="F45" s="373">
        <v>6219</v>
      </c>
      <c r="G45" s="373">
        <v>6201</v>
      </c>
      <c r="H45" s="373">
        <v>6202</v>
      </c>
      <c r="I45" s="373">
        <v>6207</v>
      </c>
      <c r="J45" s="373">
        <v>5927</v>
      </c>
      <c r="K45" s="373">
        <v>6186</v>
      </c>
      <c r="L45" s="373">
        <v>5820</v>
      </c>
      <c r="M45" s="373">
        <v>5825</v>
      </c>
      <c r="N45" s="373">
        <v>5839</v>
      </c>
      <c r="O45" s="374">
        <v>5834</v>
      </c>
      <c r="P45" s="372">
        <v>5838</v>
      </c>
      <c r="Q45" s="373">
        <v>5839</v>
      </c>
      <c r="R45" s="375">
        <v>5867</v>
      </c>
      <c r="S45" s="373">
        <v>5855</v>
      </c>
      <c r="T45" s="373">
        <v>5863</v>
      </c>
      <c r="U45" s="373">
        <v>5845</v>
      </c>
      <c r="V45" s="373">
        <v>5834</v>
      </c>
      <c r="W45" s="373">
        <v>5836</v>
      </c>
      <c r="X45" s="373">
        <v>5882</v>
      </c>
      <c r="Y45" s="373">
        <v>5915</v>
      </c>
      <c r="Z45" s="373">
        <v>5880</v>
      </c>
      <c r="AA45" s="374">
        <v>5855</v>
      </c>
      <c r="AB45" s="372">
        <v>5858</v>
      </c>
      <c r="AC45" s="373">
        <v>5840</v>
      </c>
      <c r="AD45" s="373">
        <v>5830</v>
      </c>
      <c r="AE45" s="373">
        <v>5807</v>
      </c>
      <c r="AF45" s="373">
        <v>5864</v>
      </c>
      <c r="AG45" s="373">
        <v>5782</v>
      </c>
      <c r="AH45" s="373">
        <v>5743</v>
      </c>
      <c r="AI45" s="373">
        <v>5734</v>
      </c>
      <c r="AJ45" s="373">
        <v>5714</v>
      </c>
      <c r="AK45" s="373">
        <v>5830</v>
      </c>
      <c r="AL45" s="373">
        <v>5836</v>
      </c>
      <c r="AM45" s="374">
        <v>5879</v>
      </c>
      <c r="AN45" s="372">
        <v>5868</v>
      </c>
      <c r="AO45" s="373">
        <v>5851</v>
      </c>
      <c r="AP45" s="373">
        <v>5862</v>
      </c>
      <c r="AQ45" s="373">
        <v>5838</v>
      </c>
      <c r="AR45" s="373">
        <v>5896</v>
      </c>
      <c r="AS45" s="373">
        <v>5896</v>
      </c>
      <c r="AT45" s="373">
        <v>5894</v>
      </c>
      <c r="AU45" s="373">
        <v>5902</v>
      </c>
      <c r="AV45" s="373">
        <v>5850</v>
      </c>
      <c r="AW45" s="373">
        <v>5892</v>
      </c>
      <c r="AX45" s="373">
        <v>5881</v>
      </c>
      <c r="AY45" s="374">
        <v>5886</v>
      </c>
      <c r="AZ45" s="372">
        <v>5866</v>
      </c>
      <c r="BA45" s="373">
        <v>5850</v>
      </c>
      <c r="BB45" s="373">
        <v>5805</v>
      </c>
      <c r="BC45" s="373">
        <v>5827</v>
      </c>
      <c r="BD45" s="373">
        <v>5803</v>
      </c>
      <c r="BE45" s="373">
        <v>5771</v>
      </c>
      <c r="BF45" s="373">
        <v>5741</v>
      </c>
      <c r="BG45" s="373">
        <v>5688</v>
      </c>
      <c r="BH45" s="373">
        <v>5727</v>
      </c>
      <c r="BI45" s="373">
        <v>5700</v>
      </c>
      <c r="BJ45" s="373">
        <v>5723</v>
      </c>
      <c r="BK45" s="374">
        <v>5785</v>
      </c>
      <c r="BL45" s="372">
        <v>5792</v>
      </c>
      <c r="BM45" s="377">
        <v>5805</v>
      </c>
      <c r="BN45" s="377">
        <v>5803</v>
      </c>
      <c r="BO45" s="377">
        <v>5778</v>
      </c>
      <c r="BP45" s="377">
        <v>5769</v>
      </c>
      <c r="BQ45" s="377">
        <v>5737</v>
      </c>
      <c r="BR45" s="377">
        <v>5576</v>
      </c>
      <c r="BS45" s="377">
        <v>5548</v>
      </c>
      <c r="BT45" s="377">
        <v>5531</v>
      </c>
      <c r="BU45" s="377">
        <v>5554</v>
      </c>
      <c r="BV45" s="377">
        <v>5574</v>
      </c>
      <c r="BW45" s="374">
        <v>5573</v>
      </c>
      <c r="BX45" s="372">
        <v>5570</v>
      </c>
      <c r="BY45" s="377">
        <v>5567</v>
      </c>
      <c r="BZ45" s="377">
        <v>5529</v>
      </c>
      <c r="CA45" s="377">
        <v>5427</v>
      </c>
      <c r="CB45" s="377">
        <v>5399</v>
      </c>
      <c r="CC45" s="377">
        <v>5306</v>
      </c>
      <c r="CD45" s="377">
        <v>5282</v>
      </c>
      <c r="CE45" s="377">
        <v>5284</v>
      </c>
      <c r="CF45" s="377">
        <v>5235</v>
      </c>
      <c r="CG45" s="373">
        <v>5245</v>
      </c>
      <c r="CH45" s="373">
        <v>5258</v>
      </c>
      <c r="CI45" s="374">
        <v>5323</v>
      </c>
      <c r="CJ45" s="372">
        <v>5311</v>
      </c>
      <c r="CK45" s="373">
        <v>5328</v>
      </c>
      <c r="CL45" s="373">
        <v>5312</v>
      </c>
      <c r="CM45" s="373">
        <v>5293</v>
      </c>
      <c r="CN45" s="373">
        <v>5282</v>
      </c>
      <c r="CO45" s="373">
        <v>5311</v>
      </c>
      <c r="CP45" s="373">
        <v>5311</v>
      </c>
      <c r="CQ45" s="373">
        <v>5356</v>
      </c>
      <c r="CR45" s="373">
        <v>5349</v>
      </c>
      <c r="CS45" s="373">
        <v>5366</v>
      </c>
      <c r="CT45" s="373">
        <v>5445</v>
      </c>
      <c r="CU45" s="374">
        <v>5508</v>
      </c>
      <c r="CV45" s="372">
        <v>5517</v>
      </c>
      <c r="CW45" s="373">
        <v>5485</v>
      </c>
      <c r="CX45" s="373">
        <v>5463</v>
      </c>
      <c r="CY45" s="373">
        <v>5468</v>
      </c>
      <c r="CZ45" s="373">
        <v>5470</v>
      </c>
      <c r="DA45" s="373">
        <v>5448</v>
      </c>
      <c r="DB45" s="373">
        <v>5451</v>
      </c>
      <c r="DC45" s="373">
        <v>5468</v>
      </c>
      <c r="DD45" s="373">
        <v>5477</v>
      </c>
      <c r="DE45" s="373">
        <v>5482</v>
      </c>
      <c r="DF45" s="373">
        <v>5481</v>
      </c>
      <c r="DG45" s="374">
        <v>5505</v>
      </c>
      <c r="DH45" s="372">
        <v>5507</v>
      </c>
      <c r="DI45" s="373">
        <v>5511</v>
      </c>
      <c r="DJ45" s="373">
        <v>5514</v>
      </c>
      <c r="DK45" s="373">
        <v>5484</v>
      </c>
      <c r="DL45" s="373">
        <v>5442</v>
      </c>
      <c r="DM45" s="373">
        <v>5396</v>
      </c>
      <c r="DN45" s="373">
        <v>5343</v>
      </c>
      <c r="DO45" s="373">
        <v>5323</v>
      </c>
      <c r="DP45" s="373">
        <v>5342</v>
      </c>
      <c r="DQ45" s="373">
        <v>5333</v>
      </c>
      <c r="DR45" s="373">
        <v>5303</v>
      </c>
      <c r="DS45" s="376">
        <v>5365</v>
      </c>
      <c r="DT45" s="372">
        <v>5404</v>
      </c>
      <c r="DU45" s="373">
        <v>5472</v>
      </c>
      <c r="DV45" s="373">
        <v>5492</v>
      </c>
      <c r="DW45" s="373">
        <v>5486</v>
      </c>
      <c r="DX45" s="373">
        <v>5523</v>
      </c>
      <c r="DY45" s="373">
        <v>5495</v>
      </c>
      <c r="DZ45" s="373">
        <v>5509</v>
      </c>
      <c r="EA45" s="373">
        <v>5474</v>
      </c>
      <c r="EB45" s="373">
        <v>5464</v>
      </c>
      <c r="EC45" s="373">
        <v>5479</v>
      </c>
      <c r="ED45" s="373">
        <v>5462</v>
      </c>
      <c r="EE45" s="376">
        <v>5487</v>
      </c>
      <c r="EF45" s="372">
        <v>5486</v>
      </c>
      <c r="EG45" s="373">
        <v>5469</v>
      </c>
      <c r="EH45" s="373">
        <v>5454</v>
      </c>
      <c r="EI45" s="373">
        <v>5437</v>
      </c>
      <c r="EJ45" s="373">
        <v>5410</v>
      </c>
      <c r="EK45" s="373">
        <v>5424</v>
      </c>
      <c r="EL45" s="373">
        <v>5409</v>
      </c>
      <c r="EM45" s="373">
        <v>5433</v>
      </c>
      <c r="EN45" s="373">
        <v>5447</v>
      </c>
      <c r="EO45" s="373">
        <v>5453</v>
      </c>
      <c r="EP45" s="373">
        <v>5481</v>
      </c>
      <c r="EQ45" s="376">
        <v>5506</v>
      </c>
      <c r="ER45" s="372">
        <v>5553</v>
      </c>
      <c r="ES45" s="373">
        <v>5544</v>
      </c>
      <c r="ET45" s="373">
        <v>5478</v>
      </c>
      <c r="EU45" s="373">
        <v>5475</v>
      </c>
      <c r="EV45" s="373">
        <v>5490</v>
      </c>
      <c r="EW45" s="376">
        <v>5570</v>
      </c>
      <c r="EX45" s="376">
        <v>5596</v>
      </c>
      <c r="EY45" s="376">
        <v>5603</v>
      </c>
      <c r="EZ45" s="374">
        <v>5571</v>
      </c>
      <c r="FA45" s="374">
        <v>5626</v>
      </c>
      <c r="FB45" s="374">
        <v>5645</v>
      </c>
      <c r="FC45" s="374">
        <v>5733</v>
      </c>
      <c r="FD45" s="102">
        <v>88</v>
      </c>
      <c r="FE45" s="85">
        <v>1.5641663704230357</v>
      </c>
      <c r="FF45" s="102">
        <v>227</v>
      </c>
      <c r="FG45" s="85">
        <v>4.1227751543770434</v>
      </c>
    </row>
    <row r="46" spans="1:174" ht="15" outlineLevel="2">
      <c r="A46" s="360">
        <v>59</v>
      </c>
      <c r="B46" s="53" t="s">
        <v>327</v>
      </c>
      <c r="C46" s="344" t="s">
        <v>331</v>
      </c>
      <c r="D46" s="372">
        <v>3407</v>
      </c>
      <c r="E46" s="373">
        <v>3412</v>
      </c>
      <c r="F46" s="373">
        <v>3405</v>
      </c>
      <c r="G46" s="373">
        <v>3399</v>
      </c>
      <c r="H46" s="373">
        <v>3379</v>
      </c>
      <c r="I46" s="373">
        <v>3380</v>
      </c>
      <c r="J46" s="373">
        <v>3360</v>
      </c>
      <c r="K46" s="373">
        <v>3371</v>
      </c>
      <c r="L46" s="373">
        <v>3314</v>
      </c>
      <c r="M46" s="373">
        <v>3346</v>
      </c>
      <c r="N46" s="373">
        <v>3314</v>
      </c>
      <c r="O46" s="374">
        <v>3363</v>
      </c>
      <c r="P46" s="372">
        <v>3334</v>
      </c>
      <c r="Q46" s="373">
        <v>3339</v>
      </c>
      <c r="R46" s="375">
        <v>3373</v>
      </c>
      <c r="S46" s="373">
        <v>3329</v>
      </c>
      <c r="T46" s="373">
        <v>3297</v>
      </c>
      <c r="U46" s="373">
        <v>3258</v>
      </c>
      <c r="V46" s="373">
        <v>3271</v>
      </c>
      <c r="W46" s="373">
        <v>3264</v>
      </c>
      <c r="X46" s="373">
        <v>3269</v>
      </c>
      <c r="Y46" s="373">
        <v>3273</v>
      </c>
      <c r="Z46" s="373">
        <v>3270</v>
      </c>
      <c r="AA46" s="374">
        <v>3211</v>
      </c>
      <c r="AB46" s="372">
        <v>3200</v>
      </c>
      <c r="AC46" s="373">
        <v>3208</v>
      </c>
      <c r="AD46" s="373">
        <v>3219</v>
      </c>
      <c r="AE46" s="373">
        <v>3226</v>
      </c>
      <c r="AF46" s="373">
        <v>3211</v>
      </c>
      <c r="AG46" s="373">
        <v>3188</v>
      </c>
      <c r="AH46" s="373">
        <v>3206</v>
      </c>
      <c r="AI46" s="373">
        <v>3237</v>
      </c>
      <c r="AJ46" s="373">
        <v>3299</v>
      </c>
      <c r="AK46" s="373">
        <v>3321</v>
      </c>
      <c r="AL46" s="373">
        <v>3332</v>
      </c>
      <c r="AM46" s="374">
        <v>3315</v>
      </c>
      <c r="AN46" s="372">
        <v>3293</v>
      </c>
      <c r="AO46" s="373">
        <v>3274</v>
      </c>
      <c r="AP46" s="373">
        <v>3263</v>
      </c>
      <c r="AQ46" s="373">
        <v>3256</v>
      </c>
      <c r="AR46" s="373">
        <v>3264</v>
      </c>
      <c r="AS46" s="373">
        <v>3246</v>
      </c>
      <c r="AT46" s="373">
        <v>3237</v>
      </c>
      <c r="AU46" s="373">
        <v>3267</v>
      </c>
      <c r="AV46" s="373">
        <v>3231</v>
      </c>
      <c r="AW46" s="373">
        <v>3214</v>
      </c>
      <c r="AX46" s="373">
        <v>3186</v>
      </c>
      <c r="AY46" s="374">
        <v>3196</v>
      </c>
      <c r="AZ46" s="372">
        <v>3194</v>
      </c>
      <c r="BA46" s="373">
        <v>3183</v>
      </c>
      <c r="BB46" s="373">
        <v>3164</v>
      </c>
      <c r="BC46" s="373">
        <v>3144</v>
      </c>
      <c r="BD46" s="373">
        <v>3112</v>
      </c>
      <c r="BE46" s="373">
        <v>3053</v>
      </c>
      <c r="BF46" s="373">
        <v>3039</v>
      </c>
      <c r="BG46" s="373">
        <v>3011</v>
      </c>
      <c r="BH46" s="373">
        <v>3015</v>
      </c>
      <c r="BI46" s="373">
        <v>2977</v>
      </c>
      <c r="BJ46" s="373">
        <v>3014</v>
      </c>
      <c r="BK46" s="374">
        <v>3070</v>
      </c>
      <c r="BL46" s="372">
        <v>3077</v>
      </c>
      <c r="BM46" s="377">
        <v>3116</v>
      </c>
      <c r="BN46" s="377">
        <v>3083</v>
      </c>
      <c r="BO46" s="377">
        <v>3099</v>
      </c>
      <c r="BP46" s="377">
        <v>3098</v>
      </c>
      <c r="BQ46" s="377">
        <v>3109</v>
      </c>
      <c r="BR46" s="377">
        <v>3126</v>
      </c>
      <c r="BS46" s="377">
        <v>3136</v>
      </c>
      <c r="BT46" s="377">
        <v>3140</v>
      </c>
      <c r="BU46" s="377">
        <v>3136</v>
      </c>
      <c r="BV46" s="377">
        <v>3112</v>
      </c>
      <c r="BW46" s="374">
        <v>3302</v>
      </c>
      <c r="BX46" s="372">
        <v>3308</v>
      </c>
      <c r="BY46" s="377">
        <v>3245</v>
      </c>
      <c r="BZ46" s="377">
        <v>3211</v>
      </c>
      <c r="CA46" s="377">
        <v>3176</v>
      </c>
      <c r="CB46" s="377">
        <v>3170</v>
      </c>
      <c r="CC46" s="377">
        <v>3072</v>
      </c>
      <c r="CD46" s="377">
        <v>3074</v>
      </c>
      <c r="CE46" s="377">
        <v>3069</v>
      </c>
      <c r="CF46" s="377">
        <v>3031</v>
      </c>
      <c r="CG46" s="373">
        <v>2992</v>
      </c>
      <c r="CH46" s="373">
        <v>2957</v>
      </c>
      <c r="CI46" s="374">
        <v>2928</v>
      </c>
      <c r="CJ46" s="372">
        <v>2875</v>
      </c>
      <c r="CK46" s="373">
        <v>2855</v>
      </c>
      <c r="CL46" s="373">
        <v>2783</v>
      </c>
      <c r="CM46" s="373">
        <v>2781</v>
      </c>
      <c r="CN46" s="373">
        <v>2803</v>
      </c>
      <c r="CO46" s="373">
        <v>2821</v>
      </c>
      <c r="CP46" s="373">
        <v>2818</v>
      </c>
      <c r="CQ46" s="373">
        <v>2831</v>
      </c>
      <c r="CR46" s="373">
        <v>2834</v>
      </c>
      <c r="CS46" s="373">
        <v>2848</v>
      </c>
      <c r="CT46" s="373">
        <v>2852</v>
      </c>
      <c r="CU46" s="374">
        <v>2847</v>
      </c>
      <c r="CV46" s="372">
        <v>2838</v>
      </c>
      <c r="CW46" s="373">
        <v>2829</v>
      </c>
      <c r="CX46" s="373">
        <v>2820</v>
      </c>
      <c r="CY46" s="373">
        <v>2818</v>
      </c>
      <c r="CZ46" s="373">
        <v>2839</v>
      </c>
      <c r="DA46" s="373">
        <v>2830</v>
      </c>
      <c r="DB46" s="373">
        <v>2805</v>
      </c>
      <c r="DC46" s="373">
        <v>2782</v>
      </c>
      <c r="DD46" s="373">
        <v>2798</v>
      </c>
      <c r="DE46" s="373">
        <v>2780</v>
      </c>
      <c r="DF46" s="373">
        <v>2775</v>
      </c>
      <c r="DG46" s="374">
        <v>2770</v>
      </c>
      <c r="DH46" s="372">
        <v>2752</v>
      </c>
      <c r="DI46" s="373">
        <v>2781</v>
      </c>
      <c r="DJ46" s="373">
        <v>2774</v>
      </c>
      <c r="DK46" s="373">
        <v>2772</v>
      </c>
      <c r="DL46" s="373">
        <v>2754</v>
      </c>
      <c r="DM46" s="373">
        <v>2744</v>
      </c>
      <c r="DN46" s="373">
        <v>2714</v>
      </c>
      <c r="DO46" s="373">
        <v>2715</v>
      </c>
      <c r="DP46" s="373">
        <v>2704</v>
      </c>
      <c r="DQ46" s="373">
        <v>2692</v>
      </c>
      <c r="DR46" s="373">
        <v>2694</v>
      </c>
      <c r="DS46" s="376">
        <v>2690</v>
      </c>
      <c r="DT46" s="372">
        <v>2708</v>
      </c>
      <c r="DU46" s="373">
        <v>2741</v>
      </c>
      <c r="DV46" s="373">
        <v>2727</v>
      </c>
      <c r="DW46" s="373">
        <v>2759</v>
      </c>
      <c r="DX46" s="373">
        <v>2777</v>
      </c>
      <c r="DY46" s="373">
        <v>2787</v>
      </c>
      <c r="DZ46" s="373">
        <v>2806</v>
      </c>
      <c r="EA46" s="373">
        <v>2790</v>
      </c>
      <c r="EB46" s="373">
        <v>2796</v>
      </c>
      <c r="EC46" s="373">
        <v>2783</v>
      </c>
      <c r="ED46" s="373">
        <v>2768</v>
      </c>
      <c r="EE46" s="376">
        <v>2754</v>
      </c>
      <c r="EF46" s="372">
        <v>2759</v>
      </c>
      <c r="EG46" s="373">
        <v>2760</v>
      </c>
      <c r="EH46" s="373">
        <v>2725</v>
      </c>
      <c r="EI46" s="373">
        <v>2709</v>
      </c>
      <c r="EJ46" s="373">
        <v>2700</v>
      </c>
      <c r="EK46" s="373">
        <v>2723</v>
      </c>
      <c r="EL46" s="373">
        <v>2703</v>
      </c>
      <c r="EM46" s="373">
        <v>2695</v>
      </c>
      <c r="EN46" s="373">
        <v>2696</v>
      </c>
      <c r="EO46" s="373">
        <v>2687</v>
      </c>
      <c r="EP46" s="373">
        <v>2658</v>
      </c>
      <c r="EQ46" s="376">
        <v>2630</v>
      </c>
      <c r="ER46" s="372">
        <v>2642</v>
      </c>
      <c r="ES46" s="373">
        <v>2614</v>
      </c>
      <c r="ET46" s="373">
        <v>2588</v>
      </c>
      <c r="EU46" s="373">
        <v>2567</v>
      </c>
      <c r="EV46" s="373">
        <v>2589</v>
      </c>
      <c r="EW46" s="376">
        <v>2577</v>
      </c>
      <c r="EX46" s="376">
        <v>2618</v>
      </c>
      <c r="EY46" s="376">
        <v>2616</v>
      </c>
      <c r="EZ46" s="374">
        <v>2596</v>
      </c>
      <c r="FA46" s="374">
        <v>2614</v>
      </c>
      <c r="FB46" s="374">
        <v>2607</v>
      </c>
      <c r="FC46" s="374">
        <v>2599</v>
      </c>
      <c r="FD46" s="102">
        <v>-8</v>
      </c>
      <c r="FE46" s="85">
        <v>-0.30604437643458299</v>
      </c>
      <c r="FF46" s="102">
        <v>-31</v>
      </c>
      <c r="FG46" s="85">
        <v>-1.1787072243346008</v>
      </c>
    </row>
    <row r="47" spans="1:174" ht="15" outlineLevel="2">
      <c r="A47" s="360">
        <v>113</v>
      </c>
      <c r="B47" s="53" t="s">
        <v>327</v>
      </c>
      <c r="C47" s="344" t="s">
        <v>332</v>
      </c>
      <c r="D47" s="372">
        <v>6182</v>
      </c>
      <c r="E47" s="373">
        <v>6209</v>
      </c>
      <c r="F47" s="373">
        <v>6122</v>
      </c>
      <c r="G47" s="373">
        <v>5699</v>
      </c>
      <c r="H47" s="373">
        <v>5697</v>
      </c>
      <c r="I47" s="373">
        <v>5774</v>
      </c>
      <c r="J47" s="373">
        <v>5608</v>
      </c>
      <c r="K47" s="373">
        <v>5744</v>
      </c>
      <c r="L47" s="373">
        <v>5565</v>
      </c>
      <c r="M47" s="373">
        <v>5554</v>
      </c>
      <c r="N47" s="373">
        <v>5548</v>
      </c>
      <c r="O47" s="374">
        <v>5531</v>
      </c>
      <c r="P47" s="372">
        <v>5511</v>
      </c>
      <c r="Q47" s="373">
        <v>5509</v>
      </c>
      <c r="R47" s="375">
        <v>5515</v>
      </c>
      <c r="S47" s="373">
        <v>5442</v>
      </c>
      <c r="T47" s="373">
        <v>5450</v>
      </c>
      <c r="U47" s="373">
        <v>5449</v>
      </c>
      <c r="V47" s="373">
        <v>5439</v>
      </c>
      <c r="W47" s="373">
        <v>5398</v>
      </c>
      <c r="X47" s="373">
        <v>5438</v>
      </c>
      <c r="Y47" s="373">
        <v>5509</v>
      </c>
      <c r="Z47" s="373">
        <v>5456</v>
      </c>
      <c r="AA47" s="374">
        <v>5421</v>
      </c>
      <c r="AB47" s="372">
        <v>5449</v>
      </c>
      <c r="AC47" s="373">
        <v>5455</v>
      </c>
      <c r="AD47" s="373">
        <v>5406</v>
      </c>
      <c r="AE47" s="373">
        <v>5395</v>
      </c>
      <c r="AF47" s="373">
        <v>5433</v>
      </c>
      <c r="AG47" s="373">
        <v>5447</v>
      </c>
      <c r="AH47" s="373">
        <v>5438</v>
      </c>
      <c r="AI47" s="373">
        <v>5407</v>
      </c>
      <c r="AJ47" s="373">
        <v>5402</v>
      </c>
      <c r="AK47" s="373">
        <v>5466</v>
      </c>
      <c r="AL47" s="373">
        <v>5442</v>
      </c>
      <c r="AM47" s="374">
        <v>5490</v>
      </c>
      <c r="AN47" s="372">
        <v>5417</v>
      </c>
      <c r="AO47" s="373">
        <v>5443</v>
      </c>
      <c r="AP47" s="373">
        <v>5480</v>
      </c>
      <c r="AQ47" s="373">
        <v>5481</v>
      </c>
      <c r="AR47" s="373">
        <v>5472</v>
      </c>
      <c r="AS47" s="373">
        <v>5491</v>
      </c>
      <c r="AT47" s="373">
        <v>5491</v>
      </c>
      <c r="AU47" s="373">
        <v>5495</v>
      </c>
      <c r="AV47" s="373">
        <v>5518</v>
      </c>
      <c r="AW47" s="373">
        <v>5581</v>
      </c>
      <c r="AX47" s="373">
        <v>5611</v>
      </c>
      <c r="AY47" s="374">
        <v>5663</v>
      </c>
      <c r="AZ47" s="372">
        <v>5706</v>
      </c>
      <c r="BA47" s="373">
        <v>5699</v>
      </c>
      <c r="BB47" s="373">
        <v>5715</v>
      </c>
      <c r="BC47" s="373">
        <v>5691</v>
      </c>
      <c r="BD47" s="373">
        <v>5700</v>
      </c>
      <c r="BE47" s="373">
        <v>5699</v>
      </c>
      <c r="BF47" s="373">
        <v>5666</v>
      </c>
      <c r="BG47" s="373">
        <v>5563</v>
      </c>
      <c r="BH47" s="373">
        <v>5585</v>
      </c>
      <c r="BI47" s="373">
        <v>5546</v>
      </c>
      <c r="BJ47" s="373">
        <v>5604</v>
      </c>
      <c r="BK47" s="374">
        <v>5702</v>
      </c>
      <c r="BL47" s="372">
        <v>5771</v>
      </c>
      <c r="BM47" s="377">
        <v>5860</v>
      </c>
      <c r="BN47" s="377">
        <v>5834</v>
      </c>
      <c r="BO47" s="377">
        <v>5847</v>
      </c>
      <c r="BP47" s="377">
        <v>5894</v>
      </c>
      <c r="BQ47" s="377">
        <v>5931</v>
      </c>
      <c r="BR47" s="377">
        <v>5849</v>
      </c>
      <c r="BS47" s="377">
        <v>5805</v>
      </c>
      <c r="BT47" s="377">
        <v>5774</v>
      </c>
      <c r="BU47" s="377">
        <v>5803</v>
      </c>
      <c r="BV47" s="377">
        <v>5958</v>
      </c>
      <c r="BW47" s="374">
        <v>6010</v>
      </c>
      <c r="BX47" s="372">
        <v>6060</v>
      </c>
      <c r="BY47" s="377">
        <v>6021</v>
      </c>
      <c r="BZ47" s="377">
        <v>6047</v>
      </c>
      <c r="CA47" s="377">
        <v>5969</v>
      </c>
      <c r="CB47" s="377">
        <v>5967</v>
      </c>
      <c r="CC47" s="377">
        <v>5997</v>
      </c>
      <c r="CD47" s="377">
        <v>5951</v>
      </c>
      <c r="CE47" s="377">
        <v>5941</v>
      </c>
      <c r="CF47" s="377">
        <v>5883</v>
      </c>
      <c r="CG47" s="373">
        <v>5791</v>
      </c>
      <c r="CH47" s="373">
        <v>5723</v>
      </c>
      <c r="CI47" s="374">
        <v>5713</v>
      </c>
      <c r="CJ47" s="372">
        <v>5694</v>
      </c>
      <c r="CK47" s="373">
        <v>5677</v>
      </c>
      <c r="CL47" s="373">
        <v>5618</v>
      </c>
      <c r="CM47" s="373">
        <v>5609</v>
      </c>
      <c r="CN47" s="373">
        <v>5573</v>
      </c>
      <c r="CO47" s="373">
        <v>5580</v>
      </c>
      <c r="CP47" s="373">
        <v>5599</v>
      </c>
      <c r="CQ47" s="373">
        <v>5606</v>
      </c>
      <c r="CR47" s="373">
        <v>5707</v>
      </c>
      <c r="CS47" s="373">
        <v>5699</v>
      </c>
      <c r="CT47" s="373">
        <v>5666</v>
      </c>
      <c r="CU47" s="374">
        <v>5653</v>
      </c>
      <c r="CV47" s="372">
        <v>5622</v>
      </c>
      <c r="CW47" s="373">
        <v>5588</v>
      </c>
      <c r="CX47" s="373">
        <v>5552</v>
      </c>
      <c r="CY47" s="373">
        <v>5574</v>
      </c>
      <c r="CZ47" s="373">
        <v>5553</v>
      </c>
      <c r="DA47" s="373">
        <v>5522</v>
      </c>
      <c r="DB47" s="373">
        <v>5519</v>
      </c>
      <c r="DC47" s="373">
        <v>5471</v>
      </c>
      <c r="DD47" s="373">
        <v>5479</v>
      </c>
      <c r="DE47" s="373">
        <v>5458</v>
      </c>
      <c r="DF47" s="373">
        <v>5481</v>
      </c>
      <c r="DG47" s="374">
        <v>5433</v>
      </c>
      <c r="DH47" s="372">
        <v>5427</v>
      </c>
      <c r="DI47" s="373">
        <v>5436</v>
      </c>
      <c r="DJ47" s="373">
        <v>5486</v>
      </c>
      <c r="DK47" s="373">
        <v>5459</v>
      </c>
      <c r="DL47" s="373">
        <v>5385</v>
      </c>
      <c r="DM47" s="373">
        <v>5360</v>
      </c>
      <c r="DN47" s="373">
        <v>5314</v>
      </c>
      <c r="DO47" s="373">
        <v>5277</v>
      </c>
      <c r="DP47" s="373">
        <v>5348</v>
      </c>
      <c r="DQ47" s="373">
        <v>5370</v>
      </c>
      <c r="DR47" s="373">
        <v>5413</v>
      </c>
      <c r="DS47" s="376">
        <v>5402</v>
      </c>
      <c r="DT47" s="372">
        <v>5445</v>
      </c>
      <c r="DU47" s="373">
        <v>5567</v>
      </c>
      <c r="DV47" s="373">
        <v>5709</v>
      </c>
      <c r="DW47" s="373">
        <v>5810</v>
      </c>
      <c r="DX47" s="373">
        <v>5894</v>
      </c>
      <c r="DY47" s="373">
        <v>5933</v>
      </c>
      <c r="DZ47" s="373">
        <v>5958</v>
      </c>
      <c r="EA47" s="373">
        <v>5906</v>
      </c>
      <c r="EB47" s="373">
        <v>5910</v>
      </c>
      <c r="EC47" s="373">
        <v>5911</v>
      </c>
      <c r="ED47" s="373">
        <v>5909</v>
      </c>
      <c r="EE47" s="376">
        <v>5908</v>
      </c>
      <c r="EF47" s="372">
        <v>5916</v>
      </c>
      <c r="EG47" s="373">
        <v>5950</v>
      </c>
      <c r="EH47" s="373">
        <v>5899</v>
      </c>
      <c r="EI47" s="373">
        <v>5899</v>
      </c>
      <c r="EJ47" s="373">
        <v>5893</v>
      </c>
      <c r="EK47" s="373">
        <v>5872</v>
      </c>
      <c r="EL47" s="373">
        <v>5928</v>
      </c>
      <c r="EM47" s="373">
        <v>5992</v>
      </c>
      <c r="EN47" s="373">
        <v>5995</v>
      </c>
      <c r="EO47" s="373">
        <v>5995</v>
      </c>
      <c r="EP47" s="373">
        <v>6008</v>
      </c>
      <c r="EQ47" s="376">
        <v>6009</v>
      </c>
      <c r="ER47" s="372">
        <v>6049</v>
      </c>
      <c r="ES47" s="373">
        <v>5991</v>
      </c>
      <c r="ET47" s="373">
        <v>6007</v>
      </c>
      <c r="EU47" s="373">
        <v>5990</v>
      </c>
      <c r="EV47" s="373">
        <v>6004</v>
      </c>
      <c r="EW47" s="376">
        <v>5984</v>
      </c>
      <c r="EX47" s="376">
        <v>6175</v>
      </c>
      <c r="EY47" s="376">
        <v>6235</v>
      </c>
      <c r="EZ47" s="374">
        <v>6187</v>
      </c>
      <c r="FA47" s="374">
        <v>6228</v>
      </c>
      <c r="FB47" s="374">
        <v>6188</v>
      </c>
      <c r="FC47" s="374">
        <v>6242</v>
      </c>
      <c r="FD47" s="102">
        <v>54</v>
      </c>
      <c r="FE47" s="85">
        <v>0.86705202312138718</v>
      </c>
      <c r="FF47" s="102">
        <v>233</v>
      </c>
      <c r="FG47" s="85">
        <v>3.8775170577467133</v>
      </c>
    </row>
    <row r="48" spans="1:174" ht="15" outlineLevel="2">
      <c r="A48" s="360">
        <v>125</v>
      </c>
      <c r="B48" s="53" t="s">
        <v>327</v>
      </c>
      <c r="C48" s="344" t="s">
        <v>333</v>
      </c>
      <c r="D48" s="372">
        <v>6822</v>
      </c>
      <c r="E48" s="373">
        <v>6819</v>
      </c>
      <c r="F48" s="373">
        <v>6810</v>
      </c>
      <c r="G48" s="373">
        <v>6632</v>
      </c>
      <c r="H48" s="373">
        <v>6626</v>
      </c>
      <c r="I48" s="373">
        <v>6657</v>
      </c>
      <c r="J48" s="373">
        <v>6651</v>
      </c>
      <c r="K48" s="373">
        <v>6649</v>
      </c>
      <c r="L48" s="373">
        <v>6586</v>
      </c>
      <c r="M48" s="373">
        <v>6609</v>
      </c>
      <c r="N48" s="373">
        <v>6655</v>
      </c>
      <c r="O48" s="374">
        <v>6725</v>
      </c>
      <c r="P48" s="372">
        <v>6715</v>
      </c>
      <c r="Q48" s="373">
        <v>6733</v>
      </c>
      <c r="R48" s="375">
        <v>6731</v>
      </c>
      <c r="S48" s="373">
        <v>5383</v>
      </c>
      <c r="T48" s="373">
        <v>6676</v>
      </c>
      <c r="U48" s="373">
        <v>6787</v>
      </c>
      <c r="V48" s="373">
        <v>1706</v>
      </c>
      <c r="W48" s="373">
        <v>1893</v>
      </c>
      <c r="X48" s="373">
        <v>2013</v>
      </c>
      <c r="Y48" s="373">
        <v>6770</v>
      </c>
      <c r="Z48" s="373">
        <v>6821</v>
      </c>
      <c r="AA48" s="374">
        <v>6781</v>
      </c>
      <c r="AB48" s="372">
        <v>6794</v>
      </c>
      <c r="AC48" s="373">
        <v>6834</v>
      </c>
      <c r="AD48" s="373">
        <v>6786</v>
      </c>
      <c r="AE48" s="373">
        <v>6761</v>
      </c>
      <c r="AF48" s="373">
        <v>6779</v>
      </c>
      <c r="AG48" s="373">
        <v>6779</v>
      </c>
      <c r="AH48" s="373">
        <v>6785</v>
      </c>
      <c r="AI48" s="373">
        <v>6767</v>
      </c>
      <c r="AJ48" s="373">
        <v>6753</v>
      </c>
      <c r="AK48" s="373">
        <v>6787</v>
      </c>
      <c r="AL48" s="373">
        <v>6722</v>
      </c>
      <c r="AM48" s="374">
        <v>6737</v>
      </c>
      <c r="AN48" s="372">
        <v>6717</v>
      </c>
      <c r="AO48" s="373">
        <v>6686</v>
      </c>
      <c r="AP48" s="373">
        <v>6660</v>
      </c>
      <c r="AQ48" s="373">
        <v>6625</v>
      </c>
      <c r="AR48" s="373">
        <v>6669</v>
      </c>
      <c r="AS48" s="373">
        <v>6677</v>
      </c>
      <c r="AT48" s="373">
        <v>6692</v>
      </c>
      <c r="AU48" s="373">
        <v>6686</v>
      </c>
      <c r="AV48" s="373">
        <v>6666</v>
      </c>
      <c r="AW48" s="373">
        <v>6703</v>
      </c>
      <c r="AX48" s="373">
        <v>6709</v>
      </c>
      <c r="AY48" s="374">
        <v>6752</v>
      </c>
      <c r="AZ48" s="372">
        <v>6796</v>
      </c>
      <c r="BA48" s="373">
        <v>6767</v>
      </c>
      <c r="BB48" s="373">
        <v>6733</v>
      </c>
      <c r="BC48" s="373">
        <v>6756</v>
      </c>
      <c r="BD48" s="373">
        <v>6738</v>
      </c>
      <c r="BE48" s="373">
        <v>6706</v>
      </c>
      <c r="BF48" s="373">
        <v>6701</v>
      </c>
      <c r="BG48" s="373">
        <v>6637</v>
      </c>
      <c r="BH48" s="373">
        <v>6629</v>
      </c>
      <c r="BI48" s="373">
        <v>6580</v>
      </c>
      <c r="BJ48" s="373">
        <v>6614</v>
      </c>
      <c r="BK48" s="374">
        <v>6662</v>
      </c>
      <c r="BL48" s="372">
        <v>6687</v>
      </c>
      <c r="BM48" s="377">
        <v>6707</v>
      </c>
      <c r="BN48" s="377">
        <v>6660</v>
      </c>
      <c r="BO48" s="377">
        <v>6637</v>
      </c>
      <c r="BP48" s="377">
        <v>6637</v>
      </c>
      <c r="BQ48" s="377">
        <v>6640</v>
      </c>
      <c r="BR48" s="377">
        <v>6588</v>
      </c>
      <c r="BS48" s="377">
        <v>6544</v>
      </c>
      <c r="BT48" s="377">
        <v>6556</v>
      </c>
      <c r="BU48" s="377">
        <v>6559</v>
      </c>
      <c r="BV48" s="377">
        <v>6583</v>
      </c>
      <c r="BW48" s="374">
        <v>6622</v>
      </c>
      <c r="BX48" s="372">
        <v>6660</v>
      </c>
      <c r="BY48" s="377">
        <v>6642</v>
      </c>
      <c r="BZ48" s="377">
        <v>6625</v>
      </c>
      <c r="CA48" s="377">
        <v>6577</v>
      </c>
      <c r="CB48" s="377">
        <v>6536</v>
      </c>
      <c r="CC48" s="377">
        <v>6539</v>
      </c>
      <c r="CD48" s="377">
        <v>6541</v>
      </c>
      <c r="CE48" s="377">
        <v>6568</v>
      </c>
      <c r="CF48" s="377">
        <v>6539</v>
      </c>
      <c r="CG48" s="373">
        <v>6550</v>
      </c>
      <c r="CH48" s="373">
        <v>6576</v>
      </c>
      <c r="CI48" s="374">
        <v>6555</v>
      </c>
      <c r="CJ48" s="372">
        <v>6541</v>
      </c>
      <c r="CK48" s="373">
        <v>6575</v>
      </c>
      <c r="CL48" s="373">
        <v>6568</v>
      </c>
      <c r="CM48" s="373">
        <v>6581</v>
      </c>
      <c r="CN48" s="373">
        <v>6584</v>
      </c>
      <c r="CO48" s="373">
        <v>6598</v>
      </c>
      <c r="CP48" s="373">
        <v>6616</v>
      </c>
      <c r="CQ48" s="373">
        <v>6621</v>
      </c>
      <c r="CR48" s="373">
        <v>6606</v>
      </c>
      <c r="CS48" s="373">
        <v>6629</v>
      </c>
      <c r="CT48" s="373">
        <v>6630</v>
      </c>
      <c r="CU48" s="374">
        <v>6669</v>
      </c>
      <c r="CV48" s="372">
        <v>6670</v>
      </c>
      <c r="CW48" s="373">
        <v>6625</v>
      </c>
      <c r="CX48" s="373">
        <v>6610</v>
      </c>
      <c r="CY48" s="373">
        <v>6611</v>
      </c>
      <c r="CZ48" s="373">
        <v>6614</v>
      </c>
      <c r="DA48" s="373">
        <v>6616</v>
      </c>
      <c r="DB48" s="373">
        <v>6611</v>
      </c>
      <c r="DC48" s="373">
        <v>6588</v>
      </c>
      <c r="DD48" s="373">
        <v>6539</v>
      </c>
      <c r="DE48" s="373">
        <v>6509</v>
      </c>
      <c r="DF48" s="373">
        <v>6545</v>
      </c>
      <c r="DG48" s="374">
        <v>6558</v>
      </c>
      <c r="DH48" s="372">
        <v>6559</v>
      </c>
      <c r="DI48" s="373">
        <v>6525</v>
      </c>
      <c r="DJ48" s="373">
        <v>6500</v>
      </c>
      <c r="DK48" s="373">
        <v>6508</v>
      </c>
      <c r="DL48" s="373">
        <v>6511</v>
      </c>
      <c r="DM48" s="373">
        <v>6497</v>
      </c>
      <c r="DN48" s="373">
        <v>6460</v>
      </c>
      <c r="DO48" s="373">
        <v>6456</v>
      </c>
      <c r="DP48" s="373">
        <v>6477</v>
      </c>
      <c r="DQ48" s="373">
        <v>6456</v>
      </c>
      <c r="DR48" s="373">
        <v>6449</v>
      </c>
      <c r="DS48" s="376">
        <v>6495</v>
      </c>
      <c r="DT48" s="372">
        <v>6542</v>
      </c>
      <c r="DU48" s="373">
        <v>6579</v>
      </c>
      <c r="DV48" s="373">
        <v>6536</v>
      </c>
      <c r="DW48" s="373">
        <v>6506</v>
      </c>
      <c r="DX48" s="373">
        <v>6496</v>
      </c>
      <c r="DY48" s="373">
        <v>6502</v>
      </c>
      <c r="DZ48" s="373">
        <v>6541</v>
      </c>
      <c r="EA48" s="373">
        <v>6503</v>
      </c>
      <c r="EB48" s="373">
        <v>6537</v>
      </c>
      <c r="EC48" s="373">
        <v>6556</v>
      </c>
      <c r="ED48" s="373">
        <v>6572</v>
      </c>
      <c r="EE48" s="376">
        <v>6604</v>
      </c>
      <c r="EF48" s="372">
        <v>6673</v>
      </c>
      <c r="EG48" s="373">
        <v>6747</v>
      </c>
      <c r="EH48" s="373">
        <v>6749</v>
      </c>
      <c r="EI48" s="373">
        <v>6750</v>
      </c>
      <c r="EJ48" s="373">
        <v>6759</v>
      </c>
      <c r="EK48" s="373">
        <v>6740</v>
      </c>
      <c r="EL48" s="373">
        <v>6780</v>
      </c>
      <c r="EM48" s="373">
        <v>6825</v>
      </c>
      <c r="EN48" s="373">
        <v>6820</v>
      </c>
      <c r="EO48" s="373">
        <v>6845</v>
      </c>
      <c r="EP48" s="373">
        <v>6857</v>
      </c>
      <c r="EQ48" s="376">
        <v>6867</v>
      </c>
      <c r="ER48" s="372">
        <v>6894</v>
      </c>
      <c r="ES48" s="373">
        <v>6875</v>
      </c>
      <c r="ET48" s="373">
        <v>6865</v>
      </c>
      <c r="EU48" s="373">
        <v>6858</v>
      </c>
      <c r="EV48" s="373">
        <v>6843</v>
      </c>
      <c r="EW48" s="376">
        <v>6813</v>
      </c>
      <c r="EX48" s="376">
        <v>6853</v>
      </c>
      <c r="EY48" s="376">
        <v>6925</v>
      </c>
      <c r="EZ48" s="374">
        <v>6932</v>
      </c>
      <c r="FA48" s="374">
        <v>6929</v>
      </c>
      <c r="FB48" s="374">
        <v>6917</v>
      </c>
      <c r="FC48" s="374">
        <v>6943</v>
      </c>
      <c r="FD48" s="102">
        <v>26</v>
      </c>
      <c r="FE48" s="85">
        <v>0.37523452157598497</v>
      </c>
      <c r="FF48" s="102">
        <v>76</v>
      </c>
      <c r="FG48" s="85">
        <v>1.1067423911460608</v>
      </c>
    </row>
    <row r="49" spans="1:163" ht="15" outlineLevel="2">
      <c r="A49" s="360">
        <v>138</v>
      </c>
      <c r="B49" s="53" t="s">
        <v>327</v>
      </c>
      <c r="C49" s="344" t="s">
        <v>334</v>
      </c>
      <c r="D49" s="372">
        <v>12059</v>
      </c>
      <c r="E49" s="373">
        <v>12275</v>
      </c>
      <c r="F49" s="373">
        <v>12276</v>
      </c>
      <c r="G49" s="373">
        <v>12178</v>
      </c>
      <c r="H49" s="373">
        <v>12119</v>
      </c>
      <c r="I49" s="373">
        <v>12280</v>
      </c>
      <c r="J49" s="373">
        <v>12119</v>
      </c>
      <c r="K49" s="373">
        <v>12164</v>
      </c>
      <c r="L49" s="373">
        <v>12153</v>
      </c>
      <c r="M49" s="373">
        <v>12168</v>
      </c>
      <c r="N49" s="373">
        <v>12157</v>
      </c>
      <c r="O49" s="374">
        <v>12192</v>
      </c>
      <c r="P49" s="372">
        <v>12568</v>
      </c>
      <c r="Q49" s="373">
        <v>12622</v>
      </c>
      <c r="R49" s="375">
        <v>12996</v>
      </c>
      <c r="S49" s="373">
        <v>13065</v>
      </c>
      <c r="T49" s="373">
        <v>12833</v>
      </c>
      <c r="U49" s="373">
        <v>12817</v>
      </c>
      <c r="V49" s="373">
        <v>12828</v>
      </c>
      <c r="W49" s="373">
        <v>12808</v>
      </c>
      <c r="X49" s="373">
        <v>12827</v>
      </c>
      <c r="Y49" s="373">
        <v>12888</v>
      </c>
      <c r="Z49" s="373">
        <v>12879</v>
      </c>
      <c r="AA49" s="374">
        <v>12832</v>
      </c>
      <c r="AB49" s="372">
        <v>12778</v>
      </c>
      <c r="AC49" s="373">
        <v>12896</v>
      </c>
      <c r="AD49" s="373">
        <v>12915</v>
      </c>
      <c r="AE49" s="373">
        <v>12929</v>
      </c>
      <c r="AF49" s="373">
        <v>13015</v>
      </c>
      <c r="AG49" s="373">
        <v>12768</v>
      </c>
      <c r="AH49" s="373">
        <v>12721</v>
      </c>
      <c r="AI49" s="373">
        <v>12676</v>
      </c>
      <c r="AJ49" s="373">
        <v>12565</v>
      </c>
      <c r="AK49" s="373">
        <v>12670</v>
      </c>
      <c r="AL49" s="373">
        <v>12336</v>
      </c>
      <c r="AM49" s="374">
        <v>12401</v>
      </c>
      <c r="AN49" s="372">
        <v>12375</v>
      </c>
      <c r="AO49" s="373">
        <v>12318</v>
      </c>
      <c r="AP49" s="373">
        <v>12318</v>
      </c>
      <c r="AQ49" s="373">
        <v>12197</v>
      </c>
      <c r="AR49" s="373">
        <v>12463</v>
      </c>
      <c r="AS49" s="373">
        <v>12427</v>
      </c>
      <c r="AT49" s="373">
        <v>12444</v>
      </c>
      <c r="AU49" s="373">
        <v>12442</v>
      </c>
      <c r="AV49" s="373">
        <v>12305</v>
      </c>
      <c r="AW49" s="373">
        <v>12307</v>
      </c>
      <c r="AX49" s="373">
        <v>12289</v>
      </c>
      <c r="AY49" s="374">
        <v>12288</v>
      </c>
      <c r="AZ49" s="372">
        <v>12324</v>
      </c>
      <c r="BA49" s="373">
        <v>12440</v>
      </c>
      <c r="BB49" s="373">
        <v>12394</v>
      </c>
      <c r="BC49" s="373">
        <v>12397</v>
      </c>
      <c r="BD49" s="373">
        <v>12410</v>
      </c>
      <c r="BE49" s="373">
        <v>12304</v>
      </c>
      <c r="BF49" s="373">
        <v>12248</v>
      </c>
      <c r="BG49" s="373">
        <v>12123</v>
      </c>
      <c r="BH49" s="373">
        <v>12148</v>
      </c>
      <c r="BI49" s="373">
        <v>12048</v>
      </c>
      <c r="BJ49" s="373">
        <v>12061</v>
      </c>
      <c r="BK49" s="374">
        <v>12139</v>
      </c>
      <c r="BL49" s="372">
        <v>12136</v>
      </c>
      <c r="BM49" s="377">
        <v>12207</v>
      </c>
      <c r="BN49" s="377">
        <v>12158</v>
      </c>
      <c r="BO49" s="377">
        <v>12102</v>
      </c>
      <c r="BP49" s="377">
        <v>12117</v>
      </c>
      <c r="BQ49" s="377">
        <v>12027</v>
      </c>
      <c r="BR49" s="377">
        <v>11725</v>
      </c>
      <c r="BS49" s="377">
        <v>11590</v>
      </c>
      <c r="BT49" s="377">
        <v>11518</v>
      </c>
      <c r="BU49" s="377">
        <v>11480</v>
      </c>
      <c r="BV49" s="377">
        <v>11491</v>
      </c>
      <c r="BW49" s="374">
        <v>11574</v>
      </c>
      <c r="BX49" s="372">
        <v>11582</v>
      </c>
      <c r="BY49" s="377">
        <v>11512</v>
      </c>
      <c r="BZ49" s="377">
        <v>11457</v>
      </c>
      <c r="CA49" s="377">
        <v>11363</v>
      </c>
      <c r="CB49" s="377">
        <v>11329</v>
      </c>
      <c r="CC49" s="377">
        <v>11238</v>
      </c>
      <c r="CD49" s="377">
        <v>11219</v>
      </c>
      <c r="CE49" s="377">
        <v>11269</v>
      </c>
      <c r="CF49" s="377">
        <v>11676</v>
      </c>
      <c r="CG49" s="373">
        <v>11585</v>
      </c>
      <c r="CH49" s="373">
        <v>11585</v>
      </c>
      <c r="CI49" s="374">
        <v>11564</v>
      </c>
      <c r="CJ49" s="372">
        <v>11512</v>
      </c>
      <c r="CK49" s="373">
        <v>11546</v>
      </c>
      <c r="CL49" s="373">
        <v>11511</v>
      </c>
      <c r="CM49" s="373">
        <v>11496</v>
      </c>
      <c r="CN49" s="373">
        <v>11522</v>
      </c>
      <c r="CO49" s="373">
        <v>11590</v>
      </c>
      <c r="CP49" s="373">
        <v>11673</v>
      </c>
      <c r="CQ49" s="373">
        <v>11717</v>
      </c>
      <c r="CR49" s="373">
        <v>11696</v>
      </c>
      <c r="CS49" s="373">
        <v>11790</v>
      </c>
      <c r="CT49" s="373">
        <v>11844</v>
      </c>
      <c r="CU49" s="374">
        <v>11861</v>
      </c>
      <c r="CV49" s="372">
        <v>11844</v>
      </c>
      <c r="CW49" s="373">
        <v>11790</v>
      </c>
      <c r="CX49" s="373">
        <v>11717</v>
      </c>
      <c r="CY49" s="373">
        <v>11585</v>
      </c>
      <c r="CZ49" s="373">
        <v>11675</v>
      </c>
      <c r="DA49" s="373">
        <v>11571</v>
      </c>
      <c r="DB49" s="373">
        <v>11544</v>
      </c>
      <c r="DC49" s="373">
        <v>11398</v>
      </c>
      <c r="DD49" s="373">
        <v>11500</v>
      </c>
      <c r="DE49" s="373">
        <v>11439</v>
      </c>
      <c r="DF49" s="373">
        <v>11397</v>
      </c>
      <c r="DG49" s="374">
        <v>11361</v>
      </c>
      <c r="DH49" s="372">
        <v>11304</v>
      </c>
      <c r="DI49" s="373">
        <v>11279</v>
      </c>
      <c r="DJ49" s="373">
        <v>11230</v>
      </c>
      <c r="DK49" s="373">
        <v>11149</v>
      </c>
      <c r="DL49" s="373">
        <v>11039</v>
      </c>
      <c r="DM49" s="373">
        <v>10941</v>
      </c>
      <c r="DN49" s="373">
        <v>10848</v>
      </c>
      <c r="DO49" s="373">
        <v>10815</v>
      </c>
      <c r="DP49" s="373">
        <v>10829</v>
      </c>
      <c r="DQ49" s="373">
        <v>10767</v>
      </c>
      <c r="DR49" s="373">
        <v>10731</v>
      </c>
      <c r="DS49" s="376">
        <v>10832</v>
      </c>
      <c r="DT49" s="372">
        <v>10856</v>
      </c>
      <c r="DU49" s="373">
        <v>10902</v>
      </c>
      <c r="DV49" s="373">
        <v>10933</v>
      </c>
      <c r="DW49" s="373">
        <v>10931</v>
      </c>
      <c r="DX49" s="373">
        <v>11135</v>
      </c>
      <c r="DY49" s="373">
        <v>11191</v>
      </c>
      <c r="DZ49" s="373">
        <v>11163</v>
      </c>
      <c r="EA49" s="373">
        <v>11027</v>
      </c>
      <c r="EB49" s="373">
        <v>11045</v>
      </c>
      <c r="EC49" s="373">
        <v>10995</v>
      </c>
      <c r="ED49" s="373">
        <v>10961</v>
      </c>
      <c r="EE49" s="376">
        <v>10926</v>
      </c>
      <c r="EF49" s="372">
        <v>10963</v>
      </c>
      <c r="EG49" s="373">
        <v>10971</v>
      </c>
      <c r="EH49" s="373">
        <v>10937</v>
      </c>
      <c r="EI49" s="373">
        <v>10885</v>
      </c>
      <c r="EJ49" s="373">
        <v>10841</v>
      </c>
      <c r="EK49" s="373">
        <v>10859</v>
      </c>
      <c r="EL49" s="373">
        <v>10863</v>
      </c>
      <c r="EM49" s="373">
        <v>10859</v>
      </c>
      <c r="EN49" s="373">
        <v>10895</v>
      </c>
      <c r="EO49" s="373">
        <v>10843</v>
      </c>
      <c r="EP49" s="373">
        <v>10872</v>
      </c>
      <c r="EQ49" s="376">
        <v>10830</v>
      </c>
      <c r="ER49" s="372">
        <v>10878</v>
      </c>
      <c r="ES49" s="373">
        <v>10892</v>
      </c>
      <c r="ET49" s="373">
        <v>10853</v>
      </c>
      <c r="EU49" s="373">
        <v>10804</v>
      </c>
      <c r="EV49" s="373">
        <v>10799</v>
      </c>
      <c r="EW49" s="376">
        <v>10768</v>
      </c>
      <c r="EX49" s="376">
        <v>10935</v>
      </c>
      <c r="EY49" s="376">
        <v>10989</v>
      </c>
      <c r="EZ49" s="374">
        <v>11038</v>
      </c>
      <c r="FA49" s="374">
        <v>11114</v>
      </c>
      <c r="FB49" s="374">
        <v>11177</v>
      </c>
      <c r="FC49" s="374">
        <v>11240</v>
      </c>
      <c r="FD49" s="102">
        <v>63</v>
      </c>
      <c r="FE49" s="85">
        <v>0.56685261831923706</v>
      </c>
      <c r="FF49" s="102">
        <v>410</v>
      </c>
      <c r="FG49" s="85">
        <v>3.7857802400738687</v>
      </c>
    </row>
    <row r="50" spans="1:163" ht="15" outlineLevel="2">
      <c r="A50" s="360">
        <v>234</v>
      </c>
      <c r="B50" s="53" t="s">
        <v>327</v>
      </c>
      <c r="C50" s="344" t="s">
        <v>335</v>
      </c>
      <c r="D50" s="372">
        <v>15401</v>
      </c>
      <c r="E50" s="373">
        <v>15412</v>
      </c>
      <c r="F50" s="373">
        <v>15388</v>
      </c>
      <c r="G50" s="373">
        <v>15280</v>
      </c>
      <c r="H50" s="373">
        <v>15236</v>
      </c>
      <c r="I50" s="373">
        <v>15344</v>
      </c>
      <c r="J50" s="373">
        <v>15300</v>
      </c>
      <c r="K50" s="373">
        <v>15283</v>
      </c>
      <c r="L50" s="373">
        <v>15333</v>
      </c>
      <c r="M50" s="373">
        <v>15504</v>
      </c>
      <c r="N50" s="373">
        <v>15501</v>
      </c>
      <c r="O50" s="374">
        <v>16138</v>
      </c>
      <c r="P50" s="372">
        <v>16196</v>
      </c>
      <c r="Q50" s="373">
        <v>16152</v>
      </c>
      <c r="R50" s="375">
        <v>16254</v>
      </c>
      <c r="S50" s="373">
        <v>16607</v>
      </c>
      <c r="T50" s="373">
        <v>16644</v>
      </c>
      <c r="U50" s="373">
        <v>16894</v>
      </c>
      <c r="V50" s="373">
        <v>17106</v>
      </c>
      <c r="W50" s="373">
        <v>17085</v>
      </c>
      <c r="X50" s="373">
        <v>17294</v>
      </c>
      <c r="Y50" s="373">
        <v>17510</v>
      </c>
      <c r="Z50" s="373">
        <v>17536</v>
      </c>
      <c r="AA50" s="374">
        <v>17651</v>
      </c>
      <c r="AB50" s="372">
        <v>17711</v>
      </c>
      <c r="AC50" s="373">
        <v>17675</v>
      </c>
      <c r="AD50" s="373">
        <v>17760</v>
      </c>
      <c r="AE50" s="373">
        <v>17913</v>
      </c>
      <c r="AF50" s="373">
        <v>17999</v>
      </c>
      <c r="AG50" s="373">
        <v>18038</v>
      </c>
      <c r="AH50" s="373">
        <v>18044</v>
      </c>
      <c r="AI50" s="373">
        <v>18059</v>
      </c>
      <c r="AJ50" s="373">
        <v>18269</v>
      </c>
      <c r="AK50" s="373">
        <v>18312</v>
      </c>
      <c r="AL50" s="373">
        <v>18300</v>
      </c>
      <c r="AM50" s="374">
        <v>18241</v>
      </c>
      <c r="AN50" s="372">
        <v>18231</v>
      </c>
      <c r="AO50" s="373">
        <v>18270</v>
      </c>
      <c r="AP50" s="373">
        <v>18424</v>
      </c>
      <c r="AQ50" s="373">
        <v>18482</v>
      </c>
      <c r="AR50" s="373">
        <v>18558</v>
      </c>
      <c r="AS50" s="373">
        <v>18642</v>
      </c>
      <c r="AT50" s="373">
        <v>18641</v>
      </c>
      <c r="AU50" s="373">
        <v>18617</v>
      </c>
      <c r="AV50" s="373">
        <v>18646</v>
      </c>
      <c r="AW50" s="373">
        <v>18678</v>
      </c>
      <c r="AX50" s="373">
        <v>18684</v>
      </c>
      <c r="AY50" s="374">
        <v>18758</v>
      </c>
      <c r="AZ50" s="372">
        <v>18715</v>
      </c>
      <c r="BA50" s="373">
        <v>18738</v>
      </c>
      <c r="BB50" s="373">
        <v>18788</v>
      </c>
      <c r="BC50" s="373">
        <v>18872</v>
      </c>
      <c r="BD50" s="373">
        <v>18796</v>
      </c>
      <c r="BE50" s="373">
        <v>18871</v>
      </c>
      <c r="BF50" s="373">
        <v>18919</v>
      </c>
      <c r="BG50" s="373">
        <v>18804</v>
      </c>
      <c r="BH50" s="373">
        <v>18726</v>
      </c>
      <c r="BI50" s="373">
        <v>18671</v>
      </c>
      <c r="BJ50" s="373">
        <v>18852</v>
      </c>
      <c r="BK50" s="374">
        <v>19043</v>
      </c>
      <c r="BL50" s="372">
        <v>19154</v>
      </c>
      <c r="BM50" s="377">
        <v>19252</v>
      </c>
      <c r="BN50" s="377">
        <v>19328</v>
      </c>
      <c r="BO50" s="377">
        <v>19317</v>
      </c>
      <c r="BP50" s="377">
        <v>19301</v>
      </c>
      <c r="BQ50" s="377">
        <v>19337</v>
      </c>
      <c r="BR50" s="377">
        <v>19330</v>
      </c>
      <c r="BS50" s="377">
        <v>19333</v>
      </c>
      <c r="BT50" s="377">
        <v>19399</v>
      </c>
      <c r="BU50" s="377">
        <v>19388</v>
      </c>
      <c r="BV50" s="377">
        <v>19370</v>
      </c>
      <c r="BW50" s="374">
        <v>19326</v>
      </c>
      <c r="BX50" s="372">
        <v>19334</v>
      </c>
      <c r="BY50" s="377">
        <v>19283</v>
      </c>
      <c r="BZ50" s="377">
        <v>19281</v>
      </c>
      <c r="CA50" s="377">
        <v>19254</v>
      </c>
      <c r="CB50" s="377">
        <v>19269</v>
      </c>
      <c r="CC50" s="377">
        <v>19036</v>
      </c>
      <c r="CD50" s="377">
        <v>19120</v>
      </c>
      <c r="CE50" s="377">
        <v>19158</v>
      </c>
      <c r="CF50" s="377">
        <v>19157</v>
      </c>
      <c r="CG50" s="373">
        <v>19169</v>
      </c>
      <c r="CH50" s="373">
        <v>19132</v>
      </c>
      <c r="CI50" s="374">
        <v>19111</v>
      </c>
      <c r="CJ50" s="372">
        <v>19105</v>
      </c>
      <c r="CK50" s="373">
        <v>19180</v>
      </c>
      <c r="CL50" s="373">
        <v>19214</v>
      </c>
      <c r="CM50" s="373">
        <v>19206</v>
      </c>
      <c r="CN50" s="373">
        <v>19233</v>
      </c>
      <c r="CO50" s="373">
        <v>19333</v>
      </c>
      <c r="CP50" s="373">
        <v>19393</v>
      </c>
      <c r="CQ50" s="373">
        <v>19528</v>
      </c>
      <c r="CR50" s="373">
        <v>19579</v>
      </c>
      <c r="CS50" s="373">
        <v>19532</v>
      </c>
      <c r="CT50" s="373">
        <v>19681</v>
      </c>
      <c r="CU50" s="374">
        <v>19819</v>
      </c>
      <c r="CV50" s="372">
        <v>19851</v>
      </c>
      <c r="CW50" s="373">
        <v>19989</v>
      </c>
      <c r="CX50" s="373">
        <v>19993</v>
      </c>
      <c r="CY50" s="373">
        <v>20020</v>
      </c>
      <c r="CZ50" s="373">
        <v>19998</v>
      </c>
      <c r="DA50" s="373">
        <v>20020</v>
      </c>
      <c r="DB50" s="373">
        <v>19991</v>
      </c>
      <c r="DC50" s="373">
        <v>20027</v>
      </c>
      <c r="DD50" s="373">
        <v>20101</v>
      </c>
      <c r="DE50" s="373">
        <v>20058</v>
      </c>
      <c r="DF50" s="373">
        <v>20134</v>
      </c>
      <c r="DG50" s="374">
        <v>20148</v>
      </c>
      <c r="DH50" s="372">
        <v>20138</v>
      </c>
      <c r="DI50" s="373">
        <v>20146</v>
      </c>
      <c r="DJ50" s="373">
        <v>20109</v>
      </c>
      <c r="DK50" s="373">
        <v>20066</v>
      </c>
      <c r="DL50" s="373">
        <v>20039</v>
      </c>
      <c r="DM50" s="373">
        <v>20000</v>
      </c>
      <c r="DN50" s="373">
        <v>19969</v>
      </c>
      <c r="DO50" s="373">
        <v>19982</v>
      </c>
      <c r="DP50" s="373">
        <v>19947</v>
      </c>
      <c r="DQ50" s="373">
        <v>19899</v>
      </c>
      <c r="DR50" s="373">
        <v>19926</v>
      </c>
      <c r="DS50" s="376">
        <v>19846</v>
      </c>
      <c r="DT50" s="372">
        <v>19855</v>
      </c>
      <c r="DU50" s="373">
        <v>19995</v>
      </c>
      <c r="DV50" s="373">
        <v>19874</v>
      </c>
      <c r="DW50" s="373">
        <v>19805</v>
      </c>
      <c r="DX50" s="373">
        <v>19918</v>
      </c>
      <c r="DY50" s="373">
        <v>19921</v>
      </c>
      <c r="DZ50" s="373">
        <v>19904</v>
      </c>
      <c r="EA50" s="373">
        <v>19792</v>
      </c>
      <c r="EB50" s="373">
        <v>19851</v>
      </c>
      <c r="EC50" s="373">
        <v>19846</v>
      </c>
      <c r="ED50" s="373">
        <v>19791</v>
      </c>
      <c r="EE50" s="376">
        <v>19732</v>
      </c>
      <c r="EF50" s="372">
        <v>19768</v>
      </c>
      <c r="EG50" s="373">
        <v>19828</v>
      </c>
      <c r="EH50" s="373">
        <v>19799</v>
      </c>
      <c r="EI50" s="373">
        <v>19787</v>
      </c>
      <c r="EJ50" s="373">
        <v>19763</v>
      </c>
      <c r="EK50" s="373">
        <v>19736</v>
      </c>
      <c r="EL50" s="373">
        <v>19732</v>
      </c>
      <c r="EM50" s="373">
        <v>19780</v>
      </c>
      <c r="EN50" s="373">
        <v>19856</v>
      </c>
      <c r="EO50" s="373">
        <v>19871</v>
      </c>
      <c r="EP50" s="373">
        <v>19855</v>
      </c>
      <c r="EQ50" s="376">
        <v>19961</v>
      </c>
      <c r="ER50" s="372">
        <v>20057</v>
      </c>
      <c r="ES50" s="373">
        <v>20218</v>
      </c>
      <c r="ET50" s="373">
        <v>20157</v>
      </c>
      <c r="EU50" s="373">
        <v>20136</v>
      </c>
      <c r="EV50" s="373">
        <v>20285</v>
      </c>
      <c r="EW50" s="376">
        <v>20394</v>
      </c>
      <c r="EX50" s="376">
        <v>20598</v>
      </c>
      <c r="EY50" s="376">
        <v>20648</v>
      </c>
      <c r="EZ50" s="374">
        <v>20714</v>
      </c>
      <c r="FA50" s="374">
        <v>20868</v>
      </c>
      <c r="FB50" s="374">
        <v>20959</v>
      </c>
      <c r="FC50" s="374">
        <v>21089</v>
      </c>
      <c r="FD50" s="102">
        <v>130</v>
      </c>
      <c r="FE50" s="85">
        <v>0.62296338892083569</v>
      </c>
      <c r="FF50" s="102">
        <v>1128</v>
      </c>
      <c r="FG50" s="85">
        <v>5.6510194880016034</v>
      </c>
    </row>
    <row r="51" spans="1:163" ht="15" outlineLevel="2">
      <c r="A51" s="360">
        <v>240</v>
      </c>
      <c r="B51" s="53" t="s">
        <v>327</v>
      </c>
      <c r="C51" s="344" t="s">
        <v>336</v>
      </c>
      <c r="D51" s="372">
        <v>9035</v>
      </c>
      <c r="E51" s="373">
        <v>9044</v>
      </c>
      <c r="F51" s="373">
        <v>8973</v>
      </c>
      <c r="G51" s="373">
        <v>8935</v>
      </c>
      <c r="H51" s="373">
        <v>8920</v>
      </c>
      <c r="I51" s="373">
        <v>8937</v>
      </c>
      <c r="J51" s="373">
        <v>8640</v>
      </c>
      <c r="K51" s="373">
        <v>8908</v>
      </c>
      <c r="L51" s="373">
        <v>8629</v>
      </c>
      <c r="M51" s="373">
        <v>8588</v>
      </c>
      <c r="N51" s="373">
        <v>8542</v>
      </c>
      <c r="O51" s="374">
        <v>8560</v>
      </c>
      <c r="P51" s="372">
        <v>8529</v>
      </c>
      <c r="Q51" s="373">
        <v>8506</v>
      </c>
      <c r="R51" s="375">
        <v>8507</v>
      </c>
      <c r="S51" s="373">
        <v>8471</v>
      </c>
      <c r="T51" s="373">
        <v>8499</v>
      </c>
      <c r="U51" s="373">
        <v>8481</v>
      </c>
      <c r="V51" s="373">
        <v>8518</v>
      </c>
      <c r="W51" s="373">
        <v>8542</v>
      </c>
      <c r="X51" s="373">
        <v>8673</v>
      </c>
      <c r="Y51" s="373">
        <v>8801</v>
      </c>
      <c r="Z51" s="373">
        <v>8747</v>
      </c>
      <c r="AA51" s="374">
        <v>8666</v>
      </c>
      <c r="AB51" s="372">
        <v>8707</v>
      </c>
      <c r="AC51" s="373">
        <v>8760</v>
      </c>
      <c r="AD51" s="373">
        <v>8774</v>
      </c>
      <c r="AE51" s="373">
        <v>8753</v>
      </c>
      <c r="AF51" s="373">
        <v>8817</v>
      </c>
      <c r="AG51" s="373">
        <v>8708</v>
      </c>
      <c r="AH51" s="373">
        <v>8681</v>
      </c>
      <c r="AI51" s="373">
        <v>8648</v>
      </c>
      <c r="AJ51" s="373">
        <v>8589</v>
      </c>
      <c r="AK51" s="373">
        <v>8652</v>
      </c>
      <c r="AL51" s="373">
        <v>8579</v>
      </c>
      <c r="AM51" s="374">
        <v>8602</v>
      </c>
      <c r="AN51" s="372">
        <v>8555</v>
      </c>
      <c r="AO51" s="373">
        <v>8521</v>
      </c>
      <c r="AP51" s="373">
        <v>8486</v>
      </c>
      <c r="AQ51" s="373">
        <v>8447</v>
      </c>
      <c r="AR51" s="373">
        <v>8575</v>
      </c>
      <c r="AS51" s="373">
        <v>8557</v>
      </c>
      <c r="AT51" s="373">
        <v>8585</v>
      </c>
      <c r="AU51" s="373">
        <v>8597</v>
      </c>
      <c r="AV51" s="373">
        <v>8514</v>
      </c>
      <c r="AW51" s="373">
        <v>8510</v>
      </c>
      <c r="AX51" s="373">
        <v>8505</v>
      </c>
      <c r="AY51" s="374">
        <v>8515</v>
      </c>
      <c r="AZ51" s="372">
        <v>8492</v>
      </c>
      <c r="BA51" s="373">
        <v>8512</v>
      </c>
      <c r="BB51" s="373">
        <v>8489</v>
      </c>
      <c r="BC51" s="373">
        <v>8461</v>
      </c>
      <c r="BD51" s="373">
        <v>8423</v>
      </c>
      <c r="BE51" s="373">
        <v>8322</v>
      </c>
      <c r="BF51" s="373">
        <v>8314</v>
      </c>
      <c r="BG51" s="373">
        <v>8193</v>
      </c>
      <c r="BH51" s="373">
        <v>8239</v>
      </c>
      <c r="BI51" s="373">
        <v>8167</v>
      </c>
      <c r="BJ51" s="373">
        <v>8168</v>
      </c>
      <c r="BK51" s="374">
        <v>8215</v>
      </c>
      <c r="BL51" s="372">
        <v>8148</v>
      </c>
      <c r="BM51" s="377">
        <v>8187</v>
      </c>
      <c r="BN51" s="377">
        <v>8127</v>
      </c>
      <c r="BO51" s="377">
        <v>8092</v>
      </c>
      <c r="BP51" s="377">
        <v>8073</v>
      </c>
      <c r="BQ51" s="377">
        <v>7996</v>
      </c>
      <c r="BR51" s="377">
        <v>7699</v>
      </c>
      <c r="BS51" s="377">
        <v>7619</v>
      </c>
      <c r="BT51" s="377">
        <v>7625</v>
      </c>
      <c r="BU51" s="377">
        <v>7666</v>
      </c>
      <c r="BV51" s="377">
        <v>7710</v>
      </c>
      <c r="BW51" s="374">
        <v>7734</v>
      </c>
      <c r="BX51" s="372">
        <v>7745</v>
      </c>
      <c r="BY51" s="377">
        <v>7688</v>
      </c>
      <c r="BZ51" s="377">
        <v>7636</v>
      </c>
      <c r="CA51" s="377">
        <v>7541</v>
      </c>
      <c r="CB51" s="377">
        <v>7504</v>
      </c>
      <c r="CC51" s="377">
        <v>7448</v>
      </c>
      <c r="CD51" s="377">
        <v>7393</v>
      </c>
      <c r="CE51" s="377">
        <v>7366</v>
      </c>
      <c r="CF51" s="377">
        <v>7341</v>
      </c>
      <c r="CG51" s="373">
        <v>7294</v>
      </c>
      <c r="CH51" s="373">
        <v>7275</v>
      </c>
      <c r="CI51" s="374">
        <v>7235</v>
      </c>
      <c r="CJ51" s="372">
        <v>7208</v>
      </c>
      <c r="CK51" s="373">
        <v>7170</v>
      </c>
      <c r="CL51" s="373">
        <v>7131</v>
      </c>
      <c r="CM51" s="373">
        <v>7110</v>
      </c>
      <c r="CN51" s="373">
        <v>7072</v>
      </c>
      <c r="CO51" s="373">
        <v>7102</v>
      </c>
      <c r="CP51" s="373">
        <v>7137</v>
      </c>
      <c r="CQ51" s="373">
        <v>7171</v>
      </c>
      <c r="CR51" s="373">
        <v>7137</v>
      </c>
      <c r="CS51" s="373">
        <v>7179</v>
      </c>
      <c r="CT51" s="373">
        <v>7218</v>
      </c>
      <c r="CU51" s="374">
        <v>7223</v>
      </c>
      <c r="CV51" s="372">
        <v>7217</v>
      </c>
      <c r="CW51" s="373">
        <v>7182</v>
      </c>
      <c r="CX51" s="373">
        <v>7130</v>
      </c>
      <c r="CY51" s="373">
        <v>7050</v>
      </c>
      <c r="CZ51" s="373">
        <v>7030</v>
      </c>
      <c r="DA51" s="373">
        <v>7049</v>
      </c>
      <c r="DB51" s="373">
        <v>7023</v>
      </c>
      <c r="DC51" s="373">
        <v>6989</v>
      </c>
      <c r="DD51" s="373">
        <v>6947</v>
      </c>
      <c r="DE51" s="373">
        <v>6943</v>
      </c>
      <c r="DF51" s="373">
        <v>6998</v>
      </c>
      <c r="DG51" s="374">
        <v>7013</v>
      </c>
      <c r="DH51" s="372">
        <v>6987</v>
      </c>
      <c r="DI51" s="373">
        <v>6994</v>
      </c>
      <c r="DJ51" s="373">
        <v>6976</v>
      </c>
      <c r="DK51" s="373">
        <v>6944</v>
      </c>
      <c r="DL51" s="373">
        <v>6901</v>
      </c>
      <c r="DM51" s="373">
        <v>6865</v>
      </c>
      <c r="DN51" s="373">
        <v>6791</v>
      </c>
      <c r="DO51" s="373">
        <v>6783</v>
      </c>
      <c r="DP51" s="373">
        <v>6768</v>
      </c>
      <c r="DQ51" s="373">
        <v>6746</v>
      </c>
      <c r="DR51" s="373">
        <v>6711</v>
      </c>
      <c r="DS51" s="376">
        <v>6735</v>
      </c>
      <c r="DT51" s="372">
        <v>6772</v>
      </c>
      <c r="DU51" s="373">
        <v>6842</v>
      </c>
      <c r="DV51" s="373">
        <v>6854</v>
      </c>
      <c r="DW51" s="373">
        <v>6852</v>
      </c>
      <c r="DX51" s="373">
        <v>6965</v>
      </c>
      <c r="DY51" s="373">
        <v>6973</v>
      </c>
      <c r="DZ51" s="373">
        <v>6991</v>
      </c>
      <c r="EA51" s="373">
        <v>6937</v>
      </c>
      <c r="EB51" s="373">
        <v>6999</v>
      </c>
      <c r="EC51" s="373">
        <v>6996</v>
      </c>
      <c r="ED51" s="373">
        <v>6954</v>
      </c>
      <c r="EE51" s="376">
        <v>6903</v>
      </c>
      <c r="EF51" s="372">
        <v>6911</v>
      </c>
      <c r="EG51" s="373">
        <v>6923</v>
      </c>
      <c r="EH51" s="373">
        <v>6873</v>
      </c>
      <c r="EI51" s="373">
        <v>6880</v>
      </c>
      <c r="EJ51" s="373">
        <v>6872</v>
      </c>
      <c r="EK51" s="373">
        <v>6845</v>
      </c>
      <c r="EL51" s="373">
        <v>6835</v>
      </c>
      <c r="EM51" s="373">
        <v>6843</v>
      </c>
      <c r="EN51" s="373">
        <v>6844</v>
      </c>
      <c r="EO51" s="373">
        <v>6814</v>
      </c>
      <c r="EP51" s="373">
        <v>6800</v>
      </c>
      <c r="EQ51" s="376">
        <v>6744</v>
      </c>
      <c r="ER51" s="372">
        <v>6751</v>
      </c>
      <c r="ES51" s="373">
        <v>6748</v>
      </c>
      <c r="ET51" s="373">
        <v>6713</v>
      </c>
      <c r="EU51" s="373">
        <v>6669</v>
      </c>
      <c r="EV51" s="373">
        <v>6672</v>
      </c>
      <c r="EW51" s="376">
        <v>6625</v>
      </c>
      <c r="EX51" s="376">
        <v>6657</v>
      </c>
      <c r="EY51" s="376">
        <v>6660</v>
      </c>
      <c r="EZ51" s="374">
        <v>6635</v>
      </c>
      <c r="FA51" s="374">
        <v>6631</v>
      </c>
      <c r="FB51" s="374">
        <v>6604</v>
      </c>
      <c r="FC51" s="374">
        <v>6631</v>
      </c>
      <c r="FD51" s="102">
        <v>27</v>
      </c>
      <c r="FE51" s="85">
        <v>0.40717840446388182</v>
      </c>
      <c r="FF51" s="102">
        <v>-113</v>
      </c>
      <c r="FG51" s="85">
        <v>-1.6755634638196917</v>
      </c>
    </row>
    <row r="52" spans="1:163" ht="15" outlineLevel="2">
      <c r="A52" s="360">
        <v>284</v>
      </c>
      <c r="B52" s="53" t="s">
        <v>327</v>
      </c>
      <c r="C52" s="344" t="s">
        <v>337</v>
      </c>
      <c r="D52" s="372">
        <v>18432</v>
      </c>
      <c r="E52" s="373">
        <v>18510</v>
      </c>
      <c r="F52" s="373">
        <v>18542</v>
      </c>
      <c r="G52" s="373">
        <v>18502</v>
      </c>
      <c r="H52" s="373">
        <v>18464</v>
      </c>
      <c r="I52" s="373">
        <v>18546</v>
      </c>
      <c r="J52" s="373">
        <v>18119</v>
      </c>
      <c r="K52" s="373">
        <v>18479</v>
      </c>
      <c r="L52" s="373">
        <v>18014</v>
      </c>
      <c r="M52" s="373">
        <v>18070</v>
      </c>
      <c r="N52" s="373">
        <v>17895</v>
      </c>
      <c r="O52" s="374">
        <v>18082</v>
      </c>
      <c r="P52" s="372">
        <v>18103</v>
      </c>
      <c r="Q52" s="373">
        <v>18060</v>
      </c>
      <c r="R52" s="375">
        <v>18065</v>
      </c>
      <c r="S52" s="373">
        <v>18004</v>
      </c>
      <c r="T52" s="373">
        <v>18119</v>
      </c>
      <c r="U52" s="373">
        <v>18341</v>
      </c>
      <c r="V52" s="373">
        <v>18453</v>
      </c>
      <c r="W52" s="373">
        <v>18371</v>
      </c>
      <c r="X52" s="373">
        <v>18331</v>
      </c>
      <c r="Y52" s="373">
        <v>18374</v>
      </c>
      <c r="Z52" s="373">
        <v>18351</v>
      </c>
      <c r="AA52" s="374">
        <v>18476</v>
      </c>
      <c r="AB52" s="372">
        <v>18487</v>
      </c>
      <c r="AC52" s="373">
        <v>18524</v>
      </c>
      <c r="AD52" s="373">
        <v>18576</v>
      </c>
      <c r="AE52" s="373">
        <v>18594</v>
      </c>
      <c r="AF52" s="373">
        <v>18657</v>
      </c>
      <c r="AG52" s="373">
        <v>18639</v>
      </c>
      <c r="AH52" s="373">
        <v>18619</v>
      </c>
      <c r="AI52" s="373">
        <v>18471</v>
      </c>
      <c r="AJ52" s="373">
        <v>18707</v>
      </c>
      <c r="AK52" s="373">
        <v>18822</v>
      </c>
      <c r="AL52" s="373">
        <v>18781</v>
      </c>
      <c r="AM52" s="374">
        <v>18809</v>
      </c>
      <c r="AN52" s="372">
        <v>18753</v>
      </c>
      <c r="AO52" s="373">
        <v>18800</v>
      </c>
      <c r="AP52" s="373">
        <v>18947</v>
      </c>
      <c r="AQ52" s="373">
        <v>18895</v>
      </c>
      <c r="AR52" s="373">
        <v>18906</v>
      </c>
      <c r="AS52" s="373">
        <v>18930</v>
      </c>
      <c r="AT52" s="373">
        <v>18971</v>
      </c>
      <c r="AU52" s="373">
        <v>18904</v>
      </c>
      <c r="AV52" s="373">
        <v>18887</v>
      </c>
      <c r="AW52" s="373">
        <v>18902</v>
      </c>
      <c r="AX52" s="373">
        <v>18973</v>
      </c>
      <c r="AY52" s="374">
        <v>19038</v>
      </c>
      <c r="AZ52" s="372">
        <v>18984</v>
      </c>
      <c r="BA52" s="373">
        <v>18986</v>
      </c>
      <c r="BB52" s="373">
        <v>19151</v>
      </c>
      <c r="BC52" s="373">
        <v>19111</v>
      </c>
      <c r="BD52" s="373">
        <v>19089</v>
      </c>
      <c r="BE52" s="373">
        <v>19043</v>
      </c>
      <c r="BF52" s="373">
        <v>19079</v>
      </c>
      <c r="BG52" s="373">
        <v>18995</v>
      </c>
      <c r="BH52" s="373">
        <v>18940</v>
      </c>
      <c r="BI52" s="373">
        <v>19007</v>
      </c>
      <c r="BJ52" s="373">
        <v>19142</v>
      </c>
      <c r="BK52" s="374">
        <v>19284</v>
      </c>
      <c r="BL52" s="372">
        <v>19278</v>
      </c>
      <c r="BM52" s="377">
        <v>19364</v>
      </c>
      <c r="BN52" s="377">
        <v>19425</v>
      </c>
      <c r="BO52" s="377">
        <v>19410</v>
      </c>
      <c r="BP52" s="377">
        <v>19376</v>
      </c>
      <c r="BQ52" s="377">
        <v>19336</v>
      </c>
      <c r="BR52" s="377">
        <v>19290</v>
      </c>
      <c r="BS52" s="377">
        <v>19227</v>
      </c>
      <c r="BT52" s="377">
        <v>19277</v>
      </c>
      <c r="BU52" s="377">
        <v>19256</v>
      </c>
      <c r="BV52" s="377">
        <v>19210</v>
      </c>
      <c r="BW52" s="374">
        <v>19140</v>
      </c>
      <c r="BX52" s="372">
        <v>19194</v>
      </c>
      <c r="BY52" s="377">
        <v>19193</v>
      </c>
      <c r="BZ52" s="377">
        <v>19189</v>
      </c>
      <c r="CA52" s="377">
        <v>19165</v>
      </c>
      <c r="CB52" s="377">
        <v>19110</v>
      </c>
      <c r="CC52" s="377">
        <v>18807</v>
      </c>
      <c r="CD52" s="377">
        <v>18748</v>
      </c>
      <c r="CE52" s="377">
        <v>18771</v>
      </c>
      <c r="CF52" s="377">
        <v>18819</v>
      </c>
      <c r="CG52" s="373">
        <v>18814</v>
      </c>
      <c r="CH52" s="373">
        <v>18768</v>
      </c>
      <c r="CI52" s="374">
        <v>18694</v>
      </c>
      <c r="CJ52" s="372">
        <v>18639</v>
      </c>
      <c r="CK52" s="373">
        <v>18724</v>
      </c>
      <c r="CL52" s="373">
        <v>18725</v>
      </c>
      <c r="CM52" s="373">
        <v>18704</v>
      </c>
      <c r="CN52" s="373">
        <v>18700</v>
      </c>
      <c r="CO52" s="373">
        <v>18702</v>
      </c>
      <c r="CP52" s="373">
        <v>18697</v>
      </c>
      <c r="CQ52" s="373">
        <v>18776</v>
      </c>
      <c r="CR52" s="373">
        <v>18748</v>
      </c>
      <c r="CS52" s="373">
        <v>18727</v>
      </c>
      <c r="CT52" s="373">
        <v>18749</v>
      </c>
      <c r="CU52" s="374">
        <v>18758</v>
      </c>
      <c r="CV52" s="372">
        <v>18800</v>
      </c>
      <c r="CW52" s="373">
        <v>18868</v>
      </c>
      <c r="CX52" s="373">
        <v>18886</v>
      </c>
      <c r="CY52" s="373">
        <v>18855</v>
      </c>
      <c r="CZ52" s="373">
        <v>18801</v>
      </c>
      <c r="DA52" s="373">
        <v>18808</v>
      </c>
      <c r="DB52" s="373">
        <v>18773</v>
      </c>
      <c r="DC52" s="373">
        <v>18756</v>
      </c>
      <c r="DD52" s="373">
        <v>18789</v>
      </c>
      <c r="DE52" s="373">
        <v>18799</v>
      </c>
      <c r="DF52" s="373">
        <v>18833</v>
      </c>
      <c r="DG52" s="374">
        <v>18565</v>
      </c>
      <c r="DH52" s="372">
        <v>18615</v>
      </c>
      <c r="DI52" s="373">
        <v>18673</v>
      </c>
      <c r="DJ52" s="373">
        <v>18703</v>
      </c>
      <c r="DK52" s="373">
        <v>18650</v>
      </c>
      <c r="DL52" s="373">
        <v>18572</v>
      </c>
      <c r="DM52" s="373">
        <v>18521</v>
      </c>
      <c r="DN52" s="373">
        <v>18485</v>
      </c>
      <c r="DO52" s="373">
        <v>18460</v>
      </c>
      <c r="DP52" s="373">
        <v>18471</v>
      </c>
      <c r="DQ52" s="373">
        <v>18410</v>
      </c>
      <c r="DR52" s="373">
        <v>18429</v>
      </c>
      <c r="DS52" s="376">
        <v>18471</v>
      </c>
      <c r="DT52" s="372">
        <v>18442</v>
      </c>
      <c r="DU52" s="373">
        <v>18515</v>
      </c>
      <c r="DV52" s="373">
        <v>18544</v>
      </c>
      <c r="DW52" s="373">
        <v>18504</v>
      </c>
      <c r="DX52" s="373">
        <v>18660</v>
      </c>
      <c r="DY52" s="373">
        <v>18664</v>
      </c>
      <c r="DZ52" s="373">
        <v>18630</v>
      </c>
      <c r="EA52" s="373">
        <v>18156</v>
      </c>
      <c r="EB52" s="373">
        <v>18489</v>
      </c>
      <c r="EC52" s="373">
        <v>18373</v>
      </c>
      <c r="ED52" s="373">
        <v>18318</v>
      </c>
      <c r="EE52" s="376">
        <v>18223</v>
      </c>
      <c r="EF52" s="372">
        <v>18281</v>
      </c>
      <c r="EG52" s="373">
        <v>18406</v>
      </c>
      <c r="EH52" s="373">
        <v>18343</v>
      </c>
      <c r="EI52" s="373">
        <v>18312</v>
      </c>
      <c r="EJ52" s="373">
        <v>18350</v>
      </c>
      <c r="EK52" s="373">
        <v>18320</v>
      </c>
      <c r="EL52" s="373">
        <v>18318</v>
      </c>
      <c r="EM52" s="373">
        <v>18334</v>
      </c>
      <c r="EN52" s="373">
        <v>18460</v>
      </c>
      <c r="EO52" s="373">
        <v>18403</v>
      </c>
      <c r="EP52" s="373">
        <v>18381</v>
      </c>
      <c r="EQ52" s="376">
        <v>18391</v>
      </c>
      <c r="ER52" s="372">
        <v>18429</v>
      </c>
      <c r="ES52" s="373">
        <v>18474</v>
      </c>
      <c r="ET52" s="373">
        <v>18341</v>
      </c>
      <c r="EU52" s="373">
        <v>18303</v>
      </c>
      <c r="EV52" s="373">
        <v>18327</v>
      </c>
      <c r="EW52" s="376">
        <v>18183</v>
      </c>
      <c r="EX52" s="376">
        <v>18420</v>
      </c>
      <c r="EY52" s="376">
        <v>18436</v>
      </c>
      <c r="EZ52" s="374">
        <v>18423</v>
      </c>
      <c r="FA52" s="374">
        <v>18564</v>
      </c>
      <c r="FB52" s="374">
        <v>18578</v>
      </c>
      <c r="FC52" s="374">
        <v>18606</v>
      </c>
      <c r="FD52" s="102">
        <v>28</v>
      </c>
      <c r="FE52" s="85">
        <v>0.1508295625942685</v>
      </c>
      <c r="FF52" s="102">
        <v>215</v>
      </c>
      <c r="FG52" s="85">
        <v>1.1690500788429123</v>
      </c>
    </row>
    <row r="53" spans="1:163" ht="15" outlineLevel="2">
      <c r="A53" s="360">
        <v>306</v>
      </c>
      <c r="B53" s="53" t="s">
        <v>327</v>
      </c>
      <c r="C53" s="344" t="s">
        <v>338</v>
      </c>
      <c r="D53" s="372">
        <v>3023</v>
      </c>
      <c r="E53" s="373">
        <v>3036</v>
      </c>
      <c r="F53" s="373">
        <v>3020</v>
      </c>
      <c r="G53" s="373">
        <v>3013</v>
      </c>
      <c r="H53" s="373">
        <v>2991</v>
      </c>
      <c r="I53" s="373">
        <v>3002</v>
      </c>
      <c r="J53" s="373">
        <v>2968</v>
      </c>
      <c r="K53" s="373">
        <v>3001</v>
      </c>
      <c r="L53" s="373">
        <v>2945</v>
      </c>
      <c r="M53" s="373">
        <v>2949</v>
      </c>
      <c r="N53" s="373">
        <v>2988</v>
      </c>
      <c r="O53" s="374">
        <v>3045</v>
      </c>
      <c r="P53" s="372">
        <v>3048</v>
      </c>
      <c r="Q53" s="373">
        <v>3054</v>
      </c>
      <c r="R53" s="375">
        <v>3032</v>
      </c>
      <c r="S53" s="373">
        <v>3073</v>
      </c>
      <c r="T53" s="373">
        <v>3086</v>
      </c>
      <c r="U53" s="373">
        <v>3128</v>
      </c>
      <c r="V53" s="373">
        <v>3142</v>
      </c>
      <c r="W53" s="373">
        <v>3150</v>
      </c>
      <c r="X53" s="373">
        <v>3189</v>
      </c>
      <c r="Y53" s="373">
        <v>3229</v>
      </c>
      <c r="Z53" s="373">
        <v>3186</v>
      </c>
      <c r="AA53" s="374">
        <v>3167</v>
      </c>
      <c r="AB53" s="372">
        <v>3182</v>
      </c>
      <c r="AC53" s="373">
        <v>3202</v>
      </c>
      <c r="AD53" s="373">
        <v>3233</v>
      </c>
      <c r="AE53" s="373">
        <v>3220</v>
      </c>
      <c r="AF53" s="373">
        <v>3250</v>
      </c>
      <c r="AG53" s="373">
        <v>3249</v>
      </c>
      <c r="AH53" s="373">
        <v>3275</v>
      </c>
      <c r="AI53" s="373">
        <v>3332</v>
      </c>
      <c r="AJ53" s="373">
        <v>3292</v>
      </c>
      <c r="AK53" s="373">
        <v>3281</v>
      </c>
      <c r="AL53" s="373">
        <v>3248</v>
      </c>
      <c r="AM53" s="374">
        <v>3237</v>
      </c>
      <c r="AN53" s="372">
        <v>3263</v>
      </c>
      <c r="AO53" s="373">
        <v>3322</v>
      </c>
      <c r="AP53" s="373">
        <v>3331</v>
      </c>
      <c r="AQ53" s="373">
        <v>3353</v>
      </c>
      <c r="AR53" s="373">
        <v>3296</v>
      </c>
      <c r="AS53" s="373">
        <v>3327</v>
      </c>
      <c r="AT53" s="373">
        <v>3310</v>
      </c>
      <c r="AU53" s="373">
        <v>3335</v>
      </c>
      <c r="AV53" s="373">
        <v>3346</v>
      </c>
      <c r="AW53" s="373">
        <v>3362</v>
      </c>
      <c r="AX53" s="373">
        <v>3329</v>
      </c>
      <c r="AY53" s="374">
        <v>3387</v>
      </c>
      <c r="AZ53" s="372">
        <v>3384</v>
      </c>
      <c r="BA53" s="373">
        <v>3406</v>
      </c>
      <c r="BB53" s="373">
        <v>3430</v>
      </c>
      <c r="BC53" s="373">
        <v>3420</v>
      </c>
      <c r="BD53" s="373">
        <v>3444</v>
      </c>
      <c r="BE53" s="373">
        <v>3413</v>
      </c>
      <c r="BF53" s="373">
        <v>3405</v>
      </c>
      <c r="BG53" s="373">
        <v>3382</v>
      </c>
      <c r="BH53" s="373">
        <v>3380</v>
      </c>
      <c r="BI53" s="373">
        <v>3326</v>
      </c>
      <c r="BJ53" s="373">
        <v>3333</v>
      </c>
      <c r="BK53" s="374">
        <v>3341</v>
      </c>
      <c r="BL53" s="372">
        <v>3330</v>
      </c>
      <c r="BM53" s="377">
        <v>3359</v>
      </c>
      <c r="BN53" s="377">
        <v>3356</v>
      </c>
      <c r="BO53" s="377">
        <v>3335</v>
      </c>
      <c r="BP53" s="377">
        <v>3364</v>
      </c>
      <c r="BQ53" s="377">
        <v>3381</v>
      </c>
      <c r="BR53" s="377">
        <v>3391</v>
      </c>
      <c r="BS53" s="377">
        <v>3352</v>
      </c>
      <c r="BT53" s="377">
        <v>3334</v>
      </c>
      <c r="BU53" s="377">
        <v>3338</v>
      </c>
      <c r="BV53" s="377">
        <v>3356</v>
      </c>
      <c r="BW53" s="374">
        <v>3433</v>
      </c>
      <c r="BX53" s="372">
        <v>3447</v>
      </c>
      <c r="BY53" s="377">
        <v>3414</v>
      </c>
      <c r="BZ53" s="377">
        <v>3436</v>
      </c>
      <c r="CA53" s="377">
        <v>3447</v>
      </c>
      <c r="CB53" s="377">
        <v>3463</v>
      </c>
      <c r="CC53" s="377">
        <v>3499</v>
      </c>
      <c r="CD53" s="377">
        <v>3513</v>
      </c>
      <c r="CE53" s="377">
        <v>3523</v>
      </c>
      <c r="CF53" s="377">
        <v>3534</v>
      </c>
      <c r="CG53" s="373">
        <v>3493</v>
      </c>
      <c r="CH53" s="373">
        <v>3496</v>
      </c>
      <c r="CI53" s="374">
        <v>3489</v>
      </c>
      <c r="CJ53" s="372">
        <v>3499</v>
      </c>
      <c r="CK53" s="373">
        <v>3499</v>
      </c>
      <c r="CL53" s="373">
        <v>3480</v>
      </c>
      <c r="CM53" s="373">
        <v>3472</v>
      </c>
      <c r="CN53" s="373">
        <v>3481</v>
      </c>
      <c r="CO53" s="373">
        <v>3459</v>
      </c>
      <c r="CP53" s="373">
        <v>3507</v>
      </c>
      <c r="CQ53" s="373">
        <v>3496</v>
      </c>
      <c r="CR53" s="373">
        <v>3496</v>
      </c>
      <c r="CS53" s="373">
        <v>3513</v>
      </c>
      <c r="CT53" s="373">
        <v>3507</v>
      </c>
      <c r="CU53" s="374">
        <v>3491</v>
      </c>
      <c r="CV53" s="372">
        <v>3513</v>
      </c>
      <c r="CW53" s="373">
        <v>3528</v>
      </c>
      <c r="CX53" s="373">
        <v>3530</v>
      </c>
      <c r="CY53" s="373">
        <v>3539</v>
      </c>
      <c r="CZ53" s="373">
        <v>3528</v>
      </c>
      <c r="DA53" s="373">
        <v>3473</v>
      </c>
      <c r="DB53" s="373">
        <v>3470</v>
      </c>
      <c r="DC53" s="373">
        <v>3477</v>
      </c>
      <c r="DD53" s="373">
        <v>3497</v>
      </c>
      <c r="DE53" s="373">
        <v>3460</v>
      </c>
      <c r="DF53" s="373">
        <v>3451</v>
      </c>
      <c r="DG53" s="374">
        <v>3445</v>
      </c>
      <c r="DH53" s="372">
        <v>3460</v>
      </c>
      <c r="DI53" s="373">
        <v>3461</v>
      </c>
      <c r="DJ53" s="373">
        <v>3448</v>
      </c>
      <c r="DK53" s="373">
        <v>3447</v>
      </c>
      <c r="DL53" s="373">
        <v>3418</v>
      </c>
      <c r="DM53" s="373">
        <v>3433</v>
      </c>
      <c r="DN53" s="373">
        <v>3442</v>
      </c>
      <c r="DO53" s="373">
        <v>3460</v>
      </c>
      <c r="DP53" s="373">
        <v>3461</v>
      </c>
      <c r="DQ53" s="373">
        <v>3480</v>
      </c>
      <c r="DR53" s="373">
        <v>3470</v>
      </c>
      <c r="DS53" s="376">
        <v>3444</v>
      </c>
      <c r="DT53" s="372">
        <v>3475</v>
      </c>
      <c r="DU53" s="373">
        <v>3486</v>
      </c>
      <c r="DV53" s="373">
        <v>3509</v>
      </c>
      <c r="DW53" s="373">
        <v>3535</v>
      </c>
      <c r="DX53" s="373">
        <v>3594</v>
      </c>
      <c r="DY53" s="373">
        <v>3640</v>
      </c>
      <c r="DZ53" s="373">
        <v>3671</v>
      </c>
      <c r="EA53" s="373">
        <v>3628</v>
      </c>
      <c r="EB53" s="373">
        <v>3620</v>
      </c>
      <c r="EC53" s="373">
        <v>3603</v>
      </c>
      <c r="ED53" s="373">
        <v>3590</v>
      </c>
      <c r="EE53" s="376">
        <v>3566</v>
      </c>
      <c r="EF53" s="372">
        <v>3591</v>
      </c>
      <c r="EG53" s="373">
        <v>3586</v>
      </c>
      <c r="EH53" s="373">
        <v>3560</v>
      </c>
      <c r="EI53" s="373">
        <v>3562</v>
      </c>
      <c r="EJ53" s="373">
        <v>3574</v>
      </c>
      <c r="EK53" s="373">
        <v>3576</v>
      </c>
      <c r="EL53" s="373">
        <v>3566</v>
      </c>
      <c r="EM53" s="373">
        <v>3554</v>
      </c>
      <c r="EN53" s="373">
        <v>3557</v>
      </c>
      <c r="EO53" s="373">
        <v>3553</v>
      </c>
      <c r="EP53" s="373">
        <v>3674</v>
      </c>
      <c r="EQ53" s="376">
        <v>3686</v>
      </c>
      <c r="ER53" s="372">
        <v>3738</v>
      </c>
      <c r="ES53" s="373">
        <v>3727</v>
      </c>
      <c r="ET53" s="373">
        <v>3754</v>
      </c>
      <c r="EU53" s="373">
        <v>3742</v>
      </c>
      <c r="EV53" s="373">
        <v>3780</v>
      </c>
      <c r="EW53" s="376">
        <v>3748</v>
      </c>
      <c r="EX53" s="376">
        <v>3867</v>
      </c>
      <c r="EY53" s="376">
        <v>3857</v>
      </c>
      <c r="EZ53" s="374">
        <v>3864</v>
      </c>
      <c r="FA53" s="374">
        <v>3899</v>
      </c>
      <c r="FB53" s="374">
        <v>3918</v>
      </c>
      <c r="FC53" s="374">
        <v>3935</v>
      </c>
      <c r="FD53" s="102">
        <v>17</v>
      </c>
      <c r="FE53" s="85">
        <v>0.43600923313670176</v>
      </c>
      <c r="FF53" s="102">
        <v>249</v>
      </c>
      <c r="FG53" s="85">
        <v>6.7552902875746073</v>
      </c>
    </row>
    <row r="54" spans="1:163" ht="15" outlineLevel="2">
      <c r="A54" s="360">
        <v>347</v>
      </c>
      <c r="B54" s="53" t="s">
        <v>327</v>
      </c>
      <c r="C54" s="344" t="s">
        <v>339</v>
      </c>
      <c r="D54" s="372">
        <v>4603</v>
      </c>
      <c r="E54" s="373">
        <v>4581</v>
      </c>
      <c r="F54" s="373">
        <v>4627</v>
      </c>
      <c r="G54" s="373">
        <v>4545</v>
      </c>
      <c r="H54" s="373">
        <v>4523</v>
      </c>
      <c r="I54" s="373">
        <v>4528</v>
      </c>
      <c r="J54" s="373">
        <v>4561</v>
      </c>
      <c r="K54" s="373">
        <v>4467</v>
      </c>
      <c r="L54" s="373">
        <v>4666</v>
      </c>
      <c r="M54" s="373">
        <v>4674</v>
      </c>
      <c r="N54" s="373">
        <v>4657</v>
      </c>
      <c r="O54" s="374">
        <v>4686</v>
      </c>
      <c r="P54" s="372">
        <v>4674</v>
      </c>
      <c r="Q54" s="373">
        <v>4702</v>
      </c>
      <c r="R54" s="375">
        <v>4690</v>
      </c>
      <c r="S54" s="373">
        <v>4676</v>
      </c>
      <c r="T54" s="373">
        <v>4682</v>
      </c>
      <c r="U54" s="373">
        <v>4689</v>
      </c>
      <c r="V54" s="373">
        <v>4631</v>
      </c>
      <c r="W54" s="373">
        <v>4597</v>
      </c>
      <c r="X54" s="373">
        <v>4551</v>
      </c>
      <c r="Y54" s="373">
        <v>4575</v>
      </c>
      <c r="Z54" s="373">
        <v>4578</v>
      </c>
      <c r="AA54" s="374">
        <v>4517</v>
      </c>
      <c r="AB54" s="372">
        <v>4548</v>
      </c>
      <c r="AC54" s="373">
        <v>4601</v>
      </c>
      <c r="AD54" s="373">
        <v>4553</v>
      </c>
      <c r="AE54" s="373">
        <v>4548</v>
      </c>
      <c r="AF54" s="373">
        <v>4513</v>
      </c>
      <c r="AG54" s="373">
        <v>4342</v>
      </c>
      <c r="AH54" s="373">
        <v>4382</v>
      </c>
      <c r="AI54" s="373">
        <v>4403</v>
      </c>
      <c r="AJ54" s="373">
        <v>4423</v>
      </c>
      <c r="AK54" s="373">
        <v>4481</v>
      </c>
      <c r="AL54" s="373">
        <v>4488</v>
      </c>
      <c r="AM54" s="374">
        <v>4525</v>
      </c>
      <c r="AN54" s="372">
        <v>4480</v>
      </c>
      <c r="AO54" s="373">
        <v>4445</v>
      </c>
      <c r="AP54" s="373">
        <v>4428</v>
      </c>
      <c r="AQ54" s="373">
        <v>4401</v>
      </c>
      <c r="AR54" s="373">
        <v>4444</v>
      </c>
      <c r="AS54" s="373">
        <v>4460</v>
      </c>
      <c r="AT54" s="373">
        <v>4464</v>
      </c>
      <c r="AU54" s="373">
        <v>4447</v>
      </c>
      <c r="AV54" s="373">
        <v>4434</v>
      </c>
      <c r="AW54" s="373">
        <v>4381</v>
      </c>
      <c r="AX54" s="373">
        <v>4348</v>
      </c>
      <c r="AY54" s="374">
        <v>4359</v>
      </c>
      <c r="AZ54" s="372">
        <v>4337</v>
      </c>
      <c r="BA54" s="373">
        <v>4351</v>
      </c>
      <c r="BB54" s="373">
        <v>4310</v>
      </c>
      <c r="BC54" s="373">
        <v>4182</v>
      </c>
      <c r="BD54" s="373">
        <v>4313</v>
      </c>
      <c r="BE54" s="373">
        <v>4256</v>
      </c>
      <c r="BF54" s="373">
        <v>4230</v>
      </c>
      <c r="BG54" s="373">
        <v>4161</v>
      </c>
      <c r="BH54" s="373">
        <v>4121</v>
      </c>
      <c r="BI54" s="373">
        <v>4037</v>
      </c>
      <c r="BJ54" s="373">
        <v>4045</v>
      </c>
      <c r="BK54" s="374">
        <v>4067</v>
      </c>
      <c r="BL54" s="372">
        <v>4054</v>
      </c>
      <c r="BM54" s="377">
        <v>4077</v>
      </c>
      <c r="BN54" s="377">
        <v>4041</v>
      </c>
      <c r="BO54" s="377">
        <v>4047</v>
      </c>
      <c r="BP54" s="377">
        <v>4038</v>
      </c>
      <c r="BQ54" s="377">
        <v>4006</v>
      </c>
      <c r="BR54" s="377">
        <v>3893</v>
      </c>
      <c r="BS54" s="377">
        <v>3873</v>
      </c>
      <c r="BT54" s="377">
        <v>3851</v>
      </c>
      <c r="BU54" s="377">
        <v>3855</v>
      </c>
      <c r="BV54" s="377">
        <v>3892</v>
      </c>
      <c r="BW54" s="374">
        <v>3882</v>
      </c>
      <c r="BX54" s="372">
        <v>3886</v>
      </c>
      <c r="BY54" s="377">
        <v>3826</v>
      </c>
      <c r="BZ54" s="377">
        <v>3795</v>
      </c>
      <c r="CA54" s="377">
        <v>3766</v>
      </c>
      <c r="CB54" s="377">
        <v>3711</v>
      </c>
      <c r="CC54" s="377">
        <v>3684</v>
      </c>
      <c r="CD54" s="377">
        <v>3670</v>
      </c>
      <c r="CE54" s="377">
        <v>3660</v>
      </c>
      <c r="CF54" s="377">
        <v>3641</v>
      </c>
      <c r="CG54" s="373">
        <v>3633</v>
      </c>
      <c r="CH54" s="373">
        <v>3614</v>
      </c>
      <c r="CI54" s="374">
        <v>3620</v>
      </c>
      <c r="CJ54" s="372">
        <v>3614</v>
      </c>
      <c r="CK54" s="373">
        <v>3609</v>
      </c>
      <c r="CL54" s="373">
        <v>3594</v>
      </c>
      <c r="CM54" s="373">
        <v>3586</v>
      </c>
      <c r="CN54" s="373">
        <v>3581</v>
      </c>
      <c r="CO54" s="373">
        <v>3606</v>
      </c>
      <c r="CP54" s="373">
        <v>3665</v>
      </c>
      <c r="CQ54" s="373">
        <v>3664</v>
      </c>
      <c r="CR54" s="373">
        <v>3628</v>
      </c>
      <c r="CS54" s="373">
        <v>3663</v>
      </c>
      <c r="CT54" s="373">
        <v>3682</v>
      </c>
      <c r="CU54" s="374">
        <v>3686</v>
      </c>
      <c r="CV54" s="372">
        <v>3688</v>
      </c>
      <c r="CW54" s="373">
        <v>3647</v>
      </c>
      <c r="CX54" s="373">
        <v>3600</v>
      </c>
      <c r="CY54" s="373">
        <v>3566</v>
      </c>
      <c r="CZ54" s="373">
        <v>3539</v>
      </c>
      <c r="DA54" s="373">
        <v>3487</v>
      </c>
      <c r="DB54" s="373">
        <v>3473</v>
      </c>
      <c r="DC54" s="373">
        <v>3438</v>
      </c>
      <c r="DD54" s="373">
        <v>3477</v>
      </c>
      <c r="DE54" s="373">
        <v>3473</v>
      </c>
      <c r="DF54" s="373">
        <v>3449</v>
      </c>
      <c r="DG54" s="374">
        <v>3448</v>
      </c>
      <c r="DH54" s="372">
        <v>3415</v>
      </c>
      <c r="DI54" s="373">
        <v>3461</v>
      </c>
      <c r="DJ54" s="373">
        <v>3424</v>
      </c>
      <c r="DK54" s="373">
        <v>3413</v>
      </c>
      <c r="DL54" s="373">
        <v>3371</v>
      </c>
      <c r="DM54" s="373">
        <v>3351</v>
      </c>
      <c r="DN54" s="373">
        <v>3321</v>
      </c>
      <c r="DO54" s="373">
        <v>3307</v>
      </c>
      <c r="DP54" s="373">
        <v>3309</v>
      </c>
      <c r="DQ54" s="373">
        <v>3307</v>
      </c>
      <c r="DR54" s="373">
        <v>3282</v>
      </c>
      <c r="DS54" s="376">
        <v>3365</v>
      </c>
      <c r="DT54" s="372">
        <v>3402</v>
      </c>
      <c r="DU54" s="373">
        <v>3465</v>
      </c>
      <c r="DV54" s="373">
        <v>3467</v>
      </c>
      <c r="DW54" s="373">
        <v>3436</v>
      </c>
      <c r="DX54" s="373">
        <v>3467</v>
      </c>
      <c r="DY54" s="373">
        <v>3482</v>
      </c>
      <c r="DZ54" s="373">
        <v>3503</v>
      </c>
      <c r="EA54" s="373">
        <v>3453</v>
      </c>
      <c r="EB54" s="373">
        <v>3486</v>
      </c>
      <c r="EC54" s="373">
        <v>3499</v>
      </c>
      <c r="ED54" s="373">
        <v>3503</v>
      </c>
      <c r="EE54" s="376">
        <v>3482</v>
      </c>
      <c r="EF54" s="372">
        <v>3464</v>
      </c>
      <c r="EG54" s="373">
        <v>3455</v>
      </c>
      <c r="EH54" s="373">
        <v>3388</v>
      </c>
      <c r="EI54" s="373">
        <v>3369</v>
      </c>
      <c r="EJ54" s="373">
        <v>3339</v>
      </c>
      <c r="EK54" s="373">
        <v>3337</v>
      </c>
      <c r="EL54" s="373">
        <v>3349</v>
      </c>
      <c r="EM54" s="373">
        <v>3346</v>
      </c>
      <c r="EN54" s="373">
        <v>3321</v>
      </c>
      <c r="EO54" s="373">
        <v>3291</v>
      </c>
      <c r="EP54" s="373">
        <v>3278</v>
      </c>
      <c r="EQ54" s="376">
        <v>3261</v>
      </c>
      <c r="ER54" s="372">
        <v>3265</v>
      </c>
      <c r="ES54" s="373">
        <v>3291</v>
      </c>
      <c r="ET54" s="373">
        <v>3229</v>
      </c>
      <c r="EU54" s="373">
        <v>3211</v>
      </c>
      <c r="EV54" s="373">
        <v>3186</v>
      </c>
      <c r="EW54" s="376">
        <v>3140</v>
      </c>
      <c r="EX54" s="376">
        <v>3170</v>
      </c>
      <c r="EY54" s="376">
        <v>3178</v>
      </c>
      <c r="EZ54" s="374">
        <v>3159</v>
      </c>
      <c r="FA54" s="374">
        <v>3161</v>
      </c>
      <c r="FB54" s="374">
        <v>3182</v>
      </c>
      <c r="FC54" s="374">
        <v>3200</v>
      </c>
      <c r="FD54" s="102">
        <v>18</v>
      </c>
      <c r="FE54" s="85">
        <v>0.5694400506168934</v>
      </c>
      <c r="FF54" s="102">
        <v>-61</v>
      </c>
      <c r="FG54" s="85">
        <v>-1.8705918429929469</v>
      </c>
    </row>
    <row r="55" spans="1:163" ht="15" outlineLevel="2">
      <c r="A55" s="360">
        <v>411</v>
      </c>
      <c r="B55" s="53" t="s">
        <v>327</v>
      </c>
      <c r="C55" s="344" t="s">
        <v>340</v>
      </c>
      <c r="D55" s="372">
        <v>7082</v>
      </c>
      <c r="E55" s="373">
        <v>7201</v>
      </c>
      <c r="F55" s="373">
        <v>7754</v>
      </c>
      <c r="G55" s="373">
        <v>7744</v>
      </c>
      <c r="H55" s="373">
        <v>7727</v>
      </c>
      <c r="I55" s="373">
        <v>7774</v>
      </c>
      <c r="J55" s="373">
        <v>7662</v>
      </c>
      <c r="K55" s="373">
        <v>7764</v>
      </c>
      <c r="L55" s="373">
        <v>7722</v>
      </c>
      <c r="M55" s="373">
        <v>7732</v>
      </c>
      <c r="N55" s="373">
        <v>7750</v>
      </c>
      <c r="O55" s="374">
        <v>7817</v>
      </c>
      <c r="P55" s="372">
        <v>7852</v>
      </c>
      <c r="Q55" s="373">
        <v>7867</v>
      </c>
      <c r="R55" s="375">
        <v>7904</v>
      </c>
      <c r="S55" s="373">
        <v>7890</v>
      </c>
      <c r="T55" s="373">
        <v>7880</v>
      </c>
      <c r="U55" s="373">
        <v>7895</v>
      </c>
      <c r="V55" s="373">
        <v>7881</v>
      </c>
      <c r="W55" s="373">
        <v>7795</v>
      </c>
      <c r="X55" s="373">
        <v>7820</v>
      </c>
      <c r="Y55" s="373">
        <v>7873</v>
      </c>
      <c r="Z55" s="373">
        <v>7856</v>
      </c>
      <c r="AA55" s="374">
        <v>7818</v>
      </c>
      <c r="AB55" s="372">
        <v>7393</v>
      </c>
      <c r="AC55" s="373">
        <v>7851</v>
      </c>
      <c r="AD55" s="373">
        <v>7849</v>
      </c>
      <c r="AE55" s="373">
        <v>7875</v>
      </c>
      <c r="AF55" s="373">
        <v>7887</v>
      </c>
      <c r="AG55" s="373">
        <v>7898</v>
      </c>
      <c r="AH55" s="373">
        <v>7881</v>
      </c>
      <c r="AI55" s="373">
        <v>7928</v>
      </c>
      <c r="AJ55" s="373">
        <v>7910</v>
      </c>
      <c r="AK55" s="373">
        <v>8014</v>
      </c>
      <c r="AL55" s="373">
        <v>7931</v>
      </c>
      <c r="AM55" s="374">
        <v>7873</v>
      </c>
      <c r="AN55" s="372">
        <v>7857</v>
      </c>
      <c r="AO55" s="373">
        <v>7843</v>
      </c>
      <c r="AP55" s="373">
        <v>7832</v>
      </c>
      <c r="AQ55" s="373">
        <v>7769</v>
      </c>
      <c r="AR55" s="373">
        <v>7811</v>
      </c>
      <c r="AS55" s="373">
        <v>7802</v>
      </c>
      <c r="AT55" s="373">
        <v>7772</v>
      </c>
      <c r="AU55" s="373">
        <v>7791</v>
      </c>
      <c r="AV55" s="373">
        <v>7714</v>
      </c>
      <c r="AW55" s="373">
        <v>7715</v>
      </c>
      <c r="AX55" s="373">
        <v>7673</v>
      </c>
      <c r="AY55" s="374">
        <v>7707</v>
      </c>
      <c r="AZ55" s="372">
        <v>7700</v>
      </c>
      <c r="BA55" s="373">
        <v>7728</v>
      </c>
      <c r="BB55" s="373">
        <v>7713</v>
      </c>
      <c r="BC55" s="373">
        <v>7700</v>
      </c>
      <c r="BD55" s="373">
        <v>7629</v>
      </c>
      <c r="BE55" s="373">
        <v>7499</v>
      </c>
      <c r="BF55" s="373">
        <v>7513</v>
      </c>
      <c r="BG55" s="373">
        <v>7451</v>
      </c>
      <c r="BH55" s="373">
        <v>7457</v>
      </c>
      <c r="BI55" s="373">
        <v>7440</v>
      </c>
      <c r="BJ55" s="373">
        <v>7471</v>
      </c>
      <c r="BK55" s="374">
        <v>7496</v>
      </c>
      <c r="BL55" s="372">
        <v>7485</v>
      </c>
      <c r="BM55" s="377">
        <v>7533</v>
      </c>
      <c r="BN55" s="377">
        <v>7476</v>
      </c>
      <c r="BO55" s="377">
        <v>7459</v>
      </c>
      <c r="BP55" s="377">
        <v>7449</v>
      </c>
      <c r="BQ55" s="377">
        <v>7427</v>
      </c>
      <c r="BR55" s="377">
        <v>7262</v>
      </c>
      <c r="BS55" s="377">
        <v>7274</v>
      </c>
      <c r="BT55" s="377">
        <v>7297</v>
      </c>
      <c r="BU55" s="377">
        <v>7307</v>
      </c>
      <c r="BV55" s="377">
        <v>7304</v>
      </c>
      <c r="BW55" s="374">
        <v>7296</v>
      </c>
      <c r="BX55" s="372">
        <v>7338</v>
      </c>
      <c r="BY55" s="377">
        <v>7290</v>
      </c>
      <c r="BZ55" s="377">
        <v>7264</v>
      </c>
      <c r="CA55" s="377">
        <v>7221</v>
      </c>
      <c r="CB55" s="377">
        <v>7182</v>
      </c>
      <c r="CC55" s="377">
        <v>7175</v>
      </c>
      <c r="CD55" s="377">
        <v>7181</v>
      </c>
      <c r="CE55" s="377">
        <v>7187</v>
      </c>
      <c r="CF55" s="377">
        <v>7182</v>
      </c>
      <c r="CG55" s="373">
        <v>7180</v>
      </c>
      <c r="CH55" s="373">
        <v>7183</v>
      </c>
      <c r="CI55" s="374">
        <v>7180</v>
      </c>
      <c r="CJ55" s="372">
        <v>7130</v>
      </c>
      <c r="CK55" s="373">
        <v>7138</v>
      </c>
      <c r="CL55" s="373">
        <v>7126</v>
      </c>
      <c r="CM55" s="373">
        <v>7101</v>
      </c>
      <c r="CN55" s="373">
        <v>7144</v>
      </c>
      <c r="CO55" s="373">
        <v>7208</v>
      </c>
      <c r="CP55" s="373">
        <v>7287</v>
      </c>
      <c r="CQ55" s="373">
        <v>7319</v>
      </c>
      <c r="CR55" s="373">
        <v>7311</v>
      </c>
      <c r="CS55" s="373">
        <v>7342</v>
      </c>
      <c r="CT55" s="373">
        <v>7388</v>
      </c>
      <c r="CU55" s="374">
        <v>7418</v>
      </c>
      <c r="CV55" s="372">
        <v>7408</v>
      </c>
      <c r="CW55" s="373">
        <v>7401</v>
      </c>
      <c r="CX55" s="373">
        <v>7426</v>
      </c>
      <c r="CY55" s="373">
        <v>7409</v>
      </c>
      <c r="CZ55" s="373">
        <v>7388</v>
      </c>
      <c r="DA55" s="373">
        <v>7385</v>
      </c>
      <c r="DB55" s="373">
        <v>7386</v>
      </c>
      <c r="DC55" s="373">
        <v>7358</v>
      </c>
      <c r="DD55" s="373">
        <v>7354</v>
      </c>
      <c r="DE55" s="373">
        <v>7537</v>
      </c>
      <c r="DF55" s="373">
        <v>7570</v>
      </c>
      <c r="DG55" s="374">
        <v>7547</v>
      </c>
      <c r="DH55" s="372">
        <v>7566</v>
      </c>
      <c r="DI55" s="373">
        <v>7521</v>
      </c>
      <c r="DJ55" s="373">
        <v>7504</v>
      </c>
      <c r="DK55" s="373">
        <v>7487</v>
      </c>
      <c r="DL55" s="373">
        <v>7467</v>
      </c>
      <c r="DM55" s="373">
        <v>7438</v>
      </c>
      <c r="DN55" s="373">
        <v>7398</v>
      </c>
      <c r="DO55" s="373">
        <v>7403</v>
      </c>
      <c r="DP55" s="373">
        <v>7436</v>
      </c>
      <c r="DQ55" s="373">
        <v>7407</v>
      </c>
      <c r="DR55" s="373">
        <v>7357</v>
      </c>
      <c r="DS55" s="376">
        <v>7413</v>
      </c>
      <c r="DT55" s="372">
        <v>7439</v>
      </c>
      <c r="DU55" s="373">
        <v>7514</v>
      </c>
      <c r="DV55" s="373">
        <v>7514</v>
      </c>
      <c r="DW55" s="373">
        <v>7511</v>
      </c>
      <c r="DX55" s="373">
        <v>7561</v>
      </c>
      <c r="DY55" s="373">
        <v>7550</v>
      </c>
      <c r="DZ55" s="373">
        <v>7546</v>
      </c>
      <c r="EA55" s="373">
        <v>7481</v>
      </c>
      <c r="EB55" s="373">
        <v>7498</v>
      </c>
      <c r="EC55" s="373">
        <v>7448</v>
      </c>
      <c r="ED55" s="373">
        <v>7451</v>
      </c>
      <c r="EE55" s="376">
        <v>7453</v>
      </c>
      <c r="EF55" s="372">
        <v>7450</v>
      </c>
      <c r="EG55" s="373">
        <v>7461</v>
      </c>
      <c r="EH55" s="373">
        <v>7437</v>
      </c>
      <c r="EI55" s="373">
        <v>7407</v>
      </c>
      <c r="EJ55" s="373">
        <v>7347</v>
      </c>
      <c r="EK55" s="373">
        <v>7314</v>
      </c>
      <c r="EL55" s="373">
        <v>7310</v>
      </c>
      <c r="EM55" s="373">
        <v>7327</v>
      </c>
      <c r="EN55" s="373">
        <v>7319</v>
      </c>
      <c r="EO55" s="373">
        <v>7316</v>
      </c>
      <c r="EP55" s="373">
        <v>7358</v>
      </c>
      <c r="EQ55" s="376">
        <v>7373</v>
      </c>
      <c r="ER55" s="372">
        <v>7409</v>
      </c>
      <c r="ES55" s="373">
        <v>7409</v>
      </c>
      <c r="ET55" s="373">
        <v>7363</v>
      </c>
      <c r="EU55" s="373">
        <v>7325</v>
      </c>
      <c r="EV55" s="373">
        <v>7312</v>
      </c>
      <c r="EW55" s="376">
        <v>7265</v>
      </c>
      <c r="EX55" s="376">
        <v>7371</v>
      </c>
      <c r="EY55" s="376">
        <v>7402</v>
      </c>
      <c r="EZ55" s="374">
        <v>7369</v>
      </c>
      <c r="FA55" s="374">
        <v>7368</v>
      </c>
      <c r="FB55" s="374">
        <v>7367</v>
      </c>
      <c r="FC55" s="374">
        <v>7406</v>
      </c>
      <c r="FD55" s="102">
        <v>39</v>
      </c>
      <c r="FE55" s="85">
        <v>0.52931596091205213</v>
      </c>
      <c r="FF55" s="102">
        <v>33</v>
      </c>
      <c r="FG55" s="85">
        <v>0.44757900447579008</v>
      </c>
    </row>
    <row r="56" spans="1:163" ht="15" outlineLevel="2">
      <c r="A56" s="360">
        <v>501</v>
      </c>
      <c r="B56" s="53" t="s">
        <v>327</v>
      </c>
      <c r="C56" s="344" t="s">
        <v>341</v>
      </c>
      <c r="D56" s="372">
        <v>2264</v>
      </c>
      <c r="E56" s="373">
        <v>2300</v>
      </c>
      <c r="F56" s="373">
        <v>2297</v>
      </c>
      <c r="G56" s="373">
        <v>2289</v>
      </c>
      <c r="H56" s="373">
        <v>2297</v>
      </c>
      <c r="I56" s="373">
        <v>2300</v>
      </c>
      <c r="J56" s="373">
        <v>2206</v>
      </c>
      <c r="K56" s="373">
        <v>2287</v>
      </c>
      <c r="L56" s="373">
        <v>2195</v>
      </c>
      <c r="M56" s="373">
        <v>2194</v>
      </c>
      <c r="N56" s="373">
        <v>2187</v>
      </c>
      <c r="O56" s="374">
        <v>2208</v>
      </c>
      <c r="P56" s="372">
        <v>2203</v>
      </c>
      <c r="Q56" s="373">
        <v>2199</v>
      </c>
      <c r="R56" s="375">
        <v>2186</v>
      </c>
      <c r="S56" s="373">
        <v>2188</v>
      </c>
      <c r="T56" s="373">
        <v>2200</v>
      </c>
      <c r="U56" s="373">
        <v>2172</v>
      </c>
      <c r="V56" s="373">
        <v>2154</v>
      </c>
      <c r="W56" s="373">
        <v>2128</v>
      </c>
      <c r="X56" s="373">
        <v>2183</v>
      </c>
      <c r="Y56" s="373">
        <v>2200</v>
      </c>
      <c r="Z56" s="373">
        <v>2178</v>
      </c>
      <c r="AA56" s="374">
        <v>2152</v>
      </c>
      <c r="AB56" s="372">
        <v>2168</v>
      </c>
      <c r="AC56" s="373">
        <v>2170</v>
      </c>
      <c r="AD56" s="373">
        <v>2145</v>
      </c>
      <c r="AE56" s="373">
        <v>2137</v>
      </c>
      <c r="AF56" s="373">
        <v>2157</v>
      </c>
      <c r="AG56" s="373">
        <v>2113</v>
      </c>
      <c r="AH56" s="373">
        <v>2098</v>
      </c>
      <c r="AI56" s="373">
        <v>2093</v>
      </c>
      <c r="AJ56" s="373">
        <v>2105</v>
      </c>
      <c r="AK56" s="373">
        <v>2130</v>
      </c>
      <c r="AL56" s="373">
        <v>2134</v>
      </c>
      <c r="AM56" s="374">
        <v>2146</v>
      </c>
      <c r="AN56" s="372">
        <v>2141</v>
      </c>
      <c r="AO56" s="373">
        <v>2125</v>
      </c>
      <c r="AP56" s="373">
        <v>2136</v>
      </c>
      <c r="AQ56" s="373">
        <v>2091</v>
      </c>
      <c r="AR56" s="373">
        <v>2116</v>
      </c>
      <c r="AS56" s="373">
        <v>2082</v>
      </c>
      <c r="AT56" s="373">
        <v>2073</v>
      </c>
      <c r="AU56" s="373">
        <v>2056</v>
      </c>
      <c r="AV56" s="373">
        <v>2034</v>
      </c>
      <c r="AW56" s="373">
        <v>2019</v>
      </c>
      <c r="AX56" s="373">
        <v>2027</v>
      </c>
      <c r="AY56" s="374">
        <v>2025</v>
      </c>
      <c r="AZ56" s="372">
        <v>2022</v>
      </c>
      <c r="BA56" s="373">
        <v>2035</v>
      </c>
      <c r="BB56" s="373">
        <v>2027</v>
      </c>
      <c r="BC56" s="373">
        <v>2037</v>
      </c>
      <c r="BD56" s="373">
        <v>2046</v>
      </c>
      <c r="BE56" s="373">
        <v>2008</v>
      </c>
      <c r="BF56" s="373">
        <v>1973</v>
      </c>
      <c r="BG56" s="373">
        <v>1917</v>
      </c>
      <c r="BH56" s="373">
        <v>1913</v>
      </c>
      <c r="BI56" s="373">
        <v>1900</v>
      </c>
      <c r="BJ56" s="373">
        <v>1898</v>
      </c>
      <c r="BK56" s="374">
        <v>1905</v>
      </c>
      <c r="BL56" s="372">
        <v>1896</v>
      </c>
      <c r="BM56" s="377">
        <v>1908</v>
      </c>
      <c r="BN56" s="377">
        <v>1907</v>
      </c>
      <c r="BO56" s="377">
        <v>1923</v>
      </c>
      <c r="BP56" s="377">
        <v>1935</v>
      </c>
      <c r="BQ56" s="377">
        <v>1915</v>
      </c>
      <c r="BR56" s="377">
        <v>1866</v>
      </c>
      <c r="BS56" s="377">
        <v>1839</v>
      </c>
      <c r="BT56" s="377">
        <v>1836</v>
      </c>
      <c r="BU56" s="377">
        <v>1830</v>
      </c>
      <c r="BV56" s="377">
        <v>1830</v>
      </c>
      <c r="BW56" s="374">
        <v>1799</v>
      </c>
      <c r="BX56" s="372">
        <v>1844</v>
      </c>
      <c r="BY56" s="377">
        <v>1824</v>
      </c>
      <c r="BZ56" s="377">
        <v>1814</v>
      </c>
      <c r="CA56" s="377">
        <v>1783</v>
      </c>
      <c r="CB56" s="377">
        <v>1779</v>
      </c>
      <c r="CC56" s="377">
        <v>1776</v>
      </c>
      <c r="CD56" s="377">
        <v>1771</v>
      </c>
      <c r="CE56" s="377">
        <v>1785</v>
      </c>
      <c r="CF56" s="377">
        <v>1779</v>
      </c>
      <c r="CG56" s="373">
        <v>1775</v>
      </c>
      <c r="CH56" s="373">
        <v>1777</v>
      </c>
      <c r="CI56" s="374">
        <v>1767</v>
      </c>
      <c r="CJ56" s="372">
        <v>1766</v>
      </c>
      <c r="CK56" s="373">
        <v>1770</v>
      </c>
      <c r="CL56" s="373">
        <v>1776</v>
      </c>
      <c r="CM56" s="373">
        <v>1765</v>
      </c>
      <c r="CN56" s="373">
        <v>1769</v>
      </c>
      <c r="CO56" s="373">
        <v>1790</v>
      </c>
      <c r="CP56" s="373">
        <v>1792</v>
      </c>
      <c r="CQ56" s="373">
        <v>1784</v>
      </c>
      <c r="CR56" s="373">
        <v>1779</v>
      </c>
      <c r="CS56" s="373">
        <v>1766</v>
      </c>
      <c r="CT56" s="373">
        <v>1780</v>
      </c>
      <c r="CU56" s="374">
        <v>1790</v>
      </c>
      <c r="CV56" s="372">
        <v>1791</v>
      </c>
      <c r="CW56" s="373">
        <v>1769</v>
      </c>
      <c r="CX56" s="373">
        <v>1768</v>
      </c>
      <c r="CY56" s="373">
        <v>1776</v>
      </c>
      <c r="CZ56" s="373">
        <v>1769</v>
      </c>
      <c r="DA56" s="373">
        <v>1751</v>
      </c>
      <c r="DB56" s="373">
        <v>1759</v>
      </c>
      <c r="DC56" s="373">
        <v>1754</v>
      </c>
      <c r="DD56" s="373">
        <v>1748</v>
      </c>
      <c r="DE56" s="373">
        <v>1746</v>
      </c>
      <c r="DF56" s="373">
        <v>1753</v>
      </c>
      <c r="DG56" s="374">
        <v>1756</v>
      </c>
      <c r="DH56" s="372">
        <v>1752</v>
      </c>
      <c r="DI56" s="373">
        <v>1741</v>
      </c>
      <c r="DJ56" s="373">
        <v>1739</v>
      </c>
      <c r="DK56" s="373">
        <v>1734</v>
      </c>
      <c r="DL56" s="373">
        <v>1739</v>
      </c>
      <c r="DM56" s="373">
        <v>1731</v>
      </c>
      <c r="DN56" s="373">
        <v>1718</v>
      </c>
      <c r="DO56" s="373">
        <v>1700</v>
      </c>
      <c r="DP56" s="373">
        <v>1702</v>
      </c>
      <c r="DQ56" s="373">
        <v>1685</v>
      </c>
      <c r="DR56" s="373">
        <v>1678</v>
      </c>
      <c r="DS56" s="376">
        <v>1696</v>
      </c>
      <c r="DT56" s="372">
        <v>1710</v>
      </c>
      <c r="DU56" s="373">
        <v>1743</v>
      </c>
      <c r="DV56" s="373">
        <v>1719</v>
      </c>
      <c r="DW56" s="373">
        <v>1718</v>
      </c>
      <c r="DX56" s="373">
        <v>1743</v>
      </c>
      <c r="DY56" s="373">
        <v>1743</v>
      </c>
      <c r="DZ56" s="373">
        <v>1759</v>
      </c>
      <c r="EA56" s="373">
        <v>1746</v>
      </c>
      <c r="EB56" s="373">
        <v>1737</v>
      </c>
      <c r="EC56" s="373">
        <v>1729</v>
      </c>
      <c r="ED56" s="373">
        <v>1728</v>
      </c>
      <c r="EE56" s="376">
        <v>1728</v>
      </c>
      <c r="EF56" s="372">
        <v>1733</v>
      </c>
      <c r="EG56" s="373">
        <v>1745</v>
      </c>
      <c r="EH56" s="373">
        <v>1746</v>
      </c>
      <c r="EI56" s="373">
        <v>1746</v>
      </c>
      <c r="EJ56" s="373">
        <v>1733</v>
      </c>
      <c r="EK56" s="373">
        <v>1733</v>
      </c>
      <c r="EL56" s="373">
        <v>1741</v>
      </c>
      <c r="EM56" s="373">
        <v>1755</v>
      </c>
      <c r="EN56" s="373">
        <v>1772</v>
      </c>
      <c r="EO56" s="373">
        <v>1760</v>
      </c>
      <c r="EP56" s="373">
        <v>1758</v>
      </c>
      <c r="EQ56" s="376">
        <v>1751</v>
      </c>
      <c r="ER56" s="372">
        <v>1764</v>
      </c>
      <c r="ES56" s="373">
        <v>1779</v>
      </c>
      <c r="ET56" s="373">
        <v>1793</v>
      </c>
      <c r="EU56" s="373">
        <v>1786</v>
      </c>
      <c r="EV56" s="373">
        <v>1776</v>
      </c>
      <c r="EW56" s="376">
        <v>1768</v>
      </c>
      <c r="EX56" s="376">
        <v>1784</v>
      </c>
      <c r="EY56" s="376">
        <v>1793</v>
      </c>
      <c r="EZ56" s="374">
        <v>1808</v>
      </c>
      <c r="FA56" s="374">
        <v>1818</v>
      </c>
      <c r="FB56" s="374">
        <v>1810</v>
      </c>
      <c r="FC56" s="374">
        <v>1847</v>
      </c>
      <c r="FD56" s="102">
        <v>37</v>
      </c>
      <c r="FE56" s="85">
        <v>2.0352035203520349</v>
      </c>
      <c r="FF56" s="102">
        <v>96</v>
      </c>
      <c r="FG56" s="85">
        <v>5.4825813820673899</v>
      </c>
    </row>
    <row r="57" spans="1:163" ht="15" outlineLevel="2">
      <c r="A57" s="360">
        <v>543</v>
      </c>
      <c r="B57" s="53" t="s">
        <v>327</v>
      </c>
      <c r="C57" s="344" t="s">
        <v>342</v>
      </c>
      <c r="D57" s="372">
        <v>6781</v>
      </c>
      <c r="E57" s="373">
        <v>6808</v>
      </c>
      <c r="F57" s="373">
        <v>6883</v>
      </c>
      <c r="G57" s="373">
        <v>6832</v>
      </c>
      <c r="H57" s="373">
        <v>6858</v>
      </c>
      <c r="I57" s="373">
        <v>6873</v>
      </c>
      <c r="J57" s="373">
        <v>6857</v>
      </c>
      <c r="K57" s="373">
        <v>6855</v>
      </c>
      <c r="L57" s="373">
        <v>6854</v>
      </c>
      <c r="M57" s="373">
        <v>6879</v>
      </c>
      <c r="N57" s="373">
        <v>6886</v>
      </c>
      <c r="O57" s="374">
        <v>6984</v>
      </c>
      <c r="P57" s="372">
        <v>6974</v>
      </c>
      <c r="Q57" s="373">
        <v>7015</v>
      </c>
      <c r="R57" s="375">
        <v>7034</v>
      </c>
      <c r="S57" s="373">
        <v>7073</v>
      </c>
      <c r="T57" s="373">
        <v>7072</v>
      </c>
      <c r="U57" s="373">
        <v>7056</v>
      </c>
      <c r="V57" s="373">
        <v>7034</v>
      </c>
      <c r="W57" s="373">
        <v>6988</v>
      </c>
      <c r="X57" s="373">
        <v>6992</v>
      </c>
      <c r="Y57" s="373">
        <v>6994</v>
      </c>
      <c r="Z57" s="373">
        <v>6970</v>
      </c>
      <c r="AA57" s="374">
        <v>7019</v>
      </c>
      <c r="AB57" s="372">
        <v>6717</v>
      </c>
      <c r="AC57" s="373">
        <v>7092</v>
      </c>
      <c r="AD57" s="373">
        <v>7077</v>
      </c>
      <c r="AE57" s="373">
        <v>7041</v>
      </c>
      <c r="AF57" s="373">
        <v>7052</v>
      </c>
      <c r="AG57" s="373">
        <v>7038</v>
      </c>
      <c r="AH57" s="373">
        <v>7011</v>
      </c>
      <c r="AI57" s="373">
        <v>6908</v>
      </c>
      <c r="AJ57" s="373">
        <v>6958</v>
      </c>
      <c r="AK57" s="373">
        <v>6976</v>
      </c>
      <c r="AL57" s="373">
        <v>6927</v>
      </c>
      <c r="AM57" s="374">
        <v>6906</v>
      </c>
      <c r="AN57" s="372">
        <v>6902</v>
      </c>
      <c r="AO57" s="373">
        <v>6940</v>
      </c>
      <c r="AP57" s="373">
        <v>6936</v>
      </c>
      <c r="AQ57" s="373">
        <v>6952</v>
      </c>
      <c r="AR57" s="373">
        <v>6953</v>
      </c>
      <c r="AS57" s="373">
        <v>6915</v>
      </c>
      <c r="AT57" s="373">
        <v>6881</v>
      </c>
      <c r="AU57" s="373">
        <v>6837</v>
      </c>
      <c r="AV57" s="373">
        <v>6782</v>
      </c>
      <c r="AW57" s="373">
        <v>6767</v>
      </c>
      <c r="AX57" s="373">
        <v>6763</v>
      </c>
      <c r="AY57" s="374">
        <v>6794</v>
      </c>
      <c r="AZ57" s="372">
        <v>6798</v>
      </c>
      <c r="BA57" s="373">
        <v>6764</v>
      </c>
      <c r="BB57" s="373">
        <v>6775</v>
      </c>
      <c r="BC57" s="373">
        <v>6748</v>
      </c>
      <c r="BD57" s="373">
        <v>6741</v>
      </c>
      <c r="BE57" s="373">
        <v>6711</v>
      </c>
      <c r="BF57" s="373">
        <v>6702</v>
      </c>
      <c r="BG57" s="373">
        <v>6630</v>
      </c>
      <c r="BH57" s="373">
        <v>6595</v>
      </c>
      <c r="BI57" s="373">
        <v>6556</v>
      </c>
      <c r="BJ57" s="373">
        <v>6602</v>
      </c>
      <c r="BK57" s="374">
        <v>6640</v>
      </c>
      <c r="BL57" s="372">
        <v>6655</v>
      </c>
      <c r="BM57" s="377">
        <v>6689</v>
      </c>
      <c r="BN57" s="377">
        <v>6684</v>
      </c>
      <c r="BO57" s="377">
        <v>6684</v>
      </c>
      <c r="BP57" s="377">
        <v>6674</v>
      </c>
      <c r="BQ57" s="377">
        <v>6651</v>
      </c>
      <c r="BR57" s="377">
        <v>6629</v>
      </c>
      <c r="BS57" s="377">
        <v>6591</v>
      </c>
      <c r="BT57" s="377">
        <v>6589</v>
      </c>
      <c r="BU57" s="377">
        <v>6566</v>
      </c>
      <c r="BV57" s="377">
        <v>6591</v>
      </c>
      <c r="BW57" s="374">
        <v>6603</v>
      </c>
      <c r="BX57" s="372">
        <v>6616</v>
      </c>
      <c r="BY57" s="377">
        <v>6603</v>
      </c>
      <c r="BZ57" s="377">
        <v>6599</v>
      </c>
      <c r="CA57" s="377">
        <v>6602</v>
      </c>
      <c r="CB57" s="377">
        <v>6592</v>
      </c>
      <c r="CC57" s="377">
        <v>6499</v>
      </c>
      <c r="CD57" s="377">
        <v>6518</v>
      </c>
      <c r="CE57" s="377">
        <v>6516</v>
      </c>
      <c r="CF57" s="377">
        <v>6532</v>
      </c>
      <c r="CG57" s="373">
        <v>6521</v>
      </c>
      <c r="CH57" s="373">
        <v>6525</v>
      </c>
      <c r="CI57" s="374">
        <v>6513</v>
      </c>
      <c r="CJ57" s="372">
        <v>6489</v>
      </c>
      <c r="CK57" s="373">
        <v>6488</v>
      </c>
      <c r="CL57" s="373">
        <v>6523</v>
      </c>
      <c r="CM57" s="373">
        <v>6506</v>
      </c>
      <c r="CN57" s="373">
        <v>6501</v>
      </c>
      <c r="CO57" s="373">
        <v>6506</v>
      </c>
      <c r="CP57" s="373">
        <v>6497</v>
      </c>
      <c r="CQ57" s="373">
        <v>6507</v>
      </c>
      <c r="CR57" s="373">
        <v>6527</v>
      </c>
      <c r="CS57" s="373">
        <v>6542</v>
      </c>
      <c r="CT57" s="373">
        <v>6558</v>
      </c>
      <c r="CU57" s="374">
        <v>6544</v>
      </c>
      <c r="CV57" s="372">
        <v>6544</v>
      </c>
      <c r="CW57" s="373">
        <v>6568</v>
      </c>
      <c r="CX57" s="373">
        <v>6553</v>
      </c>
      <c r="CY57" s="373">
        <v>6563</v>
      </c>
      <c r="CZ57" s="373">
        <v>6537</v>
      </c>
      <c r="DA57" s="373">
        <v>6537</v>
      </c>
      <c r="DB57" s="373">
        <v>6527</v>
      </c>
      <c r="DC57" s="373">
        <v>6553</v>
      </c>
      <c r="DD57" s="373">
        <v>6566</v>
      </c>
      <c r="DE57" s="373">
        <v>6571</v>
      </c>
      <c r="DF57" s="373">
        <v>6571</v>
      </c>
      <c r="DG57" s="374">
        <v>6592</v>
      </c>
      <c r="DH57" s="372">
        <v>6600</v>
      </c>
      <c r="DI57" s="373">
        <v>6615</v>
      </c>
      <c r="DJ57" s="373">
        <v>6634</v>
      </c>
      <c r="DK57" s="373">
        <v>6615</v>
      </c>
      <c r="DL57" s="373">
        <v>6586</v>
      </c>
      <c r="DM57" s="373">
        <v>6556</v>
      </c>
      <c r="DN57" s="373">
        <v>6554</v>
      </c>
      <c r="DO57" s="373">
        <v>6549</v>
      </c>
      <c r="DP57" s="373">
        <v>6548</v>
      </c>
      <c r="DQ57" s="373">
        <v>6522</v>
      </c>
      <c r="DR57" s="373">
        <v>6508</v>
      </c>
      <c r="DS57" s="376">
        <v>6505</v>
      </c>
      <c r="DT57" s="372">
        <v>6521</v>
      </c>
      <c r="DU57" s="373">
        <v>6527</v>
      </c>
      <c r="DV57" s="373">
        <v>6537</v>
      </c>
      <c r="DW57" s="373">
        <v>6492</v>
      </c>
      <c r="DX57" s="373">
        <v>6565</v>
      </c>
      <c r="DY57" s="373">
        <v>6552</v>
      </c>
      <c r="DZ57" s="373">
        <v>6546</v>
      </c>
      <c r="EA57" s="373">
        <v>6496</v>
      </c>
      <c r="EB57" s="373">
        <v>6533</v>
      </c>
      <c r="EC57" s="373">
        <v>6519</v>
      </c>
      <c r="ED57" s="373">
        <v>6503</v>
      </c>
      <c r="EE57" s="376">
        <v>6517</v>
      </c>
      <c r="EF57" s="372">
        <v>6558</v>
      </c>
      <c r="EG57" s="373">
        <v>6579</v>
      </c>
      <c r="EH57" s="373">
        <v>6592</v>
      </c>
      <c r="EI57" s="373">
        <v>6594</v>
      </c>
      <c r="EJ57" s="373">
        <v>6582</v>
      </c>
      <c r="EK57" s="373">
        <v>6581</v>
      </c>
      <c r="EL57" s="373">
        <v>6583</v>
      </c>
      <c r="EM57" s="373">
        <v>6577</v>
      </c>
      <c r="EN57" s="373">
        <v>6611</v>
      </c>
      <c r="EO57" s="373">
        <v>6606</v>
      </c>
      <c r="EP57" s="373">
        <v>6616</v>
      </c>
      <c r="EQ57" s="376">
        <v>6638</v>
      </c>
      <c r="ER57" s="372">
        <v>6664</v>
      </c>
      <c r="ES57" s="373">
        <v>6671</v>
      </c>
      <c r="ET57" s="373">
        <v>6561</v>
      </c>
      <c r="EU57" s="373">
        <v>6544</v>
      </c>
      <c r="EV57" s="373">
        <v>6523</v>
      </c>
      <c r="EW57" s="376">
        <v>6521</v>
      </c>
      <c r="EX57" s="376">
        <v>6569</v>
      </c>
      <c r="EY57" s="376">
        <v>6593</v>
      </c>
      <c r="EZ57" s="374">
        <v>6563</v>
      </c>
      <c r="FA57" s="374">
        <v>6580</v>
      </c>
      <c r="FB57" s="374">
        <v>6592</v>
      </c>
      <c r="FC57" s="374">
        <v>6628</v>
      </c>
      <c r="FD57" s="102">
        <v>36</v>
      </c>
      <c r="FE57" s="85">
        <v>0.54711246200607899</v>
      </c>
      <c r="FF57" s="102">
        <v>-10</v>
      </c>
      <c r="FG57" s="85">
        <v>-0.15064778547755348</v>
      </c>
    </row>
    <row r="58" spans="1:163" ht="15" outlineLevel="2">
      <c r="A58" s="360">
        <v>628</v>
      </c>
      <c r="B58" s="53" t="s">
        <v>327</v>
      </c>
      <c r="C58" s="344" t="s">
        <v>343</v>
      </c>
      <c r="D58" s="372">
        <v>8243</v>
      </c>
      <c r="E58" s="373">
        <v>8243</v>
      </c>
      <c r="F58" s="373">
        <v>8260</v>
      </c>
      <c r="G58" s="373">
        <v>7768</v>
      </c>
      <c r="H58" s="373">
        <v>7765</v>
      </c>
      <c r="I58" s="373">
        <v>7810</v>
      </c>
      <c r="J58" s="373">
        <v>7775</v>
      </c>
      <c r="K58" s="373">
        <v>7767</v>
      </c>
      <c r="L58" s="373">
        <v>7796</v>
      </c>
      <c r="M58" s="373">
        <v>7794</v>
      </c>
      <c r="N58" s="373">
        <v>7815</v>
      </c>
      <c r="O58" s="374">
        <v>7849</v>
      </c>
      <c r="P58" s="372">
        <v>7909</v>
      </c>
      <c r="Q58" s="373">
        <v>7912</v>
      </c>
      <c r="R58" s="375">
        <v>7884</v>
      </c>
      <c r="S58" s="373">
        <v>7873</v>
      </c>
      <c r="T58" s="373">
        <v>7835</v>
      </c>
      <c r="U58" s="373">
        <v>7820</v>
      </c>
      <c r="V58" s="373">
        <v>7804</v>
      </c>
      <c r="W58" s="373">
        <v>7791</v>
      </c>
      <c r="X58" s="373">
        <v>7785</v>
      </c>
      <c r="Y58" s="373">
        <v>7818</v>
      </c>
      <c r="Z58" s="373">
        <v>7788</v>
      </c>
      <c r="AA58" s="374">
        <v>7791</v>
      </c>
      <c r="AB58" s="372">
        <v>7840</v>
      </c>
      <c r="AC58" s="373">
        <v>7853</v>
      </c>
      <c r="AD58" s="373">
        <v>7871</v>
      </c>
      <c r="AE58" s="373">
        <v>7867</v>
      </c>
      <c r="AF58" s="373">
        <v>7897</v>
      </c>
      <c r="AG58" s="373">
        <v>7829</v>
      </c>
      <c r="AH58" s="373">
        <v>7782</v>
      </c>
      <c r="AI58" s="373">
        <v>7742</v>
      </c>
      <c r="AJ58" s="373">
        <v>7690</v>
      </c>
      <c r="AK58" s="373">
        <v>7726</v>
      </c>
      <c r="AL58" s="373">
        <v>7660</v>
      </c>
      <c r="AM58" s="374">
        <v>7725</v>
      </c>
      <c r="AN58" s="372">
        <v>7739</v>
      </c>
      <c r="AO58" s="373">
        <v>7767</v>
      </c>
      <c r="AP58" s="373">
        <v>7763</v>
      </c>
      <c r="AQ58" s="373">
        <v>7673</v>
      </c>
      <c r="AR58" s="373">
        <v>7676</v>
      </c>
      <c r="AS58" s="373">
        <v>7640</v>
      </c>
      <c r="AT58" s="373">
        <v>7618</v>
      </c>
      <c r="AU58" s="373">
        <v>7633</v>
      </c>
      <c r="AV58" s="373">
        <v>7567</v>
      </c>
      <c r="AW58" s="373">
        <v>7577</v>
      </c>
      <c r="AX58" s="373">
        <v>7598</v>
      </c>
      <c r="AY58" s="374">
        <v>7641</v>
      </c>
      <c r="AZ58" s="372">
        <v>7683</v>
      </c>
      <c r="BA58" s="373">
        <v>7669</v>
      </c>
      <c r="BB58" s="373">
        <v>7626</v>
      </c>
      <c r="BC58" s="373">
        <v>7593</v>
      </c>
      <c r="BD58" s="373">
        <v>7613</v>
      </c>
      <c r="BE58" s="373">
        <v>7570</v>
      </c>
      <c r="BF58" s="373">
        <v>7522</v>
      </c>
      <c r="BG58" s="373">
        <v>7420</v>
      </c>
      <c r="BH58" s="373">
        <v>7339</v>
      </c>
      <c r="BI58" s="373">
        <v>7293</v>
      </c>
      <c r="BJ58" s="373">
        <v>7301</v>
      </c>
      <c r="BK58" s="374">
        <v>7354</v>
      </c>
      <c r="BL58" s="372">
        <v>7356</v>
      </c>
      <c r="BM58" s="377">
        <v>7435</v>
      </c>
      <c r="BN58" s="377">
        <v>7428</v>
      </c>
      <c r="BO58" s="377">
        <v>7423</v>
      </c>
      <c r="BP58" s="377">
        <v>7429</v>
      </c>
      <c r="BQ58" s="377">
        <v>7325</v>
      </c>
      <c r="BR58" s="377">
        <v>7238</v>
      </c>
      <c r="BS58" s="377">
        <v>7167</v>
      </c>
      <c r="BT58" s="377">
        <v>7145</v>
      </c>
      <c r="BU58" s="377">
        <v>7155</v>
      </c>
      <c r="BV58" s="377">
        <v>7188</v>
      </c>
      <c r="BW58" s="374">
        <v>7278</v>
      </c>
      <c r="BX58" s="372">
        <v>7278</v>
      </c>
      <c r="BY58" s="377">
        <v>7247</v>
      </c>
      <c r="BZ58" s="377">
        <v>7259</v>
      </c>
      <c r="CA58" s="377">
        <v>7199</v>
      </c>
      <c r="CB58" s="377">
        <v>7171</v>
      </c>
      <c r="CC58" s="377">
        <v>7141</v>
      </c>
      <c r="CD58" s="377">
        <v>7133</v>
      </c>
      <c r="CE58" s="377">
        <v>7144</v>
      </c>
      <c r="CF58" s="377">
        <v>7121</v>
      </c>
      <c r="CG58" s="373">
        <v>7082</v>
      </c>
      <c r="CH58" s="373">
        <v>7099</v>
      </c>
      <c r="CI58" s="374">
        <v>7101</v>
      </c>
      <c r="CJ58" s="372">
        <v>7095</v>
      </c>
      <c r="CK58" s="373">
        <v>7114</v>
      </c>
      <c r="CL58" s="373">
        <v>7085</v>
      </c>
      <c r="CM58" s="373">
        <v>7108</v>
      </c>
      <c r="CN58" s="373">
        <v>7118</v>
      </c>
      <c r="CO58" s="373">
        <v>7183</v>
      </c>
      <c r="CP58" s="373">
        <v>7222</v>
      </c>
      <c r="CQ58" s="373">
        <v>7252</v>
      </c>
      <c r="CR58" s="373">
        <v>7227</v>
      </c>
      <c r="CS58" s="373">
        <v>7280</v>
      </c>
      <c r="CT58" s="373">
        <v>7307</v>
      </c>
      <c r="CU58" s="374">
        <v>7334</v>
      </c>
      <c r="CV58" s="372">
        <v>7338</v>
      </c>
      <c r="CW58" s="373">
        <v>7324</v>
      </c>
      <c r="CX58" s="373">
        <v>7243</v>
      </c>
      <c r="CY58" s="373">
        <v>7206</v>
      </c>
      <c r="CZ58" s="373">
        <v>7156</v>
      </c>
      <c r="DA58" s="373">
        <v>7131</v>
      </c>
      <c r="DB58" s="373">
        <v>7149</v>
      </c>
      <c r="DC58" s="373">
        <v>7135</v>
      </c>
      <c r="DD58" s="373">
        <v>7142</v>
      </c>
      <c r="DE58" s="373">
        <v>7115</v>
      </c>
      <c r="DF58" s="373">
        <v>7184</v>
      </c>
      <c r="DG58" s="374">
        <v>7230</v>
      </c>
      <c r="DH58" s="372">
        <v>7249</v>
      </c>
      <c r="DI58" s="373">
        <v>7330</v>
      </c>
      <c r="DJ58" s="373">
        <v>7295</v>
      </c>
      <c r="DK58" s="373">
        <v>7262</v>
      </c>
      <c r="DL58" s="373">
        <v>7222</v>
      </c>
      <c r="DM58" s="373">
        <v>7189</v>
      </c>
      <c r="DN58" s="373">
        <v>7148</v>
      </c>
      <c r="DO58" s="373">
        <v>7147</v>
      </c>
      <c r="DP58" s="373">
        <v>7169</v>
      </c>
      <c r="DQ58" s="373">
        <v>7111</v>
      </c>
      <c r="DR58" s="373">
        <v>7088</v>
      </c>
      <c r="DS58" s="376">
        <v>7117</v>
      </c>
      <c r="DT58" s="372">
        <v>7152</v>
      </c>
      <c r="DU58" s="373">
        <v>7178</v>
      </c>
      <c r="DV58" s="373">
        <v>7188</v>
      </c>
      <c r="DW58" s="373">
        <v>7210</v>
      </c>
      <c r="DX58" s="373">
        <v>7236</v>
      </c>
      <c r="DY58" s="373">
        <v>7267</v>
      </c>
      <c r="DZ58" s="373">
        <v>7290</v>
      </c>
      <c r="EA58" s="373">
        <v>7223</v>
      </c>
      <c r="EB58" s="373">
        <v>7236</v>
      </c>
      <c r="EC58" s="373">
        <v>7221</v>
      </c>
      <c r="ED58" s="373">
        <v>7163</v>
      </c>
      <c r="EE58" s="376">
        <v>7204</v>
      </c>
      <c r="EF58" s="372">
        <v>7239</v>
      </c>
      <c r="EG58" s="373">
        <v>7251</v>
      </c>
      <c r="EH58" s="373">
        <v>7209</v>
      </c>
      <c r="EI58" s="373">
        <v>7180</v>
      </c>
      <c r="EJ58" s="373">
        <v>7175</v>
      </c>
      <c r="EK58" s="373">
        <v>7166</v>
      </c>
      <c r="EL58" s="373">
        <v>7140</v>
      </c>
      <c r="EM58" s="373">
        <v>7145</v>
      </c>
      <c r="EN58" s="373">
        <v>7115</v>
      </c>
      <c r="EO58" s="373">
        <v>7099</v>
      </c>
      <c r="EP58" s="373">
        <v>7101</v>
      </c>
      <c r="EQ58" s="376">
        <v>7097</v>
      </c>
      <c r="ER58" s="372">
        <v>7125</v>
      </c>
      <c r="ES58" s="373">
        <v>7095</v>
      </c>
      <c r="ET58" s="373">
        <v>7036</v>
      </c>
      <c r="EU58" s="373">
        <v>7023</v>
      </c>
      <c r="EV58" s="373">
        <v>7039</v>
      </c>
      <c r="EW58" s="376">
        <v>7009</v>
      </c>
      <c r="EX58" s="376">
        <v>7036</v>
      </c>
      <c r="EY58" s="376">
        <v>7108</v>
      </c>
      <c r="EZ58" s="374">
        <v>7150</v>
      </c>
      <c r="FA58" s="374">
        <v>7186</v>
      </c>
      <c r="FB58" s="374">
        <v>7179</v>
      </c>
      <c r="FC58" s="374">
        <v>7242</v>
      </c>
      <c r="FD58" s="102">
        <v>63</v>
      </c>
      <c r="FE58" s="85">
        <v>0.87670470359031449</v>
      </c>
      <c r="FF58" s="102">
        <v>145</v>
      </c>
      <c r="FG58" s="85">
        <v>2.0431168099196846</v>
      </c>
    </row>
    <row r="59" spans="1:163" ht="15" outlineLevel="2">
      <c r="A59" s="360">
        <v>656</v>
      </c>
      <c r="B59" s="53" t="s">
        <v>327</v>
      </c>
      <c r="C59" s="344" t="s">
        <v>344</v>
      </c>
      <c r="D59" s="372">
        <v>5966</v>
      </c>
      <c r="E59" s="373">
        <v>6038</v>
      </c>
      <c r="F59" s="373">
        <v>6078</v>
      </c>
      <c r="G59" s="373">
        <v>6086</v>
      </c>
      <c r="H59" s="373">
        <v>6040</v>
      </c>
      <c r="I59" s="373">
        <v>6050</v>
      </c>
      <c r="J59" s="373">
        <v>6002</v>
      </c>
      <c r="K59" s="373">
        <v>6020</v>
      </c>
      <c r="L59" s="373">
        <v>5967</v>
      </c>
      <c r="M59" s="373">
        <v>5994</v>
      </c>
      <c r="N59" s="373">
        <v>6041</v>
      </c>
      <c r="O59" s="374">
        <v>6124</v>
      </c>
      <c r="P59" s="372">
        <v>6090</v>
      </c>
      <c r="Q59" s="373">
        <v>6053</v>
      </c>
      <c r="R59" s="375">
        <v>6181</v>
      </c>
      <c r="S59" s="373">
        <v>6103</v>
      </c>
      <c r="T59" s="373">
        <v>6282</v>
      </c>
      <c r="U59" s="373">
        <v>6518</v>
      </c>
      <c r="V59" s="373">
        <v>6509</v>
      </c>
      <c r="W59" s="373">
        <v>6465</v>
      </c>
      <c r="X59" s="373">
        <v>6461</v>
      </c>
      <c r="Y59" s="373">
        <v>6568</v>
      </c>
      <c r="Z59" s="373">
        <v>6583</v>
      </c>
      <c r="AA59" s="374">
        <v>6543</v>
      </c>
      <c r="AB59" s="372">
        <v>6523</v>
      </c>
      <c r="AC59" s="373">
        <v>6562</v>
      </c>
      <c r="AD59" s="373">
        <v>6552</v>
      </c>
      <c r="AE59" s="373">
        <v>6527</v>
      </c>
      <c r="AF59" s="373">
        <v>6448</v>
      </c>
      <c r="AG59" s="373">
        <v>6366</v>
      </c>
      <c r="AH59" s="373">
        <v>6356</v>
      </c>
      <c r="AI59" s="373">
        <v>6398</v>
      </c>
      <c r="AJ59" s="373">
        <v>6344</v>
      </c>
      <c r="AK59" s="373">
        <v>6425</v>
      </c>
      <c r="AL59" s="373">
        <v>6339</v>
      </c>
      <c r="AM59" s="374">
        <v>6416</v>
      </c>
      <c r="AN59" s="372">
        <v>6395</v>
      </c>
      <c r="AO59" s="373">
        <v>6531</v>
      </c>
      <c r="AP59" s="373">
        <v>6537</v>
      </c>
      <c r="AQ59" s="373">
        <v>6550</v>
      </c>
      <c r="AR59" s="373">
        <v>6492</v>
      </c>
      <c r="AS59" s="373">
        <v>6463</v>
      </c>
      <c r="AT59" s="373">
        <v>6453</v>
      </c>
      <c r="AU59" s="373">
        <v>6429</v>
      </c>
      <c r="AV59" s="373">
        <v>6397</v>
      </c>
      <c r="AW59" s="373">
        <v>6422</v>
      </c>
      <c r="AX59" s="373">
        <v>6376</v>
      </c>
      <c r="AY59" s="374">
        <v>6468</v>
      </c>
      <c r="AZ59" s="372">
        <v>6403</v>
      </c>
      <c r="BA59" s="373">
        <v>6493</v>
      </c>
      <c r="BB59" s="373">
        <v>6505</v>
      </c>
      <c r="BC59" s="373">
        <v>6539</v>
      </c>
      <c r="BD59" s="373">
        <v>6555</v>
      </c>
      <c r="BE59" s="373">
        <v>6542</v>
      </c>
      <c r="BF59" s="373">
        <v>6520</v>
      </c>
      <c r="BG59" s="373">
        <v>6414</v>
      </c>
      <c r="BH59" s="373">
        <v>6420</v>
      </c>
      <c r="BI59" s="373">
        <v>6298</v>
      </c>
      <c r="BJ59" s="373">
        <v>6358</v>
      </c>
      <c r="BK59" s="374">
        <v>6437</v>
      </c>
      <c r="BL59" s="372">
        <v>6463</v>
      </c>
      <c r="BM59" s="377">
        <v>6510</v>
      </c>
      <c r="BN59" s="377">
        <v>6458</v>
      </c>
      <c r="BO59" s="377">
        <v>6422</v>
      </c>
      <c r="BP59" s="377">
        <v>6433</v>
      </c>
      <c r="BQ59" s="377">
        <v>6417</v>
      </c>
      <c r="BR59" s="377">
        <v>6343</v>
      </c>
      <c r="BS59" s="377">
        <v>6370</v>
      </c>
      <c r="BT59" s="377">
        <v>6314</v>
      </c>
      <c r="BU59" s="377">
        <v>6300</v>
      </c>
      <c r="BV59" s="377">
        <v>6360</v>
      </c>
      <c r="BW59" s="374">
        <v>6384</v>
      </c>
      <c r="BX59" s="372">
        <v>6420</v>
      </c>
      <c r="BY59" s="377">
        <v>6398</v>
      </c>
      <c r="BZ59" s="377">
        <v>6339</v>
      </c>
      <c r="CA59" s="377">
        <v>6268</v>
      </c>
      <c r="CB59" s="377">
        <v>6238</v>
      </c>
      <c r="CC59" s="377">
        <v>6181</v>
      </c>
      <c r="CD59" s="377">
        <v>6179</v>
      </c>
      <c r="CE59" s="377">
        <v>6171</v>
      </c>
      <c r="CF59" s="377">
        <v>6155</v>
      </c>
      <c r="CG59" s="373">
        <v>6115</v>
      </c>
      <c r="CH59" s="373">
        <v>6063</v>
      </c>
      <c r="CI59" s="374">
        <v>6072</v>
      </c>
      <c r="CJ59" s="372">
        <v>6068</v>
      </c>
      <c r="CK59" s="373">
        <v>6063</v>
      </c>
      <c r="CL59" s="373">
        <v>6039</v>
      </c>
      <c r="CM59" s="373">
        <v>6022</v>
      </c>
      <c r="CN59" s="373">
        <v>6043</v>
      </c>
      <c r="CO59" s="373">
        <v>6106</v>
      </c>
      <c r="CP59" s="373">
        <v>6177</v>
      </c>
      <c r="CQ59" s="373">
        <v>6174</v>
      </c>
      <c r="CR59" s="373">
        <v>6232</v>
      </c>
      <c r="CS59" s="373">
        <v>6239</v>
      </c>
      <c r="CT59" s="373">
        <v>6266</v>
      </c>
      <c r="CU59" s="374">
        <v>6483</v>
      </c>
      <c r="CV59" s="372">
        <v>6488</v>
      </c>
      <c r="CW59" s="373">
        <v>6519</v>
      </c>
      <c r="CX59" s="373">
        <v>6473</v>
      </c>
      <c r="CY59" s="373">
        <v>6448</v>
      </c>
      <c r="CZ59" s="373">
        <v>6479</v>
      </c>
      <c r="DA59" s="373">
        <v>6463</v>
      </c>
      <c r="DB59" s="373">
        <v>6476</v>
      </c>
      <c r="DC59" s="373">
        <v>6483</v>
      </c>
      <c r="DD59" s="373">
        <v>6470</v>
      </c>
      <c r="DE59" s="373">
        <v>6431</v>
      </c>
      <c r="DF59" s="373">
        <v>6479</v>
      </c>
      <c r="DG59" s="374">
        <v>6495</v>
      </c>
      <c r="DH59" s="372">
        <v>6499</v>
      </c>
      <c r="DI59" s="373">
        <v>6519</v>
      </c>
      <c r="DJ59" s="373">
        <v>6599</v>
      </c>
      <c r="DK59" s="373">
        <v>6607</v>
      </c>
      <c r="DL59" s="373">
        <v>6571</v>
      </c>
      <c r="DM59" s="373">
        <v>6565</v>
      </c>
      <c r="DN59" s="373">
        <v>6515</v>
      </c>
      <c r="DO59" s="373">
        <v>6473</v>
      </c>
      <c r="DP59" s="373">
        <v>6499</v>
      </c>
      <c r="DQ59" s="373">
        <v>6438</v>
      </c>
      <c r="DR59" s="373">
        <v>6421</v>
      </c>
      <c r="DS59" s="376">
        <v>6491</v>
      </c>
      <c r="DT59" s="372">
        <v>6540</v>
      </c>
      <c r="DU59" s="373">
        <v>6788</v>
      </c>
      <c r="DV59" s="373">
        <v>6801</v>
      </c>
      <c r="DW59" s="373">
        <v>6818</v>
      </c>
      <c r="DX59" s="373">
        <v>6948</v>
      </c>
      <c r="DY59" s="373">
        <v>6960</v>
      </c>
      <c r="DZ59" s="373">
        <v>7004</v>
      </c>
      <c r="EA59" s="373">
        <v>6744</v>
      </c>
      <c r="EB59" s="373">
        <v>6959</v>
      </c>
      <c r="EC59" s="373">
        <v>6898</v>
      </c>
      <c r="ED59" s="373">
        <v>6859</v>
      </c>
      <c r="EE59" s="376">
        <v>6831</v>
      </c>
      <c r="EF59" s="372">
        <v>6823</v>
      </c>
      <c r="EG59" s="373">
        <v>6831</v>
      </c>
      <c r="EH59" s="373">
        <v>6789</v>
      </c>
      <c r="EI59" s="373">
        <v>6774</v>
      </c>
      <c r="EJ59" s="373">
        <v>6609</v>
      </c>
      <c r="EK59" s="373">
        <v>6734</v>
      </c>
      <c r="EL59" s="373">
        <v>6745</v>
      </c>
      <c r="EM59" s="373">
        <v>6745</v>
      </c>
      <c r="EN59" s="373">
        <v>6708</v>
      </c>
      <c r="EO59" s="373">
        <v>6736</v>
      </c>
      <c r="EP59" s="373">
        <v>6760</v>
      </c>
      <c r="EQ59" s="376">
        <v>6788</v>
      </c>
      <c r="ER59" s="372">
        <v>6842</v>
      </c>
      <c r="ES59" s="373">
        <v>6887</v>
      </c>
      <c r="ET59" s="373">
        <v>6989</v>
      </c>
      <c r="EU59" s="373">
        <v>7006</v>
      </c>
      <c r="EV59" s="373">
        <v>7067</v>
      </c>
      <c r="EW59" s="376">
        <v>7068</v>
      </c>
      <c r="EX59" s="376">
        <v>7452</v>
      </c>
      <c r="EY59" s="376">
        <v>7510</v>
      </c>
      <c r="EZ59" s="374">
        <v>7523</v>
      </c>
      <c r="FA59" s="374">
        <v>7625</v>
      </c>
      <c r="FB59" s="374">
        <v>7652</v>
      </c>
      <c r="FC59" s="374">
        <v>7773</v>
      </c>
      <c r="FD59" s="102">
        <v>121</v>
      </c>
      <c r="FE59" s="85">
        <v>1.5868852459016394</v>
      </c>
      <c r="FF59" s="102">
        <v>985</v>
      </c>
      <c r="FG59" s="85">
        <v>14.510901591043018</v>
      </c>
    </row>
    <row r="60" spans="1:163" ht="15" outlineLevel="2">
      <c r="A60" s="360">
        <v>761</v>
      </c>
      <c r="B60" s="53" t="s">
        <v>327</v>
      </c>
      <c r="C60" s="344" t="s">
        <v>345</v>
      </c>
      <c r="D60" s="372">
        <v>7718</v>
      </c>
      <c r="E60" s="373">
        <v>7940</v>
      </c>
      <c r="F60" s="373">
        <v>7981</v>
      </c>
      <c r="G60" s="373">
        <v>8021</v>
      </c>
      <c r="H60" s="373">
        <v>7977</v>
      </c>
      <c r="I60" s="373">
        <v>7955</v>
      </c>
      <c r="J60" s="373">
        <v>7868</v>
      </c>
      <c r="K60" s="373">
        <v>7951</v>
      </c>
      <c r="L60" s="373">
        <v>7917</v>
      </c>
      <c r="M60" s="373">
        <v>7958</v>
      </c>
      <c r="N60" s="373">
        <v>8096</v>
      </c>
      <c r="O60" s="374">
        <v>8279</v>
      </c>
      <c r="P60" s="372">
        <v>8404</v>
      </c>
      <c r="Q60" s="373">
        <v>8432</v>
      </c>
      <c r="R60" s="375">
        <v>8824</v>
      </c>
      <c r="S60" s="373">
        <v>8863</v>
      </c>
      <c r="T60" s="373">
        <v>8487</v>
      </c>
      <c r="U60" s="373">
        <v>8468</v>
      </c>
      <c r="V60" s="373">
        <v>8412</v>
      </c>
      <c r="W60" s="373">
        <v>8394</v>
      </c>
      <c r="X60" s="373">
        <v>8367</v>
      </c>
      <c r="Y60" s="373">
        <v>8446</v>
      </c>
      <c r="Z60" s="373">
        <v>8463</v>
      </c>
      <c r="AA60" s="374">
        <v>8419</v>
      </c>
      <c r="AB60" s="372">
        <v>8382</v>
      </c>
      <c r="AC60" s="373">
        <v>8308</v>
      </c>
      <c r="AD60" s="373">
        <v>8387</v>
      </c>
      <c r="AE60" s="373">
        <v>8403</v>
      </c>
      <c r="AF60" s="373">
        <v>8467</v>
      </c>
      <c r="AG60" s="373">
        <v>8485</v>
      </c>
      <c r="AH60" s="373">
        <v>8496</v>
      </c>
      <c r="AI60" s="373">
        <v>8610</v>
      </c>
      <c r="AJ60" s="373">
        <v>8588</v>
      </c>
      <c r="AK60" s="373">
        <v>8717</v>
      </c>
      <c r="AL60" s="373">
        <v>8331</v>
      </c>
      <c r="AM60" s="374">
        <v>8402</v>
      </c>
      <c r="AN60" s="372">
        <v>8426</v>
      </c>
      <c r="AO60" s="373">
        <v>8490</v>
      </c>
      <c r="AP60" s="373">
        <v>8504</v>
      </c>
      <c r="AQ60" s="373">
        <v>8429</v>
      </c>
      <c r="AR60" s="373">
        <v>8445</v>
      </c>
      <c r="AS60" s="373">
        <v>8481</v>
      </c>
      <c r="AT60" s="373">
        <v>8468</v>
      </c>
      <c r="AU60" s="373">
        <v>8459</v>
      </c>
      <c r="AV60" s="373">
        <v>8321</v>
      </c>
      <c r="AW60" s="373">
        <v>8341</v>
      </c>
      <c r="AX60" s="373">
        <v>8318</v>
      </c>
      <c r="AY60" s="374">
        <v>8354</v>
      </c>
      <c r="AZ60" s="372">
        <v>8351</v>
      </c>
      <c r="BA60" s="373">
        <v>8363</v>
      </c>
      <c r="BB60" s="373">
        <v>8311</v>
      </c>
      <c r="BC60" s="373">
        <v>8270</v>
      </c>
      <c r="BD60" s="373">
        <v>8242</v>
      </c>
      <c r="BE60" s="373">
        <v>8195</v>
      </c>
      <c r="BF60" s="373">
        <v>8152</v>
      </c>
      <c r="BG60" s="373">
        <v>8057</v>
      </c>
      <c r="BH60" s="373">
        <v>8045</v>
      </c>
      <c r="BI60" s="373">
        <v>7957</v>
      </c>
      <c r="BJ60" s="373">
        <v>7959</v>
      </c>
      <c r="BK60" s="374">
        <v>8048</v>
      </c>
      <c r="BL60" s="372">
        <v>8059</v>
      </c>
      <c r="BM60" s="377">
        <v>8133</v>
      </c>
      <c r="BN60" s="377">
        <v>8058</v>
      </c>
      <c r="BO60" s="377">
        <v>8061</v>
      </c>
      <c r="BP60" s="377">
        <v>8073</v>
      </c>
      <c r="BQ60" s="377">
        <v>8022</v>
      </c>
      <c r="BR60" s="377">
        <v>7916</v>
      </c>
      <c r="BS60" s="377">
        <v>7847</v>
      </c>
      <c r="BT60" s="377">
        <v>7792</v>
      </c>
      <c r="BU60" s="377">
        <v>7815</v>
      </c>
      <c r="BV60" s="377">
        <v>7852</v>
      </c>
      <c r="BW60" s="374">
        <v>7912</v>
      </c>
      <c r="BX60" s="372">
        <v>7945</v>
      </c>
      <c r="BY60" s="377">
        <v>7959</v>
      </c>
      <c r="BZ60" s="377">
        <v>7950</v>
      </c>
      <c r="CA60" s="377">
        <v>7857</v>
      </c>
      <c r="CB60" s="377">
        <v>7674</v>
      </c>
      <c r="CC60" s="377">
        <v>7586</v>
      </c>
      <c r="CD60" s="377">
        <v>7520</v>
      </c>
      <c r="CE60" s="377">
        <v>7459</v>
      </c>
      <c r="CF60" s="377">
        <v>7389</v>
      </c>
      <c r="CG60" s="373">
        <v>7379</v>
      </c>
      <c r="CH60" s="373">
        <v>7340</v>
      </c>
      <c r="CI60" s="374">
        <v>7342</v>
      </c>
      <c r="CJ60" s="372">
        <v>7320</v>
      </c>
      <c r="CK60" s="373">
        <v>7316</v>
      </c>
      <c r="CL60" s="373">
        <v>7286</v>
      </c>
      <c r="CM60" s="373">
        <v>7299</v>
      </c>
      <c r="CN60" s="373">
        <v>7319</v>
      </c>
      <c r="CO60" s="373">
        <v>7387</v>
      </c>
      <c r="CP60" s="373">
        <v>7501</v>
      </c>
      <c r="CQ60" s="373">
        <v>7521</v>
      </c>
      <c r="CR60" s="373">
        <v>7516</v>
      </c>
      <c r="CS60" s="373">
        <v>7527</v>
      </c>
      <c r="CT60" s="373">
        <v>7584</v>
      </c>
      <c r="CU60" s="374">
        <v>7600</v>
      </c>
      <c r="CV60" s="372">
        <v>7584</v>
      </c>
      <c r="CW60" s="373">
        <v>7544</v>
      </c>
      <c r="CX60" s="373">
        <v>7491</v>
      </c>
      <c r="CY60" s="373">
        <v>7450</v>
      </c>
      <c r="CZ60" s="373">
        <v>7485</v>
      </c>
      <c r="DA60" s="373">
        <v>7565</v>
      </c>
      <c r="DB60" s="373">
        <v>7594</v>
      </c>
      <c r="DC60" s="373">
        <v>7567</v>
      </c>
      <c r="DD60" s="373">
        <v>7602</v>
      </c>
      <c r="DE60" s="373">
        <v>7591</v>
      </c>
      <c r="DF60" s="373">
        <v>7673</v>
      </c>
      <c r="DG60" s="374">
        <v>7686</v>
      </c>
      <c r="DH60" s="372">
        <v>7717</v>
      </c>
      <c r="DI60" s="373">
        <v>7716</v>
      </c>
      <c r="DJ60" s="373">
        <v>7757</v>
      </c>
      <c r="DK60" s="373">
        <v>7711</v>
      </c>
      <c r="DL60" s="373">
        <v>7691</v>
      </c>
      <c r="DM60" s="373">
        <v>7640</v>
      </c>
      <c r="DN60" s="373">
        <v>7571</v>
      </c>
      <c r="DO60" s="373">
        <v>7569</v>
      </c>
      <c r="DP60" s="373">
        <v>7564</v>
      </c>
      <c r="DQ60" s="373">
        <v>7481</v>
      </c>
      <c r="DR60" s="373">
        <v>7429</v>
      </c>
      <c r="DS60" s="376">
        <v>7517</v>
      </c>
      <c r="DT60" s="372">
        <v>7584</v>
      </c>
      <c r="DU60" s="373">
        <v>7749</v>
      </c>
      <c r="DV60" s="373">
        <v>7826</v>
      </c>
      <c r="DW60" s="373">
        <v>7893</v>
      </c>
      <c r="DX60" s="373">
        <v>7992</v>
      </c>
      <c r="DY60" s="373">
        <v>8001</v>
      </c>
      <c r="DZ60" s="373">
        <v>8036</v>
      </c>
      <c r="EA60" s="373">
        <v>7857</v>
      </c>
      <c r="EB60" s="373">
        <v>7931</v>
      </c>
      <c r="EC60" s="373">
        <v>7910</v>
      </c>
      <c r="ED60" s="373">
        <v>7875</v>
      </c>
      <c r="EE60" s="376">
        <v>7894</v>
      </c>
      <c r="EF60" s="372">
        <v>7907</v>
      </c>
      <c r="EG60" s="373">
        <v>7942</v>
      </c>
      <c r="EH60" s="373">
        <v>7910</v>
      </c>
      <c r="EI60" s="373">
        <v>7860</v>
      </c>
      <c r="EJ60" s="373">
        <v>7832</v>
      </c>
      <c r="EK60" s="373">
        <v>7863</v>
      </c>
      <c r="EL60" s="373">
        <v>7832</v>
      </c>
      <c r="EM60" s="373">
        <v>7819</v>
      </c>
      <c r="EN60" s="373">
        <v>7864</v>
      </c>
      <c r="EO60" s="373">
        <v>7841</v>
      </c>
      <c r="EP60" s="373">
        <v>7835</v>
      </c>
      <c r="EQ60" s="376">
        <v>7824</v>
      </c>
      <c r="ER60" s="372">
        <v>7896</v>
      </c>
      <c r="ES60" s="373">
        <v>7890</v>
      </c>
      <c r="ET60" s="373">
        <v>8002</v>
      </c>
      <c r="EU60" s="373">
        <v>8020</v>
      </c>
      <c r="EV60" s="373">
        <v>8084</v>
      </c>
      <c r="EW60" s="376">
        <v>8058</v>
      </c>
      <c r="EX60" s="376">
        <v>8315</v>
      </c>
      <c r="EY60" s="376">
        <v>8380</v>
      </c>
      <c r="EZ60" s="374">
        <v>8373</v>
      </c>
      <c r="FA60" s="374">
        <v>8507</v>
      </c>
      <c r="FB60" s="374">
        <v>8515</v>
      </c>
      <c r="FC60" s="374">
        <v>8712</v>
      </c>
      <c r="FD60" s="102">
        <v>197</v>
      </c>
      <c r="FE60" s="85">
        <v>2.3157399788409543</v>
      </c>
      <c r="FF60" s="102">
        <v>888</v>
      </c>
      <c r="FG60" s="85">
        <v>11.349693251533742</v>
      </c>
    </row>
    <row r="61" spans="1:163" ht="15" outlineLevel="2">
      <c r="A61" s="360">
        <v>842</v>
      </c>
      <c r="B61" s="53" t="s">
        <v>327</v>
      </c>
      <c r="C61" s="344" t="s">
        <v>346</v>
      </c>
      <c r="D61" s="372">
        <v>5340</v>
      </c>
      <c r="E61" s="373">
        <v>5680</v>
      </c>
      <c r="F61" s="373">
        <v>5658</v>
      </c>
      <c r="G61" s="373">
        <v>5632</v>
      </c>
      <c r="H61" s="373">
        <v>5624</v>
      </c>
      <c r="I61" s="373">
        <v>5639</v>
      </c>
      <c r="J61" s="373">
        <v>5626</v>
      </c>
      <c r="K61" s="373">
        <v>5623</v>
      </c>
      <c r="L61" s="373">
        <v>5588</v>
      </c>
      <c r="M61" s="373">
        <v>5665</v>
      </c>
      <c r="N61" s="373">
        <v>5661</v>
      </c>
      <c r="O61" s="374">
        <v>5808</v>
      </c>
      <c r="P61" s="372">
        <v>5786</v>
      </c>
      <c r="Q61" s="373">
        <v>5800</v>
      </c>
      <c r="R61" s="375">
        <v>5859</v>
      </c>
      <c r="S61" s="373">
        <v>5869</v>
      </c>
      <c r="T61" s="373">
        <v>5885</v>
      </c>
      <c r="U61" s="373">
        <v>5800</v>
      </c>
      <c r="V61" s="373">
        <v>5861</v>
      </c>
      <c r="W61" s="373">
        <v>5849</v>
      </c>
      <c r="X61" s="373">
        <v>5837</v>
      </c>
      <c r="Y61" s="373">
        <v>5793</v>
      </c>
      <c r="Z61" s="373">
        <v>5829</v>
      </c>
      <c r="AA61" s="374">
        <v>5852</v>
      </c>
      <c r="AB61" s="372">
        <v>5851</v>
      </c>
      <c r="AC61" s="373">
        <v>5878</v>
      </c>
      <c r="AD61" s="373">
        <v>5844</v>
      </c>
      <c r="AE61" s="373">
        <v>5869</v>
      </c>
      <c r="AF61" s="373">
        <v>5870</v>
      </c>
      <c r="AG61" s="373">
        <v>5894</v>
      </c>
      <c r="AH61" s="373">
        <v>5916</v>
      </c>
      <c r="AI61" s="373">
        <v>5896</v>
      </c>
      <c r="AJ61" s="373">
        <v>5945</v>
      </c>
      <c r="AK61" s="373">
        <v>5919</v>
      </c>
      <c r="AL61" s="373">
        <v>5913</v>
      </c>
      <c r="AM61" s="374">
        <v>5905</v>
      </c>
      <c r="AN61" s="372">
        <v>5927</v>
      </c>
      <c r="AO61" s="373">
        <v>5950</v>
      </c>
      <c r="AP61" s="373">
        <v>6021</v>
      </c>
      <c r="AQ61" s="373">
        <v>6023</v>
      </c>
      <c r="AR61" s="373">
        <v>6030</v>
      </c>
      <c r="AS61" s="373">
        <v>6019</v>
      </c>
      <c r="AT61" s="373">
        <v>6017</v>
      </c>
      <c r="AU61" s="373">
        <v>5974</v>
      </c>
      <c r="AV61" s="373">
        <v>5959</v>
      </c>
      <c r="AW61" s="373">
        <v>5951</v>
      </c>
      <c r="AX61" s="373">
        <v>5939</v>
      </c>
      <c r="AY61" s="374">
        <v>5903</v>
      </c>
      <c r="AZ61" s="372">
        <v>5861</v>
      </c>
      <c r="BA61" s="373">
        <v>5833</v>
      </c>
      <c r="BB61" s="373">
        <v>5853</v>
      </c>
      <c r="BC61" s="373">
        <v>5259</v>
      </c>
      <c r="BD61" s="373">
        <v>5753</v>
      </c>
      <c r="BE61" s="373">
        <v>5777</v>
      </c>
      <c r="BF61" s="373">
        <v>5782</v>
      </c>
      <c r="BG61" s="373">
        <v>5727</v>
      </c>
      <c r="BH61" s="373">
        <v>5679</v>
      </c>
      <c r="BI61" s="373">
        <v>5670</v>
      </c>
      <c r="BJ61" s="373">
        <v>5768</v>
      </c>
      <c r="BK61" s="374">
        <v>5813</v>
      </c>
      <c r="BL61" s="372">
        <v>5836</v>
      </c>
      <c r="BM61" s="377">
        <v>5881</v>
      </c>
      <c r="BN61" s="377">
        <v>5830</v>
      </c>
      <c r="BO61" s="377">
        <v>5836</v>
      </c>
      <c r="BP61" s="377">
        <v>5833</v>
      </c>
      <c r="BQ61" s="377">
        <v>5831</v>
      </c>
      <c r="BR61" s="377">
        <v>5857</v>
      </c>
      <c r="BS61" s="377">
        <v>5871</v>
      </c>
      <c r="BT61" s="377">
        <v>5889</v>
      </c>
      <c r="BU61" s="377">
        <v>5901</v>
      </c>
      <c r="BV61" s="377">
        <v>5903</v>
      </c>
      <c r="BW61" s="374">
        <v>5886</v>
      </c>
      <c r="BX61" s="372">
        <v>5886</v>
      </c>
      <c r="BY61" s="377">
        <v>5860</v>
      </c>
      <c r="BZ61" s="377">
        <v>5855</v>
      </c>
      <c r="CA61" s="377">
        <v>5847</v>
      </c>
      <c r="CB61" s="377">
        <v>5818</v>
      </c>
      <c r="CC61" s="377">
        <v>5691</v>
      </c>
      <c r="CD61" s="377">
        <v>5728</v>
      </c>
      <c r="CE61" s="377">
        <v>5727</v>
      </c>
      <c r="CF61" s="377">
        <v>5689</v>
      </c>
      <c r="CG61" s="373">
        <v>5693</v>
      </c>
      <c r="CH61" s="373">
        <v>5689</v>
      </c>
      <c r="CI61" s="374">
        <v>5660</v>
      </c>
      <c r="CJ61" s="372">
        <v>5606</v>
      </c>
      <c r="CK61" s="373">
        <v>5611</v>
      </c>
      <c r="CL61" s="373">
        <v>5617</v>
      </c>
      <c r="CM61" s="373">
        <v>5584</v>
      </c>
      <c r="CN61" s="373">
        <v>5607</v>
      </c>
      <c r="CO61" s="373">
        <v>5607</v>
      </c>
      <c r="CP61" s="373">
        <v>5633</v>
      </c>
      <c r="CQ61" s="373">
        <v>5651</v>
      </c>
      <c r="CR61" s="373">
        <v>5629</v>
      </c>
      <c r="CS61" s="373">
        <v>5632</v>
      </c>
      <c r="CT61" s="373">
        <v>5631</v>
      </c>
      <c r="CU61" s="374">
        <v>5635</v>
      </c>
      <c r="CV61" s="372">
        <v>5641</v>
      </c>
      <c r="CW61" s="373">
        <v>5634</v>
      </c>
      <c r="CX61" s="373">
        <v>5609</v>
      </c>
      <c r="CY61" s="373">
        <v>5663</v>
      </c>
      <c r="CZ61" s="373">
        <v>5655</v>
      </c>
      <c r="DA61" s="373">
        <v>5626</v>
      </c>
      <c r="DB61" s="373">
        <v>5600</v>
      </c>
      <c r="DC61" s="373">
        <v>5605</v>
      </c>
      <c r="DD61" s="373">
        <v>5581</v>
      </c>
      <c r="DE61" s="373">
        <v>5562</v>
      </c>
      <c r="DF61" s="373">
        <v>5553</v>
      </c>
      <c r="DG61" s="374">
        <v>5529</v>
      </c>
      <c r="DH61" s="372">
        <v>5546</v>
      </c>
      <c r="DI61" s="373">
        <v>5531</v>
      </c>
      <c r="DJ61" s="373">
        <v>5530</v>
      </c>
      <c r="DK61" s="373">
        <v>5523</v>
      </c>
      <c r="DL61" s="373">
        <v>5503</v>
      </c>
      <c r="DM61" s="373">
        <v>5499</v>
      </c>
      <c r="DN61" s="373">
        <v>5450</v>
      </c>
      <c r="DO61" s="373">
        <v>5467</v>
      </c>
      <c r="DP61" s="373">
        <v>5471</v>
      </c>
      <c r="DQ61" s="373">
        <v>5494</v>
      </c>
      <c r="DR61" s="373">
        <v>5474</v>
      </c>
      <c r="DS61" s="376">
        <v>5466</v>
      </c>
      <c r="DT61" s="372">
        <v>5472</v>
      </c>
      <c r="DU61" s="373">
        <v>5511</v>
      </c>
      <c r="DV61" s="373">
        <v>5452</v>
      </c>
      <c r="DW61" s="373">
        <v>5434</v>
      </c>
      <c r="DX61" s="373">
        <v>5492</v>
      </c>
      <c r="DY61" s="373">
        <v>5472</v>
      </c>
      <c r="DZ61" s="373">
        <v>5445</v>
      </c>
      <c r="EA61" s="373">
        <v>5409</v>
      </c>
      <c r="EB61" s="373">
        <v>5386</v>
      </c>
      <c r="EC61" s="373">
        <v>5364</v>
      </c>
      <c r="ED61" s="373">
        <v>5339</v>
      </c>
      <c r="EE61" s="376">
        <v>5333</v>
      </c>
      <c r="EF61" s="372">
        <v>5354</v>
      </c>
      <c r="EG61" s="373">
        <v>5387</v>
      </c>
      <c r="EH61" s="373">
        <v>5343</v>
      </c>
      <c r="EI61" s="373">
        <v>5322</v>
      </c>
      <c r="EJ61" s="373">
        <v>5320</v>
      </c>
      <c r="EK61" s="373">
        <v>5308</v>
      </c>
      <c r="EL61" s="373">
        <v>5306</v>
      </c>
      <c r="EM61" s="373">
        <v>5324</v>
      </c>
      <c r="EN61" s="373">
        <v>5368</v>
      </c>
      <c r="EO61" s="373">
        <v>5350</v>
      </c>
      <c r="EP61" s="373">
        <v>5333</v>
      </c>
      <c r="EQ61" s="376">
        <v>5323</v>
      </c>
      <c r="ER61" s="372">
        <v>5320</v>
      </c>
      <c r="ES61" s="373">
        <v>5332</v>
      </c>
      <c r="ET61" s="373">
        <v>5269</v>
      </c>
      <c r="EU61" s="373">
        <v>5225</v>
      </c>
      <c r="EV61" s="373">
        <v>5250</v>
      </c>
      <c r="EW61" s="376">
        <v>5273</v>
      </c>
      <c r="EX61" s="376">
        <v>5379</v>
      </c>
      <c r="EY61" s="376">
        <v>5376</v>
      </c>
      <c r="EZ61" s="374">
        <v>5360</v>
      </c>
      <c r="FA61" s="374">
        <v>5364</v>
      </c>
      <c r="FB61" s="374">
        <v>5380</v>
      </c>
      <c r="FC61" s="374">
        <v>5387</v>
      </c>
      <c r="FD61" s="102">
        <v>7</v>
      </c>
      <c r="FE61" s="85">
        <v>0.13049962714392244</v>
      </c>
      <c r="FF61" s="102">
        <v>64</v>
      </c>
      <c r="FG61" s="85">
        <v>1.2023295134322751</v>
      </c>
    </row>
    <row r="62" spans="1:163" ht="15" outlineLevel="1">
      <c r="A62" s="46" t="s">
        <v>347</v>
      </c>
      <c r="B62" s="43"/>
      <c r="C62" s="47" t="s">
        <v>347</v>
      </c>
      <c r="D62" s="48">
        <v>146796</v>
      </c>
      <c r="E62" s="49">
        <v>147395</v>
      </c>
      <c r="F62" s="49">
        <v>146901</v>
      </c>
      <c r="G62" s="49">
        <v>145793</v>
      </c>
      <c r="H62" s="49">
        <v>145272</v>
      </c>
      <c r="I62" s="49">
        <v>146138</v>
      </c>
      <c r="J62" s="49">
        <v>142960</v>
      </c>
      <c r="K62" s="49">
        <v>145369</v>
      </c>
      <c r="L62" s="49">
        <v>142816</v>
      </c>
      <c r="M62" s="49">
        <v>143496</v>
      </c>
      <c r="N62" s="49">
        <v>143428</v>
      </c>
      <c r="O62" s="50">
        <v>145113</v>
      </c>
      <c r="P62" s="48">
        <v>145072</v>
      </c>
      <c r="Q62" s="49">
        <v>144973</v>
      </c>
      <c r="R62" s="51">
        <v>146244</v>
      </c>
      <c r="S62" s="49">
        <v>144325</v>
      </c>
      <c r="T62" s="49">
        <v>147573</v>
      </c>
      <c r="U62" s="49">
        <v>148320</v>
      </c>
      <c r="V62" s="49">
        <v>149101</v>
      </c>
      <c r="W62" s="49">
        <v>149225</v>
      </c>
      <c r="X62" s="49">
        <v>149509</v>
      </c>
      <c r="Y62" s="49">
        <v>150118</v>
      </c>
      <c r="Z62" s="49">
        <v>149890</v>
      </c>
      <c r="AA62" s="50">
        <v>149319</v>
      </c>
      <c r="AB62" s="48">
        <v>149979</v>
      </c>
      <c r="AC62" s="49">
        <v>150795</v>
      </c>
      <c r="AD62" s="49">
        <v>150534</v>
      </c>
      <c r="AE62" s="49">
        <v>150134</v>
      </c>
      <c r="AF62" s="49">
        <v>150669</v>
      </c>
      <c r="AG62" s="49">
        <v>149233</v>
      </c>
      <c r="AH62" s="49">
        <v>148519</v>
      </c>
      <c r="AI62" s="49">
        <v>147946</v>
      </c>
      <c r="AJ62" s="49">
        <v>148271</v>
      </c>
      <c r="AK62" s="49">
        <v>149505</v>
      </c>
      <c r="AL62" s="49">
        <v>149293</v>
      </c>
      <c r="AM62" s="50">
        <v>150047</v>
      </c>
      <c r="AN62" s="48">
        <v>149701</v>
      </c>
      <c r="AO62" s="49">
        <v>149281</v>
      </c>
      <c r="AP62" s="49">
        <v>149618</v>
      </c>
      <c r="AQ62" s="49">
        <v>148696</v>
      </c>
      <c r="AR62" s="49">
        <v>150102</v>
      </c>
      <c r="AS62" s="49">
        <v>149419</v>
      </c>
      <c r="AT62" s="49">
        <v>149306</v>
      </c>
      <c r="AU62" s="49">
        <v>149585</v>
      </c>
      <c r="AV62" s="49">
        <v>148724</v>
      </c>
      <c r="AW62" s="49">
        <v>149169</v>
      </c>
      <c r="AX62" s="49">
        <v>148935</v>
      </c>
      <c r="AY62" s="50">
        <v>149256</v>
      </c>
      <c r="AZ62" s="48">
        <v>149501</v>
      </c>
      <c r="BA62" s="49">
        <v>150200</v>
      </c>
      <c r="BB62" s="49">
        <v>149628</v>
      </c>
      <c r="BC62" s="49">
        <v>149481</v>
      </c>
      <c r="BD62" s="49">
        <v>149152</v>
      </c>
      <c r="BE62" s="49">
        <v>148714</v>
      </c>
      <c r="BF62" s="49">
        <v>148475</v>
      </c>
      <c r="BG62" s="49">
        <v>146729</v>
      </c>
      <c r="BH62" s="49">
        <v>147249</v>
      </c>
      <c r="BI62" s="49">
        <v>145972</v>
      </c>
      <c r="BJ62" s="49">
        <v>146961</v>
      </c>
      <c r="BK62" s="50">
        <v>148027</v>
      </c>
      <c r="BL62" s="48">
        <v>148197</v>
      </c>
      <c r="BM62" s="116">
        <v>148982</v>
      </c>
      <c r="BN62" s="116">
        <v>148899</v>
      </c>
      <c r="BO62" s="116">
        <v>148868</v>
      </c>
      <c r="BP62" s="116">
        <v>149061</v>
      </c>
      <c r="BQ62" s="116">
        <v>148737</v>
      </c>
      <c r="BR62" s="116">
        <v>145987</v>
      </c>
      <c r="BS62" s="116">
        <v>144988</v>
      </c>
      <c r="BT62" s="116">
        <v>144578</v>
      </c>
      <c r="BU62" s="116">
        <v>144700</v>
      </c>
      <c r="BV62" s="116">
        <v>144715</v>
      </c>
      <c r="BW62" s="50">
        <v>145082</v>
      </c>
      <c r="BX62" s="48">
        <v>145041</v>
      </c>
      <c r="BY62" s="116">
        <v>144441</v>
      </c>
      <c r="BZ62" s="116">
        <v>142920</v>
      </c>
      <c r="CA62" s="116">
        <v>141440</v>
      </c>
      <c r="CB62" s="116">
        <v>141043</v>
      </c>
      <c r="CC62" s="116">
        <v>139027</v>
      </c>
      <c r="CD62" s="116">
        <v>138730</v>
      </c>
      <c r="CE62" s="116">
        <v>138629</v>
      </c>
      <c r="CF62" s="116">
        <v>137915</v>
      </c>
      <c r="CG62" s="49">
        <v>137293</v>
      </c>
      <c r="CH62" s="49">
        <v>136956</v>
      </c>
      <c r="CI62" s="50">
        <v>136603</v>
      </c>
      <c r="CJ62" s="48">
        <v>136259</v>
      </c>
      <c r="CK62" s="49">
        <v>136292</v>
      </c>
      <c r="CL62" s="49">
        <v>135994</v>
      </c>
      <c r="CM62" s="49">
        <v>135838</v>
      </c>
      <c r="CN62" s="49">
        <v>136097</v>
      </c>
      <c r="CO62" s="49">
        <v>137052</v>
      </c>
      <c r="CP62" s="49">
        <v>138313</v>
      </c>
      <c r="CQ62" s="49">
        <v>138450</v>
      </c>
      <c r="CR62" s="49">
        <v>138367</v>
      </c>
      <c r="CS62" s="49">
        <v>138750</v>
      </c>
      <c r="CT62" s="49">
        <v>139489</v>
      </c>
      <c r="CU62" s="50">
        <v>140231</v>
      </c>
      <c r="CV62" s="48">
        <v>140355</v>
      </c>
      <c r="CW62" s="49">
        <v>140177</v>
      </c>
      <c r="CX62" s="49">
        <v>139452</v>
      </c>
      <c r="CY62" s="49">
        <v>139220</v>
      </c>
      <c r="CZ62" s="49">
        <v>139192</v>
      </c>
      <c r="DA62" s="49">
        <v>138342</v>
      </c>
      <c r="DB62" s="49">
        <v>138173</v>
      </c>
      <c r="DC62" s="49">
        <v>137640</v>
      </c>
      <c r="DD62" s="49">
        <v>137550</v>
      </c>
      <c r="DE62" s="49">
        <v>137723</v>
      </c>
      <c r="DF62" s="49">
        <v>138112</v>
      </c>
      <c r="DG62" s="50">
        <v>138105</v>
      </c>
      <c r="DH62" s="48">
        <v>138055</v>
      </c>
      <c r="DI62" s="49">
        <v>137595</v>
      </c>
      <c r="DJ62" s="49">
        <v>137713</v>
      </c>
      <c r="DK62" s="49">
        <v>136869</v>
      </c>
      <c r="DL62" s="49">
        <v>136343</v>
      </c>
      <c r="DM62" s="49">
        <v>135561</v>
      </c>
      <c r="DN62" s="49">
        <v>134506</v>
      </c>
      <c r="DO62" s="49">
        <v>133998</v>
      </c>
      <c r="DP62" s="49">
        <v>134016</v>
      </c>
      <c r="DQ62" s="49">
        <v>133147</v>
      </c>
      <c r="DR62" s="49">
        <v>132551</v>
      </c>
      <c r="DS62" s="52">
        <v>133773</v>
      </c>
      <c r="DT62" s="48">
        <v>134201</v>
      </c>
      <c r="DU62" s="49">
        <v>136711</v>
      </c>
      <c r="DV62" s="49">
        <v>137316</v>
      </c>
      <c r="DW62" s="49">
        <v>137582</v>
      </c>
      <c r="DX62" s="49">
        <v>138682</v>
      </c>
      <c r="DY62" s="49">
        <v>139163</v>
      </c>
      <c r="DZ62" s="49">
        <v>139485</v>
      </c>
      <c r="EA62" s="49">
        <v>137828</v>
      </c>
      <c r="EB62" s="49">
        <v>137988</v>
      </c>
      <c r="EC62" s="49">
        <v>137672</v>
      </c>
      <c r="ED62" s="49">
        <v>136853</v>
      </c>
      <c r="EE62" s="52">
        <v>136375</v>
      </c>
      <c r="EF62" s="48">
        <v>136539</v>
      </c>
      <c r="EG62" s="49">
        <v>136245</v>
      </c>
      <c r="EH62" s="49">
        <v>135419</v>
      </c>
      <c r="EI62" s="49">
        <v>134742</v>
      </c>
      <c r="EJ62" s="49">
        <v>134118</v>
      </c>
      <c r="EK62" s="49">
        <v>133968</v>
      </c>
      <c r="EL62" s="49">
        <v>133770</v>
      </c>
      <c r="EM62" s="49">
        <v>133492</v>
      </c>
      <c r="EN62" s="49">
        <v>135383</v>
      </c>
      <c r="EO62" s="49">
        <v>134954</v>
      </c>
      <c r="EP62" s="49">
        <v>134698</v>
      </c>
      <c r="EQ62" s="52">
        <v>134758</v>
      </c>
      <c r="ER62" s="48">
        <v>135129</v>
      </c>
      <c r="ES62" s="49">
        <v>135336</v>
      </c>
      <c r="ET62" s="49">
        <v>136469</v>
      </c>
      <c r="EU62" s="49">
        <v>135858</v>
      </c>
      <c r="EV62" s="49">
        <v>136419</v>
      </c>
      <c r="EW62" s="52">
        <v>135993</v>
      </c>
      <c r="EX62" s="52">
        <v>139493</v>
      </c>
      <c r="EY62" s="52">
        <v>139961</v>
      </c>
      <c r="EZ62" s="50">
        <v>139616</v>
      </c>
      <c r="FA62" s="50">
        <v>139949</v>
      </c>
      <c r="FB62" s="50">
        <v>139765</v>
      </c>
      <c r="FC62" s="50">
        <v>140669</v>
      </c>
      <c r="FD62" s="102">
        <v>904</v>
      </c>
      <c r="FE62" s="85">
        <v>0.64594959592422962</v>
      </c>
      <c r="FF62" s="102">
        <v>5911</v>
      </c>
      <c r="FG62" s="85">
        <v>4.3863815135279536</v>
      </c>
    </row>
    <row r="63" spans="1:163" ht="15" outlineLevel="2">
      <c r="A63" s="360">
        <v>38</v>
      </c>
      <c r="B63" s="53" t="s">
        <v>347</v>
      </c>
      <c r="C63" s="344" t="s">
        <v>348</v>
      </c>
      <c r="D63" s="372">
        <v>10033</v>
      </c>
      <c r="E63" s="373">
        <v>10028</v>
      </c>
      <c r="F63" s="373">
        <v>9953</v>
      </c>
      <c r="G63" s="373">
        <v>9870</v>
      </c>
      <c r="H63" s="373">
        <v>9789</v>
      </c>
      <c r="I63" s="373">
        <v>9845</v>
      </c>
      <c r="J63" s="373">
        <v>9769</v>
      </c>
      <c r="K63" s="373">
        <v>9802</v>
      </c>
      <c r="L63" s="373">
        <v>9663</v>
      </c>
      <c r="M63" s="373">
        <v>9788</v>
      </c>
      <c r="N63" s="373">
        <v>9779</v>
      </c>
      <c r="O63" s="374">
        <v>9947</v>
      </c>
      <c r="P63" s="372">
        <v>9960</v>
      </c>
      <c r="Q63" s="373">
        <v>9897</v>
      </c>
      <c r="R63" s="375">
        <v>9873</v>
      </c>
      <c r="S63" s="373">
        <v>9847</v>
      </c>
      <c r="T63" s="373">
        <v>9821</v>
      </c>
      <c r="U63" s="373">
        <v>9881</v>
      </c>
      <c r="V63" s="373">
        <v>9936</v>
      </c>
      <c r="W63" s="373">
        <v>9872</v>
      </c>
      <c r="X63" s="373">
        <v>9837</v>
      </c>
      <c r="Y63" s="373">
        <v>9794</v>
      </c>
      <c r="Z63" s="373">
        <v>9744</v>
      </c>
      <c r="AA63" s="374">
        <v>9791</v>
      </c>
      <c r="AB63" s="372">
        <v>9778</v>
      </c>
      <c r="AC63" s="373">
        <v>9784</v>
      </c>
      <c r="AD63" s="373">
        <v>9788</v>
      </c>
      <c r="AE63" s="373">
        <v>9803</v>
      </c>
      <c r="AF63" s="373">
        <v>9806</v>
      </c>
      <c r="AG63" s="373">
        <v>9775</v>
      </c>
      <c r="AH63" s="373">
        <v>9790</v>
      </c>
      <c r="AI63" s="373">
        <v>9750</v>
      </c>
      <c r="AJ63" s="373">
        <v>9951</v>
      </c>
      <c r="AK63" s="373">
        <v>9947</v>
      </c>
      <c r="AL63" s="373">
        <v>9944</v>
      </c>
      <c r="AM63" s="374">
        <v>9916</v>
      </c>
      <c r="AN63" s="372">
        <v>9929</v>
      </c>
      <c r="AO63" s="373">
        <v>9851</v>
      </c>
      <c r="AP63" s="373">
        <v>9884</v>
      </c>
      <c r="AQ63" s="373">
        <v>9805</v>
      </c>
      <c r="AR63" s="373">
        <v>9752</v>
      </c>
      <c r="AS63" s="373">
        <v>9798</v>
      </c>
      <c r="AT63" s="373">
        <v>9761</v>
      </c>
      <c r="AU63" s="373">
        <v>9716</v>
      </c>
      <c r="AV63" s="373">
        <v>9784</v>
      </c>
      <c r="AW63" s="373">
        <v>9775</v>
      </c>
      <c r="AX63" s="373">
        <v>9780</v>
      </c>
      <c r="AY63" s="374">
        <v>9816</v>
      </c>
      <c r="AZ63" s="372">
        <v>9760</v>
      </c>
      <c r="BA63" s="373">
        <v>9712</v>
      </c>
      <c r="BB63" s="373">
        <v>9730</v>
      </c>
      <c r="BC63" s="373">
        <v>9694</v>
      </c>
      <c r="BD63" s="373">
        <v>9586</v>
      </c>
      <c r="BE63" s="373">
        <v>9611</v>
      </c>
      <c r="BF63" s="373">
        <v>9586</v>
      </c>
      <c r="BG63" s="373">
        <v>9491</v>
      </c>
      <c r="BH63" s="373">
        <v>9445</v>
      </c>
      <c r="BI63" s="373">
        <v>9384</v>
      </c>
      <c r="BJ63" s="373">
        <v>9479</v>
      </c>
      <c r="BK63" s="374">
        <v>9551</v>
      </c>
      <c r="BL63" s="372">
        <v>9570</v>
      </c>
      <c r="BM63" s="377">
        <v>9562</v>
      </c>
      <c r="BN63" s="377">
        <v>9563</v>
      </c>
      <c r="BO63" s="377">
        <v>9576</v>
      </c>
      <c r="BP63" s="377">
        <v>9576</v>
      </c>
      <c r="BQ63" s="377">
        <v>9594</v>
      </c>
      <c r="BR63" s="377">
        <v>9600</v>
      </c>
      <c r="BS63" s="377">
        <v>9589</v>
      </c>
      <c r="BT63" s="377">
        <v>9593</v>
      </c>
      <c r="BU63" s="377">
        <v>9553</v>
      </c>
      <c r="BV63" s="377">
        <v>9479</v>
      </c>
      <c r="BW63" s="374">
        <v>9456</v>
      </c>
      <c r="BX63" s="372">
        <v>9407</v>
      </c>
      <c r="BY63" s="377">
        <v>9360</v>
      </c>
      <c r="BZ63" s="377">
        <v>9322</v>
      </c>
      <c r="CA63" s="377">
        <v>9259</v>
      </c>
      <c r="CB63" s="377">
        <v>9254</v>
      </c>
      <c r="CC63" s="377">
        <v>8855</v>
      </c>
      <c r="CD63" s="377">
        <v>8944</v>
      </c>
      <c r="CE63" s="377">
        <v>8935</v>
      </c>
      <c r="CF63" s="377">
        <v>8909</v>
      </c>
      <c r="CG63" s="373">
        <v>8888</v>
      </c>
      <c r="CH63" s="373">
        <v>8866</v>
      </c>
      <c r="CI63" s="374">
        <v>8820</v>
      </c>
      <c r="CJ63" s="372">
        <v>8835</v>
      </c>
      <c r="CK63" s="373">
        <v>8843</v>
      </c>
      <c r="CL63" s="373">
        <v>8880</v>
      </c>
      <c r="CM63" s="373">
        <v>8848</v>
      </c>
      <c r="CN63" s="373">
        <v>8875</v>
      </c>
      <c r="CO63" s="373">
        <v>8913</v>
      </c>
      <c r="CP63" s="373">
        <v>8959</v>
      </c>
      <c r="CQ63" s="373">
        <v>8987</v>
      </c>
      <c r="CR63" s="373">
        <v>8998</v>
      </c>
      <c r="CS63" s="373">
        <v>9012</v>
      </c>
      <c r="CT63" s="373">
        <v>8988</v>
      </c>
      <c r="CU63" s="374">
        <v>8964</v>
      </c>
      <c r="CV63" s="372">
        <v>8954</v>
      </c>
      <c r="CW63" s="373">
        <v>8944</v>
      </c>
      <c r="CX63" s="373">
        <v>8880</v>
      </c>
      <c r="CY63" s="373">
        <v>8832</v>
      </c>
      <c r="CZ63" s="373">
        <v>8801</v>
      </c>
      <c r="DA63" s="373">
        <v>8758</v>
      </c>
      <c r="DB63" s="373">
        <v>8753</v>
      </c>
      <c r="DC63" s="373">
        <v>8715</v>
      </c>
      <c r="DD63" s="373">
        <v>8718</v>
      </c>
      <c r="DE63" s="373">
        <v>8679</v>
      </c>
      <c r="DF63" s="373">
        <v>8682</v>
      </c>
      <c r="DG63" s="374">
        <v>8669</v>
      </c>
      <c r="DH63" s="372">
        <v>8657</v>
      </c>
      <c r="DI63" s="373">
        <v>8674</v>
      </c>
      <c r="DJ63" s="373">
        <v>8659</v>
      </c>
      <c r="DK63" s="373">
        <v>8656</v>
      </c>
      <c r="DL63" s="373">
        <v>8653</v>
      </c>
      <c r="DM63" s="373">
        <v>8611</v>
      </c>
      <c r="DN63" s="373">
        <v>8588</v>
      </c>
      <c r="DO63" s="373">
        <v>8587</v>
      </c>
      <c r="DP63" s="373">
        <v>8612</v>
      </c>
      <c r="DQ63" s="373">
        <v>8562</v>
      </c>
      <c r="DR63" s="373">
        <v>8567</v>
      </c>
      <c r="DS63" s="376">
        <v>8550</v>
      </c>
      <c r="DT63" s="372">
        <v>8583</v>
      </c>
      <c r="DU63" s="373">
        <v>8581</v>
      </c>
      <c r="DV63" s="373">
        <v>8559</v>
      </c>
      <c r="DW63" s="373">
        <v>8531</v>
      </c>
      <c r="DX63" s="373">
        <v>8608</v>
      </c>
      <c r="DY63" s="373">
        <v>8581</v>
      </c>
      <c r="DZ63" s="373">
        <v>8576</v>
      </c>
      <c r="EA63" s="373">
        <v>8570</v>
      </c>
      <c r="EB63" s="373">
        <v>8537</v>
      </c>
      <c r="EC63" s="373">
        <v>8522</v>
      </c>
      <c r="ED63" s="373">
        <v>8555</v>
      </c>
      <c r="EE63" s="376">
        <v>8534</v>
      </c>
      <c r="EF63" s="372">
        <v>8524</v>
      </c>
      <c r="EG63" s="373">
        <v>8546</v>
      </c>
      <c r="EH63" s="373">
        <v>8493</v>
      </c>
      <c r="EI63" s="373">
        <v>8480</v>
      </c>
      <c r="EJ63" s="373">
        <v>8490</v>
      </c>
      <c r="EK63" s="373">
        <v>8478</v>
      </c>
      <c r="EL63" s="373">
        <v>8480</v>
      </c>
      <c r="EM63" s="373">
        <v>8468</v>
      </c>
      <c r="EN63" s="373">
        <v>8536</v>
      </c>
      <c r="EO63" s="373">
        <v>8524</v>
      </c>
      <c r="EP63" s="373">
        <v>8518</v>
      </c>
      <c r="EQ63" s="376">
        <v>8522</v>
      </c>
      <c r="ER63" s="372">
        <v>8523</v>
      </c>
      <c r="ES63" s="373">
        <v>8558</v>
      </c>
      <c r="ET63" s="373">
        <v>8513</v>
      </c>
      <c r="EU63" s="373">
        <v>8484</v>
      </c>
      <c r="EV63" s="373">
        <v>8532</v>
      </c>
      <c r="EW63" s="376">
        <v>8501</v>
      </c>
      <c r="EX63" s="376">
        <v>8595</v>
      </c>
      <c r="EY63" s="376">
        <v>8593</v>
      </c>
      <c r="EZ63" s="374">
        <v>8557</v>
      </c>
      <c r="FA63" s="374">
        <v>8553</v>
      </c>
      <c r="FB63" s="374">
        <v>8541</v>
      </c>
      <c r="FC63" s="374">
        <v>8560</v>
      </c>
      <c r="FD63" s="102">
        <v>19</v>
      </c>
      <c r="FE63" s="85">
        <v>0.22214427686191979</v>
      </c>
      <c r="FF63" s="102">
        <v>38</v>
      </c>
      <c r="FG63" s="85">
        <v>0.44590471720253461</v>
      </c>
    </row>
    <row r="64" spans="1:163" ht="15" outlineLevel="2">
      <c r="A64" s="360">
        <v>86</v>
      </c>
      <c r="B64" s="53" t="s">
        <v>347</v>
      </c>
      <c r="C64" s="344" t="s">
        <v>349</v>
      </c>
      <c r="D64" s="372">
        <v>3390</v>
      </c>
      <c r="E64" s="373">
        <v>3399</v>
      </c>
      <c r="F64" s="373">
        <v>3371</v>
      </c>
      <c r="G64" s="373">
        <v>3381</v>
      </c>
      <c r="H64" s="373">
        <v>3353</v>
      </c>
      <c r="I64" s="373">
        <v>3340</v>
      </c>
      <c r="J64" s="373">
        <v>3349</v>
      </c>
      <c r="K64" s="373">
        <v>3334</v>
      </c>
      <c r="L64" s="373">
        <v>3440</v>
      </c>
      <c r="M64" s="373">
        <v>3447</v>
      </c>
      <c r="N64" s="373">
        <v>3520</v>
      </c>
      <c r="O64" s="374">
        <v>3603</v>
      </c>
      <c r="P64" s="372">
        <v>3626</v>
      </c>
      <c r="Q64" s="373">
        <v>3615</v>
      </c>
      <c r="R64" s="375">
        <v>3568</v>
      </c>
      <c r="S64" s="373">
        <v>3555</v>
      </c>
      <c r="T64" s="373">
        <v>3545</v>
      </c>
      <c r="U64" s="373">
        <v>3574</v>
      </c>
      <c r="V64" s="373">
        <v>3586</v>
      </c>
      <c r="W64" s="373">
        <v>3594</v>
      </c>
      <c r="X64" s="373">
        <v>3657</v>
      </c>
      <c r="Y64" s="373">
        <v>3664</v>
      </c>
      <c r="Z64" s="373">
        <v>3662</v>
      </c>
      <c r="AA64" s="374">
        <v>3614</v>
      </c>
      <c r="AB64" s="372">
        <v>3525</v>
      </c>
      <c r="AC64" s="373">
        <v>3540</v>
      </c>
      <c r="AD64" s="373">
        <v>3542</v>
      </c>
      <c r="AE64" s="373">
        <v>3498</v>
      </c>
      <c r="AF64" s="373">
        <v>3591</v>
      </c>
      <c r="AG64" s="373">
        <v>3575</v>
      </c>
      <c r="AH64" s="373">
        <v>3583</v>
      </c>
      <c r="AI64" s="373">
        <v>3597</v>
      </c>
      <c r="AJ64" s="373">
        <v>3574</v>
      </c>
      <c r="AK64" s="373">
        <v>3622</v>
      </c>
      <c r="AL64" s="373">
        <v>3643</v>
      </c>
      <c r="AM64" s="374">
        <v>3672</v>
      </c>
      <c r="AN64" s="372">
        <v>3621</v>
      </c>
      <c r="AO64" s="373">
        <v>3585</v>
      </c>
      <c r="AP64" s="373">
        <v>3551</v>
      </c>
      <c r="AQ64" s="373">
        <v>3532</v>
      </c>
      <c r="AR64" s="373">
        <v>3610</v>
      </c>
      <c r="AS64" s="373">
        <v>3570</v>
      </c>
      <c r="AT64" s="373">
        <v>3573</v>
      </c>
      <c r="AU64" s="373">
        <v>3595</v>
      </c>
      <c r="AV64" s="373">
        <v>3562</v>
      </c>
      <c r="AW64" s="373">
        <v>3571</v>
      </c>
      <c r="AX64" s="373">
        <v>3524</v>
      </c>
      <c r="AY64" s="374">
        <v>3502</v>
      </c>
      <c r="AZ64" s="372">
        <v>3546</v>
      </c>
      <c r="BA64" s="373">
        <v>3572</v>
      </c>
      <c r="BB64" s="373">
        <v>3559</v>
      </c>
      <c r="BC64" s="373">
        <v>3581</v>
      </c>
      <c r="BD64" s="373">
        <v>3579</v>
      </c>
      <c r="BE64" s="373">
        <v>3542</v>
      </c>
      <c r="BF64" s="373">
        <v>3523</v>
      </c>
      <c r="BG64" s="373">
        <v>3468</v>
      </c>
      <c r="BH64" s="373">
        <v>3531</v>
      </c>
      <c r="BI64" s="373">
        <v>3496</v>
      </c>
      <c r="BJ64" s="373">
        <v>3467</v>
      </c>
      <c r="BK64" s="374">
        <v>3498</v>
      </c>
      <c r="BL64" s="372">
        <v>3476</v>
      </c>
      <c r="BM64" s="377">
        <v>3502</v>
      </c>
      <c r="BN64" s="377">
        <v>3481</v>
      </c>
      <c r="BO64" s="377">
        <v>3449</v>
      </c>
      <c r="BP64" s="377">
        <v>3448</v>
      </c>
      <c r="BQ64" s="377">
        <v>3431</v>
      </c>
      <c r="BR64" s="377">
        <v>3310</v>
      </c>
      <c r="BS64" s="377">
        <v>3261</v>
      </c>
      <c r="BT64" s="377">
        <v>3212</v>
      </c>
      <c r="BU64" s="377">
        <v>3183</v>
      </c>
      <c r="BV64" s="377">
        <v>3189</v>
      </c>
      <c r="BW64" s="374">
        <v>3210</v>
      </c>
      <c r="BX64" s="372">
        <v>3219</v>
      </c>
      <c r="BY64" s="377">
        <v>3231</v>
      </c>
      <c r="BZ64" s="377">
        <v>3194</v>
      </c>
      <c r="CA64" s="377">
        <v>3152</v>
      </c>
      <c r="CB64" s="377">
        <v>3135</v>
      </c>
      <c r="CC64" s="377">
        <v>3123</v>
      </c>
      <c r="CD64" s="377">
        <v>3101</v>
      </c>
      <c r="CE64" s="377">
        <v>3093</v>
      </c>
      <c r="CF64" s="377">
        <v>3057</v>
      </c>
      <c r="CG64" s="373">
        <v>3043</v>
      </c>
      <c r="CH64" s="373">
        <v>3019</v>
      </c>
      <c r="CI64" s="374">
        <v>2978</v>
      </c>
      <c r="CJ64" s="372">
        <v>2970</v>
      </c>
      <c r="CK64" s="373">
        <v>2956</v>
      </c>
      <c r="CL64" s="373">
        <v>2929</v>
      </c>
      <c r="CM64" s="373">
        <v>2924</v>
      </c>
      <c r="CN64" s="373">
        <v>2928</v>
      </c>
      <c r="CO64" s="373">
        <v>2955</v>
      </c>
      <c r="CP64" s="373">
        <v>2955</v>
      </c>
      <c r="CQ64" s="373">
        <v>2990</v>
      </c>
      <c r="CR64" s="373">
        <v>2997</v>
      </c>
      <c r="CS64" s="373">
        <v>3000</v>
      </c>
      <c r="CT64" s="373">
        <v>3008</v>
      </c>
      <c r="CU64" s="374">
        <v>3027</v>
      </c>
      <c r="CV64" s="372">
        <v>2992</v>
      </c>
      <c r="CW64" s="373">
        <v>2980</v>
      </c>
      <c r="CX64" s="373">
        <v>2969</v>
      </c>
      <c r="CY64" s="373">
        <v>2970</v>
      </c>
      <c r="CZ64" s="373">
        <v>2976</v>
      </c>
      <c r="DA64" s="373">
        <v>2949</v>
      </c>
      <c r="DB64" s="373">
        <v>2959</v>
      </c>
      <c r="DC64" s="373">
        <v>2914</v>
      </c>
      <c r="DD64" s="373">
        <v>2916</v>
      </c>
      <c r="DE64" s="373">
        <v>2915</v>
      </c>
      <c r="DF64" s="373">
        <v>2900</v>
      </c>
      <c r="DG64" s="374">
        <v>2874</v>
      </c>
      <c r="DH64" s="372">
        <v>2845</v>
      </c>
      <c r="DI64" s="373">
        <v>2815</v>
      </c>
      <c r="DJ64" s="373">
        <v>2829</v>
      </c>
      <c r="DK64" s="373">
        <v>2820</v>
      </c>
      <c r="DL64" s="373">
        <v>2824</v>
      </c>
      <c r="DM64" s="373">
        <v>2797</v>
      </c>
      <c r="DN64" s="373">
        <v>2767</v>
      </c>
      <c r="DO64" s="373">
        <v>2750</v>
      </c>
      <c r="DP64" s="373">
        <v>2747</v>
      </c>
      <c r="DQ64" s="373">
        <v>2721</v>
      </c>
      <c r="DR64" s="373">
        <v>2701</v>
      </c>
      <c r="DS64" s="376">
        <v>2744</v>
      </c>
      <c r="DT64" s="372">
        <v>2762</v>
      </c>
      <c r="DU64" s="373">
        <v>2783</v>
      </c>
      <c r="DV64" s="373">
        <v>2794</v>
      </c>
      <c r="DW64" s="373">
        <v>2785</v>
      </c>
      <c r="DX64" s="373">
        <v>2817</v>
      </c>
      <c r="DY64" s="373">
        <v>2812</v>
      </c>
      <c r="DZ64" s="373">
        <v>2804</v>
      </c>
      <c r="EA64" s="373">
        <v>2781</v>
      </c>
      <c r="EB64" s="373">
        <v>2802</v>
      </c>
      <c r="EC64" s="373">
        <v>2791</v>
      </c>
      <c r="ED64" s="373">
        <v>2780</v>
      </c>
      <c r="EE64" s="376">
        <v>2772</v>
      </c>
      <c r="EF64" s="372">
        <v>2785</v>
      </c>
      <c r="EG64" s="373">
        <v>2771</v>
      </c>
      <c r="EH64" s="373">
        <v>2757</v>
      </c>
      <c r="EI64" s="373">
        <v>2729</v>
      </c>
      <c r="EJ64" s="373">
        <v>2702</v>
      </c>
      <c r="EK64" s="373">
        <v>2713</v>
      </c>
      <c r="EL64" s="373">
        <v>2714</v>
      </c>
      <c r="EM64" s="373">
        <v>2714</v>
      </c>
      <c r="EN64" s="373">
        <v>2744</v>
      </c>
      <c r="EO64" s="373">
        <v>2732</v>
      </c>
      <c r="EP64" s="373">
        <v>2728</v>
      </c>
      <c r="EQ64" s="376">
        <v>2724</v>
      </c>
      <c r="ER64" s="372">
        <v>2725</v>
      </c>
      <c r="ES64" s="373">
        <v>2735</v>
      </c>
      <c r="ET64" s="373">
        <v>2717</v>
      </c>
      <c r="EU64" s="373">
        <v>2706</v>
      </c>
      <c r="EV64" s="373">
        <v>2713</v>
      </c>
      <c r="EW64" s="376">
        <v>2691</v>
      </c>
      <c r="EX64" s="376">
        <v>2725</v>
      </c>
      <c r="EY64" s="376">
        <v>2740</v>
      </c>
      <c r="EZ64" s="374">
        <v>2717</v>
      </c>
      <c r="FA64" s="374">
        <v>2736</v>
      </c>
      <c r="FB64" s="374">
        <v>2717</v>
      </c>
      <c r="FC64" s="374">
        <v>2749</v>
      </c>
      <c r="FD64" s="102">
        <v>32</v>
      </c>
      <c r="FE64" s="85">
        <v>1.1695906432748537</v>
      </c>
      <c r="FF64" s="102">
        <v>25</v>
      </c>
      <c r="FG64" s="85">
        <v>0.91776798825256978</v>
      </c>
    </row>
    <row r="65" spans="1:163" ht="15" outlineLevel="2">
      <c r="A65" s="360">
        <v>107</v>
      </c>
      <c r="B65" s="53" t="s">
        <v>347</v>
      </c>
      <c r="C65" s="344" t="s">
        <v>350</v>
      </c>
      <c r="D65" s="372">
        <v>6849</v>
      </c>
      <c r="E65" s="373">
        <v>6881</v>
      </c>
      <c r="F65" s="373">
        <v>6862</v>
      </c>
      <c r="G65" s="373">
        <v>6847</v>
      </c>
      <c r="H65" s="373">
        <v>6835</v>
      </c>
      <c r="I65" s="373">
        <v>6882</v>
      </c>
      <c r="J65" s="373">
        <v>6856</v>
      </c>
      <c r="K65" s="373">
        <v>6847</v>
      </c>
      <c r="L65" s="373">
        <v>6820</v>
      </c>
      <c r="M65" s="373">
        <v>6868</v>
      </c>
      <c r="N65" s="373">
        <v>6822</v>
      </c>
      <c r="O65" s="374">
        <v>6916</v>
      </c>
      <c r="P65" s="372">
        <v>6933</v>
      </c>
      <c r="Q65" s="373">
        <v>6862</v>
      </c>
      <c r="R65" s="375">
        <v>6885</v>
      </c>
      <c r="S65" s="373">
        <v>6219</v>
      </c>
      <c r="T65" s="373">
        <v>6653</v>
      </c>
      <c r="U65" s="373">
        <v>6581</v>
      </c>
      <c r="V65" s="373">
        <v>6682</v>
      </c>
      <c r="W65" s="373">
        <v>6670</v>
      </c>
      <c r="X65" s="373">
        <v>6714</v>
      </c>
      <c r="Y65" s="373">
        <v>6740</v>
      </c>
      <c r="Z65" s="373">
        <v>6723</v>
      </c>
      <c r="AA65" s="374">
        <v>6804</v>
      </c>
      <c r="AB65" s="372">
        <v>6744</v>
      </c>
      <c r="AC65" s="373">
        <v>6732</v>
      </c>
      <c r="AD65" s="373">
        <v>6728</v>
      </c>
      <c r="AE65" s="373">
        <v>6702</v>
      </c>
      <c r="AF65" s="373">
        <v>6690</v>
      </c>
      <c r="AG65" s="373">
        <v>6621</v>
      </c>
      <c r="AH65" s="373">
        <v>6586</v>
      </c>
      <c r="AI65" s="373">
        <v>6616</v>
      </c>
      <c r="AJ65" s="373">
        <v>6681</v>
      </c>
      <c r="AK65" s="373">
        <v>6705</v>
      </c>
      <c r="AL65" s="373">
        <v>6668</v>
      </c>
      <c r="AM65" s="374">
        <v>6675</v>
      </c>
      <c r="AN65" s="372">
        <v>6680</v>
      </c>
      <c r="AO65" s="373">
        <v>6639</v>
      </c>
      <c r="AP65" s="373">
        <v>6663</v>
      </c>
      <c r="AQ65" s="373">
        <v>6674</v>
      </c>
      <c r="AR65" s="373">
        <v>6685</v>
      </c>
      <c r="AS65" s="373">
        <v>6641</v>
      </c>
      <c r="AT65" s="373">
        <v>6605</v>
      </c>
      <c r="AU65" s="373">
        <v>6595</v>
      </c>
      <c r="AV65" s="373">
        <v>6548</v>
      </c>
      <c r="AW65" s="373">
        <v>6554</v>
      </c>
      <c r="AX65" s="373">
        <v>6538</v>
      </c>
      <c r="AY65" s="374">
        <v>6552</v>
      </c>
      <c r="AZ65" s="372">
        <v>6549</v>
      </c>
      <c r="BA65" s="373">
        <v>6548</v>
      </c>
      <c r="BB65" s="373">
        <v>6561</v>
      </c>
      <c r="BC65" s="373">
        <v>6527</v>
      </c>
      <c r="BD65" s="373">
        <v>6468</v>
      </c>
      <c r="BE65" s="373">
        <v>6508</v>
      </c>
      <c r="BF65" s="373">
        <v>6498</v>
      </c>
      <c r="BG65" s="373">
        <v>6431</v>
      </c>
      <c r="BH65" s="373">
        <v>6440</v>
      </c>
      <c r="BI65" s="373">
        <v>6399</v>
      </c>
      <c r="BJ65" s="373">
        <v>6442</v>
      </c>
      <c r="BK65" s="374">
        <v>6465</v>
      </c>
      <c r="BL65" s="372">
        <v>6423</v>
      </c>
      <c r="BM65" s="377">
        <v>6392</v>
      </c>
      <c r="BN65" s="377">
        <v>6367</v>
      </c>
      <c r="BO65" s="377">
        <v>6403</v>
      </c>
      <c r="BP65" s="377">
        <v>6389</v>
      </c>
      <c r="BQ65" s="377">
        <v>6332</v>
      </c>
      <c r="BR65" s="377">
        <v>6234</v>
      </c>
      <c r="BS65" s="377">
        <v>6185</v>
      </c>
      <c r="BT65" s="377">
        <v>6176</v>
      </c>
      <c r="BU65" s="377">
        <v>6171</v>
      </c>
      <c r="BV65" s="377">
        <v>6184</v>
      </c>
      <c r="BW65" s="374">
        <v>6182</v>
      </c>
      <c r="BX65" s="372">
        <v>6162</v>
      </c>
      <c r="BY65" s="377">
        <v>6148</v>
      </c>
      <c r="BZ65" s="377">
        <v>6104</v>
      </c>
      <c r="CA65" s="377">
        <v>6071</v>
      </c>
      <c r="CB65" s="377">
        <v>6008</v>
      </c>
      <c r="CC65" s="377">
        <v>5896</v>
      </c>
      <c r="CD65" s="377">
        <v>5967</v>
      </c>
      <c r="CE65" s="377">
        <v>5956</v>
      </c>
      <c r="CF65" s="377">
        <v>5927</v>
      </c>
      <c r="CG65" s="373">
        <v>5896</v>
      </c>
      <c r="CH65" s="373">
        <v>5863</v>
      </c>
      <c r="CI65" s="374">
        <v>5837</v>
      </c>
      <c r="CJ65" s="372">
        <v>5842</v>
      </c>
      <c r="CK65" s="373">
        <v>5887</v>
      </c>
      <c r="CL65" s="373">
        <v>5898</v>
      </c>
      <c r="CM65" s="373">
        <v>5916</v>
      </c>
      <c r="CN65" s="373">
        <v>5936</v>
      </c>
      <c r="CO65" s="373">
        <v>5971</v>
      </c>
      <c r="CP65" s="373">
        <v>6033</v>
      </c>
      <c r="CQ65" s="373">
        <v>6086</v>
      </c>
      <c r="CR65" s="373">
        <v>6090</v>
      </c>
      <c r="CS65" s="373">
        <v>6050</v>
      </c>
      <c r="CT65" s="373">
        <v>6042</v>
      </c>
      <c r="CU65" s="374">
        <v>6016</v>
      </c>
      <c r="CV65" s="372">
        <v>6005</v>
      </c>
      <c r="CW65" s="373">
        <v>6003</v>
      </c>
      <c r="CX65" s="373">
        <v>5960</v>
      </c>
      <c r="CY65" s="373">
        <v>5981</v>
      </c>
      <c r="CZ65" s="373">
        <v>6001</v>
      </c>
      <c r="DA65" s="373">
        <v>5979</v>
      </c>
      <c r="DB65" s="373">
        <v>5990</v>
      </c>
      <c r="DC65" s="373">
        <v>5999</v>
      </c>
      <c r="DD65" s="373">
        <v>5977</v>
      </c>
      <c r="DE65" s="373">
        <v>5962</v>
      </c>
      <c r="DF65" s="373">
        <v>5993</v>
      </c>
      <c r="DG65" s="374">
        <v>5953</v>
      </c>
      <c r="DH65" s="372">
        <v>5945</v>
      </c>
      <c r="DI65" s="373">
        <v>5860</v>
      </c>
      <c r="DJ65" s="373">
        <v>5876</v>
      </c>
      <c r="DK65" s="373">
        <v>5829</v>
      </c>
      <c r="DL65" s="373">
        <v>5833</v>
      </c>
      <c r="DM65" s="373">
        <v>5768</v>
      </c>
      <c r="DN65" s="373">
        <v>5739</v>
      </c>
      <c r="DO65" s="373">
        <v>5735</v>
      </c>
      <c r="DP65" s="373">
        <v>5744</v>
      </c>
      <c r="DQ65" s="373">
        <v>5699</v>
      </c>
      <c r="DR65" s="373">
        <v>5676</v>
      </c>
      <c r="DS65" s="376">
        <v>5657</v>
      </c>
      <c r="DT65" s="372">
        <v>5592</v>
      </c>
      <c r="DU65" s="373">
        <v>5646</v>
      </c>
      <c r="DV65" s="373">
        <v>5636</v>
      </c>
      <c r="DW65" s="373">
        <v>5676</v>
      </c>
      <c r="DX65" s="373">
        <v>5720</v>
      </c>
      <c r="DY65" s="373">
        <v>5722</v>
      </c>
      <c r="DZ65" s="373">
        <v>5732</v>
      </c>
      <c r="EA65" s="373">
        <v>5706</v>
      </c>
      <c r="EB65" s="373">
        <v>5692</v>
      </c>
      <c r="EC65" s="373">
        <v>5714</v>
      </c>
      <c r="ED65" s="373">
        <v>5683</v>
      </c>
      <c r="EE65" s="376">
        <v>5715</v>
      </c>
      <c r="EF65" s="372">
        <v>5729</v>
      </c>
      <c r="EG65" s="373">
        <v>5769</v>
      </c>
      <c r="EH65" s="373">
        <v>5738</v>
      </c>
      <c r="EI65" s="373">
        <v>5738</v>
      </c>
      <c r="EJ65" s="373">
        <v>5720</v>
      </c>
      <c r="EK65" s="373">
        <v>5700</v>
      </c>
      <c r="EL65" s="373">
        <v>5747</v>
      </c>
      <c r="EM65" s="373">
        <v>5777</v>
      </c>
      <c r="EN65" s="373">
        <v>5839</v>
      </c>
      <c r="EO65" s="373">
        <v>5824</v>
      </c>
      <c r="EP65" s="373">
        <v>5808</v>
      </c>
      <c r="EQ65" s="376">
        <v>5793</v>
      </c>
      <c r="ER65" s="372">
        <v>5808</v>
      </c>
      <c r="ES65" s="373">
        <v>5796</v>
      </c>
      <c r="ET65" s="373">
        <v>5721</v>
      </c>
      <c r="EU65" s="373">
        <v>5681</v>
      </c>
      <c r="EV65" s="373">
        <v>5668</v>
      </c>
      <c r="EW65" s="376">
        <v>5653</v>
      </c>
      <c r="EX65" s="376">
        <v>5738</v>
      </c>
      <c r="EY65" s="376">
        <v>5747</v>
      </c>
      <c r="EZ65" s="374">
        <v>5709</v>
      </c>
      <c r="FA65" s="374">
        <v>5728</v>
      </c>
      <c r="FB65" s="374">
        <v>5707</v>
      </c>
      <c r="FC65" s="374">
        <v>5687</v>
      </c>
      <c r="FD65" s="102">
        <v>-20</v>
      </c>
      <c r="FE65" s="85">
        <v>-0.34916201117318435</v>
      </c>
      <c r="FF65" s="102">
        <v>-106</v>
      </c>
      <c r="FG65" s="85">
        <v>-1.8297945796651129</v>
      </c>
    </row>
    <row r="66" spans="1:163" ht="15" outlineLevel="2">
      <c r="A66" s="360">
        <v>134</v>
      </c>
      <c r="B66" s="53" t="s">
        <v>347</v>
      </c>
      <c r="C66" s="344" t="s">
        <v>351</v>
      </c>
      <c r="D66" s="372">
        <v>6480</v>
      </c>
      <c r="E66" s="373">
        <v>6525</v>
      </c>
      <c r="F66" s="373">
        <v>6498</v>
      </c>
      <c r="G66" s="373">
        <v>6499</v>
      </c>
      <c r="H66" s="373">
        <v>6492</v>
      </c>
      <c r="I66" s="373">
        <v>6512</v>
      </c>
      <c r="J66" s="373">
        <v>6511</v>
      </c>
      <c r="K66" s="373">
        <v>6500</v>
      </c>
      <c r="L66" s="373">
        <v>6541</v>
      </c>
      <c r="M66" s="373">
        <v>6544</v>
      </c>
      <c r="N66" s="373">
        <v>6558</v>
      </c>
      <c r="O66" s="374">
        <v>6689</v>
      </c>
      <c r="P66" s="372">
        <v>6671</v>
      </c>
      <c r="Q66" s="373">
        <v>6714</v>
      </c>
      <c r="R66" s="375">
        <v>6779</v>
      </c>
      <c r="S66" s="373">
        <v>6319</v>
      </c>
      <c r="T66" s="373">
        <v>6344</v>
      </c>
      <c r="U66" s="373">
        <v>6636</v>
      </c>
      <c r="V66" s="373">
        <v>6607</v>
      </c>
      <c r="W66" s="373">
        <v>6568</v>
      </c>
      <c r="X66" s="373">
        <v>6589</v>
      </c>
      <c r="Y66" s="373">
        <v>6647</v>
      </c>
      <c r="Z66" s="373">
        <v>6628</v>
      </c>
      <c r="AA66" s="374">
        <v>6610</v>
      </c>
      <c r="AB66" s="372">
        <v>6849</v>
      </c>
      <c r="AC66" s="373">
        <v>6866</v>
      </c>
      <c r="AD66" s="373">
        <v>6841</v>
      </c>
      <c r="AE66" s="373">
        <v>6803</v>
      </c>
      <c r="AF66" s="373">
        <v>6765</v>
      </c>
      <c r="AG66" s="373">
        <v>6739</v>
      </c>
      <c r="AH66" s="373">
        <v>6671</v>
      </c>
      <c r="AI66" s="373">
        <v>6722</v>
      </c>
      <c r="AJ66" s="373">
        <v>6721</v>
      </c>
      <c r="AK66" s="373">
        <v>6747</v>
      </c>
      <c r="AL66" s="373">
        <v>6704</v>
      </c>
      <c r="AM66" s="374">
        <v>6738</v>
      </c>
      <c r="AN66" s="372">
        <v>6737</v>
      </c>
      <c r="AO66" s="373">
        <v>6750</v>
      </c>
      <c r="AP66" s="373">
        <v>6716</v>
      </c>
      <c r="AQ66" s="373">
        <v>6665</v>
      </c>
      <c r="AR66" s="373">
        <v>6677</v>
      </c>
      <c r="AS66" s="373">
        <v>6662</v>
      </c>
      <c r="AT66" s="373">
        <v>6678</v>
      </c>
      <c r="AU66" s="373">
        <v>6676</v>
      </c>
      <c r="AV66" s="373">
        <v>6633</v>
      </c>
      <c r="AW66" s="373">
        <v>6657</v>
      </c>
      <c r="AX66" s="373">
        <v>6623</v>
      </c>
      <c r="AY66" s="374">
        <v>6662</v>
      </c>
      <c r="AZ66" s="372">
        <v>6651</v>
      </c>
      <c r="BA66" s="373">
        <v>6668</v>
      </c>
      <c r="BB66" s="373">
        <v>6632</v>
      </c>
      <c r="BC66" s="373">
        <v>6634</v>
      </c>
      <c r="BD66" s="373">
        <v>6641</v>
      </c>
      <c r="BE66" s="373">
        <v>6580</v>
      </c>
      <c r="BF66" s="373">
        <v>6585</v>
      </c>
      <c r="BG66" s="373">
        <v>6530</v>
      </c>
      <c r="BH66" s="373">
        <v>6523</v>
      </c>
      <c r="BI66" s="373">
        <v>6484</v>
      </c>
      <c r="BJ66" s="373">
        <v>6471</v>
      </c>
      <c r="BK66" s="374">
        <v>6495</v>
      </c>
      <c r="BL66" s="372">
        <v>6485</v>
      </c>
      <c r="BM66" s="377">
        <v>6492</v>
      </c>
      <c r="BN66" s="377">
        <v>6488</v>
      </c>
      <c r="BO66" s="377">
        <v>6484</v>
      </c>
      <c r="BP66" s="377">
        <v>6490</v>
      </c>
      <c r="BQ66" s="377">
        <v>6464</v>
      </c>
      <c r="BR66" s="377">
        <v>6406</v>
      </c>
      <c r="BS66" s="377">
        <v>6370</v>
      </c>
      <c r="BT66" s="377">
        <v>6343</v>
      </c>
      <c r="BU66" s="377">
        <v>6321</v>
      </c>
      <c r="BV66" s="377">
        <v>6291</v>
      </c>
      <c r="BW66" s="374">
        <v>6294</v>
      </c>
      <c r="BX66" s="372">
        <v>6292</v>
      </c>
      <c r="BY66" s="377">
        <v>6282</v>
      </c>
      <c r="BZ66" s="377">
        <v>6267</v>
      </c>
      <c r="CA66" s="377">
        <v>6188</v>
      </c>
      <c r="CB66" s="377">
        <v>6148</v>
      </c>
      <c r="CC66" s="377">
        <v>6117</v>
      </c>
      <c r="CD66" s="377">
        <v>6108</v>
      </c>
      <c r="CE66" s="377">
        <v>6099</v>
      </c>
      <c r="CF66" s="377">
        <v>6091</v>
      </c>
      <c r="CG66" s="373">
        <v>6057</v>
      </c>
      <c r="CH66" s="373">
        <v>6091</v>
      </c>
      <c r="CI66" s="374">
        <v>6090</v>
      </c>
      <c r="CJ66" s="372">
        <v>6063</v>
      </c>
      <c r="CK66" s="373">
        <v>6051</v>
      </c>
      <c r="CL66" s="373">
        <v>6062</v>
      </c>
      <c r="CM66" s="373">
        <v>6050</v>
      </c>
      <c r="CN66" s="373">
        <v>6043</v>
      </c>
      <c r="CO66" s="373">
        <v>6078</v>
      </c>
      <c r="CP66" s="373">
        <v>6120</v>
      </c>
      <c r="CQ66" s="373">
        <v>6150</v>
      </c>
      <c r="CR66" s="373">
        <v>6149</v>
      </c>
      <c r="CS66" s="373">
        <v>6170</v>
      </c>
      <c r="CT66" s="373">
        <v>6185</v>
      </c>
      <c r="CU66" s="374">
        <v>6210</v>
      </c>
      <c r="CV66" s="372">
        <v>6204</v>
      </c>
      <c r="CW66" s="373">
        <v>6177</v>
      </c>
      <c r="CX66" s="373">
        <v>6191</v>
      </c>
      <c r="CY66" s="373">
        <v>6174</v>
      </c>
      <c r="CZ66" s="373">
        <v>6151</v>
      </c>
      <c r="DA66" s="373">
        <v>6143</v>
      </c>
      <c r="DB66" s="373">
        <v>6138</v>
      </c>
      <c r="DC66" s="373">
        <v>6103</v>
      </c>
      <c r="DD66" s="373">
        <v>6114</v>
      </c>
      <c r="DE66" s="373">
        <v>6153</v>
      </c>
      <c r="DF66" s="373">
        <v>6171</v>
      </c>
      <c r="DG66" s="374">
        <v>6170</v>
      </c>
      <c r="DH66" s="372">
        <v>6169</v>
      </c>
      <c r="DI66" s="373">
        <v>6130</v>
      </c>
      <c r="DJ66" s="373">
        <v>6150</v>
      </c>
      <c r="DK66" s="373">
        <v>6136</v>
      </c>
      <c r="DL66" s="373">
        <v>6117</v>
      </c>
      <c r="DM66" s="373">
        <v>6099</v>
      </c>
      <c r="DN66" s="373">
        <v>6085</v>
      </c>
      <c r="DO66" s="373">
        <v>6072</v>
      </c>
      <c r="DP66" s="373">
        <v>6067</v>
      </c>
      <c r="DQ66" s="373">
        <v>6058</v>
      </c>
      <c r="DR66" s="373">
        <v>6037</v>
      </c>
      <c r="DS66" s="376">
        <v>6124</v>
      </c>
      <c r="DT66" s="372">
        <v>6176</v>
      </c>
      <c r="DU66" s="373">
        <v>6230</v>
      </c>
      <c r="DV66" s="373">
        <v>6245</v>
      </c>
      <c r="DW66" s="373">
        <v>6254</v>
      </c>
      <c r="DX66" s="373">
        <v>6283</v>
      </c>
      <c r="DY66" s="373">
        <v>6312</v>
      </c>
      <c r="DZ66" s="373">
        <v>6348</v>
      </c>
      <c r="EA66" s="373">
        <v>6317</v>
      </c>
      <c r="EB66" s="373">
        <v>6348</v>
      </c>
      <c r="EC66" s="373">
        <v>6327</v>
      </c>
      <c r="ED66" s="373">
        <v>6299</v>
      </c>
      <c r="EE66" s="376">
        <v>6310</v>
      </c>
      <c r="EF66" s="372">
        <v>6341</v>
      </c>
      <c r="EG66" s="373">
        <v>6349</v>
      </c>
      <c r="EH66" s="373">
        <v>6324</v>
      </c>
      <c r="EI66" s="373">
        <v>6308</v>
      </c>
      <c r="EJ66" s="373">
        <v>6294</v>
      </c>
      <c r="EK66" s="373">
        <v>6325</v>
      </c>
      <c r="EL66" s="373">
        <v>6334</v>
      </c>
      <c r="EM66" s="373">
        <v>6328</v>
      </c>
      <c r="EN66" s="373">
        <v>6309</v>
      </c>
      <c r="EO66" s="373">
        <v>6331</v>
      </c>
      <c r="EP66" s="373">
        <v>6320</v>
      </c>
      <c r="EQ66" s="376">
        <v>6312</v>
      </c>
      <c r="ER66" s="372">
        <v>6300</v>
      </c>
      <c r="ES66" s="373">
        <v>6289</v>
      </c>
      <c r="ET66" s="373">
        <v>6294</v>
      </c>
      <c r="EU66" s="373">
        <v>6301</v>
      </c>
      <c r="EV66" s="373">
        <v>6324</v>
      </c>
      <c r="EW66" s="376">
        <v>6319</v>
      </c>
      <c r="EX66" s="376">
        <v>6395</v>
      </c>
      <c r="EY66" s="376">
        <v>6399</v>
      </c>
      <c r="EZ66" s="374">
        <v>6413</v>
      </c>
      <c r="FA66" s="374">
        <v>6405</v>
      </c>
      <c r="FB66" s="374">
        <v>6378</v>
      </c>
      <c r="FC66" s="374">
        <v>6394</v>
      </c>
      <c r="FD66" s="102">
        <v>16</v>
      </c>
      <c r="FE66" s="85">
        <v>0.24980483996877439</v>
      </c>
      <c r="FF66" s="102">
        <v>82</v>
      </c>
      <c r="FG66" s="85">
        <v>1.2991128010139417</v>
      </c>
    </row>
    <row r="67" spans="1:163" ht="15" outlineLevel="2">
      <c r="A67" s="360">
        <v>150</v>
      </c>
      <c r="B67" s="53" t="s">
        <v>347</v>
      </c>
      <c r="C67" s="344" t="s">
        <v>352</v>
      </c>
      <c r="D67" s="372">
        <v>2129</v>
      </c>
      <c r="E67" s="373">
        <v>2143</v>
      </c>
      <c r="F67" s="373">
        <v>2100</v>
      </c>
      <c r="G67" s="373">
        <v>2079</v>
      </c>
      <c r="H67" s="373">
        <v>2084</v>
      </c>
      <c r="I67" s="373">
        <v>2106</v>
      </c>
      <c r="J67" s="373">
        <v>2068</v>
      </c>
      <c r="K67" s="373">
        <v>2106</v>
      </c>
      <c r="L67" s="373">
        <v>2027</v>
      </c>
      <c r="M67" s="373">
        <v>2075</v>
      </c>
      <c r="N67" s="373">
        <v>2088</v>
      </c>
      <c r="O67" s="374">
        <v>2078</v>
      </c>
      <c r="P67" s="372">
        <v>2031</v>
      </c>
      <c r="Q67" s="373">
        <v>2088</v>
      </c>
      <c r="R67" s="375">
        <v>2109</v>
      </c>
      <c r="S67" s="373">
        <v>2051</v>
      </c>
      <c r="T67" s="373">
        <v>2010</v>
      </c>
      <c r="U67" s="373">
        <v>2018</v>
      </c>
      <c r="V67" s="373">
        <v>2067</v>
      </c>
      <c r="W67" s="373">
        <v>2133</v>
      </c>
      <c r="X67" s="373">
        <v>2101</v>
      </c>
      <c r="Y67" s="373">
        <v>2094</v>
      </c>
      <c r="Z67" s="373">
        <v>2094</v>
      </c>
      <c r="AA67" s="374">
        <v>2069</v>
      </c>
      <c r="AB67" s="372">
        <v>2058</v>
      </c>
      <c r="AC67" s="373">
        <v>2064</v>
      </c>
      <c r="AD67" s="373">
        <v>2011</v>
      </c>
      <c r="AE67" s="373">
        <v>1970</v>
      </c>
      <c r="AF67" s="373">
        <v>1940</v>
      </c>
      <c r="AG67" s="373">
        <v>1882</v>
      </c>
      <c r="AH67" s="373">
        <v>1805</v>
      </c>
      <c r="AI67" s="373">
        <v>1795</v>
      </c>
      <c r="AJ67" s="373">
        <v>1793</v>
      </c>
      <c r="AK67" s="373">
        <v>1792</v>
      </c>
      <c r="AL67" s="373">
        <v>1773</v>
      </c>
      <c r="AM67" s="374">
        <v>1800</v>
      </c>
      <c r="AN67" s="372">
        <v>1810</v>
      </c>
      <c r="AO67" s="373">
        <v>1783</v>
      </c>
      <c r="AP67" s="373">
        <v>1802</v>
      </c>
      <c r="AQ67" s="373">
        <v>1767</v>
      </c>
      <c r="AR67" s="373">
        <v>1780</v>
      </c>
      <c r="AS67" s="373">
        <v>1783</v>
      </c>
      <c r="AT67" s="373">
        <v>1792</v>
      </c>
      <c r="AU67" s="373">
        <v>1783</v>
      </c>
      <c r="AV67" s="373">
        <v>1769</v>
      </c>
      <c r="AW67" s="373">
        <v>1754</v>
      </c>
      <c r="AX67" s="373">
        <v>1701</v>
      </c>
      <c r="AY67" s="374">
        <v>1714</v>
      </c>
      <c r="AZ67" s="372">
        <v>1721</v>
      </c>
      <c r="BA67" s="373">
        <v>1735</v>
      </c>
      <c r="BB67" s="373">
        <v>1726</v>
      </c>
      <c r="BC67" s="373">
        <v>1762</v>
      </c>
      <c r="BD67" s="373">
        <v>1767</v>
      </c>
      <c r="BE67" s="373">
        <v>1720</v>
      </c>
      <c r="BF67" s="373">
        <v>1694</v>
      </c>
      <c r="BG67" s="373">
        <v>1662</v>
      </c>
      <c r="BH67" s="373">
        <v>1689</v>
      </c>
      <c r="BI67" s="373">
        <v>1655</v>
      </c>
      <c r="BJ67" s="373">
        <v>1656</v>
      </c>
      <c r="BK67" s="374">
        <v>1681</v>
      </c>
      <c r="BL67" s="372">
        <v>1690</v>
      </c>
      <c r="BM67" s="377">
        <v>1699</v>
      </c>
      <c r="BN67" s="377">
        <v>1693</v>
      </c>
      <c r="BO67" s="377">
        <v>1697</v>
      </c>
      <c r="BP67" s="377">
        <v>1701</v>
      </c>
      <c r="BQ67" s="377">
        <v>1688</v>
      </c>
      <c r="BR67" s="377">
        <v>1587</v>
      </c>
      <c r="BS67" s="377">
        <v>1548</v>
      </c>
      <c r="BT67" s="377">
        <v>1540</v>
      </c>
      <c r="BU67" s="377">
        <v>1554</v>
      </c>
      <c r="BV67" s="377">
        <v>1578</v>
      </c>
      <c r="BW67" s="374">
        <v>1585</v>
      </c>
      <c r="BX67" s="372">
        <v>1587</v>
      </c>
      <c r="BY67" s="377">
        <v>1597</v>
      </c>
      <c r="BZ67" s="377">
        <v>1610</v>
      </c>
      <c r="CA67" s="377">
        <v>1579</v>
      </c>
      <c r="CB67" s="377">
        <v>1583</v>
      </c>
      <c r="CC67" s="377">
        <v>1572</v>
      </c>
      <c r="CD67" s="377">
        <v>1564</v>
      </c>
      <c r="CE67" s="377">
        <v>1585</v>
      </c>
      <c r="CF67" s="377">
        <v>1593</v>
      </c>
      <c r="CG67" s="373">
        <v>1596</v>
      </c>
      <c r="CH67" s="373">
        <v>1591</v>
      </c>
      <c r="CI67" s="374">
        <v>1578</v>
      </c>
      <c r="CJ67" s="372">
        <v>1569</v>
      </c>
      <c r="CK67" s="373">
        <v>1563</v>
      </c>
      <c r="CL67" s="373">
        <v>1548</v>
      </c>
      <c r="CM67" s="373">
        <v>1561</v>
      </c>
      <c r="CN67" s="373">
        <v>1537</v>
      </c>
      <c r="CO67" s="373">
        <v>1543</v>
      </c>
      <c r="CP67" s="373">
        <v>1565</v>
      </c>
      <c r="CQ67" s="373">
        <v>1551</v>
      </c>
      <c r="CR67" s="373">
        <v>1554</v>
      </c>
      <c r="CS67" s="373">
        <v>1569</v>
      </c>
      <c r="CT67" s="373">
        <v>1577</v>
      </c>
      <c r="CU67" s="374">
        <v>1583</v>
      </c>
      <c r="CV67" s="372">
        <v>1589</v>
      </c>
      <c r="CW67" s="373">
        <v>1576</v>
      </c>
      <c r="CX67" s="373">
        <v>1567</v>
      </c>
      <c r="CY67" s="373">
        <v>1583</v>
      </c>
      <c r="CZ67" s="373">
        <v>1600</v>
      </c>
      <c r="DA67" s="373">
        <v>1603</v>
      </c>
      <c r="DB67" s="373">
        <v>1581</v>
      </c>
      <c r="DC67" s="373">
        <v>1580</v>
      </c>
      <c r="DD67" s="373">
        <v>1588</v>
      </c>
      <c r="DE67" s="373">
        <v>1584</v>
      </c>
      <c r="DF67" s="373">
        <v>1597</v>
      </c>
      <c r="DG67" s="374">
        <v>1588</v>
      </c>
      <c r="DH67" s="372">
        <v>1571</v>
      </c>
      <c r="DI67" s="373">
        <v>1584</v>
      </c>
      <c r="DJ67" s="373">
        <v>1583</v>
      </c>
      <c r="DK67" s="373">
        <v>1564</v>
      </c>
      <c r="DL67" s="373">
        <v>1559</v>
      </c>
      <c r="DM67" s="373">
        <v>1550</v>
      </c>
      <c r="DN67" s="373">
        <v>1544</v>
      </c>
      <c r="DO67" s="373">
        <v>1551</v>
      </c>
      <c r="DP67" s="373">
        <v>1566</v>
      </c>
      <c r="DQ67" s="373">
        <v>1549</v>
      </c>
      <c r="DR67" s="373">
        <v>1548</v>
      </c>
      <c r="DS67" s="376">
        <v>1573</v>
      </c>
      <c r="DT67" s="372">
        <v>1560</v>
      </c>
      <c r="DU67" s="373">
        <v>1586</v>
      </c>
      <c r="DV67" s="373">
        <v>1596</v>
      </c>
      <c r="DW67" s="373">
        <v>1600</v>
      </c>
      <c r="DX67" s="373">
        <v>1614</v>
      </c>
      <c r="DY67" s="373">
        <v>1612</v>
      </c>
      <c r="DZ67" s="373">
        <v>1612</v>
      </c>
      <c r="EA67" s="373">
        <v>1592</v>
      </c>
      <c r="EB67" s="373">
        <v>1595</v>
      </c>
      <c r="EC67" s="373">
        <v>1590</v>
      </c>
      <c r="ED67" s="373">
        <v>1582</v>
      </c>
      <c r="EE67" s="376">
        <v>1572</v>
      </c>
      <c r="EF67" s="372">
        <v>1584</v>
      </c>
      <c r="EG67" s="373">
        <v>1589</v>
      </c>
      <c r="EH67" s="373">
        <v>1568</v>
      </c>
      <c r="EI67" s="373">
        <v>1556</v>
      </c>
      <c r="EJ67" s="373">
        <v>1544</v>
      </c>
      <c r="EK67" s="373">
        <v>1556</v>
      </c>
      <c r="EL67" s="373">
        <v>1535</v>
      </c>
      <c r="EM67" s="373">
        <v>1544</v>
      </c>
      <c r="EN67" s="373">
        <v>1548</v>
      </c>
      <c r="EO67" s="373">
        <v>1556</v>
      </c>
      <c r="EP67" s="373">
        <v>1544</v>
      </c>
      <c r="EQ67" s="376">
        <v>1551</v>
      </c>
      <c r="ER67" s="372">
        <v>1565</v>
      </c>
      <c r="ES67" s="373">
        <v>1550</v>
      </c>
      <c r="ET67" s="373">
        <v>1535</v>
      </c>
      <c r="EU67" s="373">
        <v>1541</v>
      </c>
      <c r="EV67" s="373">
        <v>1546</v>
      </c>
      <c r="EW67" s="376">
        <v>1528</v>
      </c>
      <c r="EX67" s="376">
        <v>1621</v>
      </c>
      <c r="EY67" s="376">
        <v>1618</v>
      </c>
      <c r="EZ67" s="374">
        <v>1616</v>
      </c>
      <c r="FA67" s="374">
        <v>1620</v>
      </c>
      <c r="FB67" s="374">
        <v>1626</v>
      </c>
      <c r="FC67" s="374">
        <v>1641</v>
      </c>
      <c r="FD67" s="102">
        <v>15</v>
      </c>
      <c r="FE67" s="85">
        <v>0.92592592592592582</v>
      </c>
      <c r="FF67" s="102">
        <v>90</v>
      </c>
      <c r="FG67" s="85">
        <v>5.8027079303675047</v>
      </c>
    </row>
    <row r="68" spans="1:163" ht="15" outlineLevel="2">
      <c r="A68" s="360">
        <v>237</v>
      </c>
      <c r="B68" s="53" t="s">
        <v>347</v>
      </c>
      <c r="C68" s="344" t="s">
        <v>353</v>
      </c>
      <c r="D68" s="372">
        <v>6328</v>
      </c>
      <c r="E68" s="373">
        <v>6386</v>
      </c>
      <c r="F68" s="373">
        <v>6333</v>
      </c>
      <c r="G68" s="373">
        <v>6225</v>
      </c>
      <c r="H68" s="373">
        <v>6338</v>
      </c>
      <c r="I68" s="373">
        <v>6315</v>
      </c>
      <c r="J68" s="373">
        <v>6198</v>
      </c>
      <c r="K68" s="373">
        <v>6303</v>
      </c>
      <c r="L68" s="373">
        <v>6287</v>
      </c>
      <c r="M68" s="373">
        <v>6248</v>
      </c>
      <c r="N68" s="373">
        <v>6211</v>
      </c>
      <c r="O68" s="374">
        <v>6211</v>
      </c>
      <c r="P68" s="372">
        <v>6191</v>
      </c>
      <c r="Q68" s="373">
        <v>6359</v>
      </c>
      <c r="R68" s="375">
        <v>6399</v>
      </c>
      <c r="S68" s="373">
        <v>6451</v>
      </c>
      <c r="T68" s="373">
        <v>6422</v>
      </c>
      <c r="U68" s="373">
        <v>6535</v>
      </c>
      <c r="V68" s="373">
        <v>6622</v>
      </c>
      <c r="W68" s="373">
        <v>6687</v>
      </c>
      <c r="X68" s="373">
        <v>6604</v>
      </c>
      <c r="Y68" s="373">
        <v>6641</v>
      </c>
      <c r="Z68" s="373">
        <v>6712</v>
      </c>
      <c r="AA68" s="374">
        <v>6618</v>
      </c>
      <c r="AB68" s="372">
        <v>6633</v>
      </c>
      <c r="AC68" s="373">
        <v>6798</v>
      </c>
      <c r="AD68" s="373">
        <v>6789</v>
      </c>
      <c r="AE68" s="373">
        <v>6754</v>
      </c>
      <c r="AF68" s="373">
        <v>6625</v>
      </c>
      <c r="AG68" s="373">
        <v>6387</v>
      </c>
      <c r="AH68" s="373">
        <v>6346</v>
      </c>
      <c r="AI68" s="373">
        <v>6334</v>
      </c>
      <c r="AJ68" s="373">
        <v>6332</v>
      </c>
      <c r="AK68" s="373">
        <v>6408</v>
      </c>
      <c r="AL68" s="373">
        <v>6428</v>
      </c>
      <c r="AM68" s="374">
        <v>6570</v>
      </c>
      <c r="AN68" s="372">
        <v>6571</v>
      </c>
      <c r="AO68" s="373">
        <v>6484</v>
      </c>
      <c r="AP68" s="373">
        <v>6429</v>
      </c>
      <c r="AQ68" s="373">
        <v>6391</v>
      </c>
      <c r="AR68" s="373">
        <v>6593</v>
      </c>
      <c r="AS68" s="373">
        <v>6600</v>
      </c>
      <c r="AT68" s="373">
        <v>6626</v>
      </c>
      <c r="AU68" s="373">
        <v>6658</v>
      </c>
      <c r="AV68" s="373">
        <v>6562</v>
      </c>
      <c r="AW68" s="373">
        <v>6602</v>
      </c>
      <c r="AX68" s="373">
        <v>6637</v>
      </c>
      <c r="AY68" s="374">
        <v>6692</v>
      </c>
      <c r="AZ68" s="372">
        <v>6691</v>
      </c>
      <c r="BA68" s="373">
        <v>6939</v>
      </c>
      <c r="BB68" s="373">
        <v>6778</v>
      </c>
      <c r="BC68" s="373">
        <v>6751</v>
      </c>
      <c r="BD68" s="373">
        <v>6740</v>
      </c>
      <c r="BE68" s="373">
        <v>6699</v>
      </c>
      <c r="BF68" s="373">
        <v>6727</v>
      </c>
      <c r="BG68" s="373">
        <v>6601</v>
      </c>
      <c r="BH68" s="373">
        <v>6666</v>
      </c>
      <c r="BI68" s="373">
        <v>6604</v>
      </c>
      <c r="BJ68" s="373">
        <v>6643</v>
      </c>
      <c r="BK68" s="374">
        <v>6738</v>
      </c>
      <c r="BL68" s="372">
        <v>6727</v>
      </c>
      <c r="BM68" s="377">
        <v>6864</v>
      </c>
      <c r="BN68" s="377">
        <v>6786</v>
      </c>
      <c r="BO68" s="377">
        <v>6688</v>
      </c>
      <c r="BP68" s="377">
        <v>6692</v>
      </c>
      <c r="BQ68" s="377">
        <v>6690</v>
      </c>
      <c r="BR68" s="377">
        <v>6489</v>
      </c>
      <c r="BS68" s="377">
        <v>6432</v>
      </c>
      <c r="BT68" s="377">
        <v>6375</v>
      </c>
      <c r="BU68" s="377">
        <v>6405</v>
      </c>
      <c r="BV68" s="377">
        <v>6420</v>
      </c>
      <c r="BW68" s="374">
        <v>6440</v>
      </c>
      <c r="BX68" s="372">
        <v>6528</v>
      </c>
      <c r="BY68" s="377">
        <v>6525</v>
      </c>
      <c r="BZ68" s="377">
        <v>6323</v>
      </c>
      <c r="CA68" s="377">
        <v>6182</v>
      </c>
      <c r="CB68" s="377">
        <v>6121</v>
      </c>
      <c r="CC68" s="377">
        <v>6010</v>
      </c>
      <c r="CD68" s="377">
        <v>5962</v>
      </c>
      <c r="CE68" s="377">
        <v>5949</v>
      </c>
      <c r="CF68" s="377">
        <v>5907</v>
      </c>
      <c r="CG68" s="373">
        <v>5888</v>
      </c>
      <c r="CH68" s="373">
        <v>5874</v>
      </c>
      <c r="CI68" s="374">
        <v>5872</v>
      </c>
      <c r="CJ68" s="372">
        <v>5867</v>
      </c>
      <c r="CK68" s="373">
        <v>5847</v>
      </c>
      <c r="CL68" s="373">
        <v>5814</v>
      </c>
      <c r="CM68" s="373">
        <v>5778</v>
      </c>
      <c r="CN68" s="373">
        <v>5788</v>
      </c>
      <c r="CO68" s="373">
        <v>5796</v>
      </c>
      <c r="CP68" s="373">
        <v>5815</v>
      </c>
      <c r="CQ68" s="373">
        <v>5694</v>
      </c>
      <c r="CR68" s="373">
        <v>5798</v>
      </c>
      <c r="CS68" s="373">
        <v>5857</v>
      </c>
      <c r="CT68" s="373">
        <v>5932</v>
      </c>
      <c r="CU68" s="374">
        <v>5999</v>
      </c>
      <c r="CV68" s="372">
        <v>5991</v>
      </c>
      <c r="CW68" s="373">
        <v>5960</v>
      </c>
      <c r="CX68" s="373">
        <v>5904</v>
      </c>
      <c r="CY68" s="373">
        <v>5908</v>
      </c>
      <c r="CZ68" s="373">
        <v>5890</v>
      </c>
      <c r="DA68" s="373">
        <v>5842</v>
      </c>
      <c r="DB68" s="373">
        <v>5796</v>
      </c>
      <c r="DC68" s="373">
        <v>5718</v>
      </c>
      <c r="DD68" s="373">
        <v>5710</v>
      </c>
      <c r="DE68" s="373">
        <v>6077</v>
      </c>
      <c r="DF68" s="373">
        <v>6230</v>
      </c>
      <c r="DG68" s="374">
        <v>6230</v>
      </c>
      <c r="DH68" s="372">
        <v>6183</v>
      </c>
      <c r="DI68" s="373">
        <v>6136</v>
      </c>
      <c r="DJ68" s="373">
        <v>6090</v>
      </c>
      <c r="DK68" s="373">
        <v>6036</v>
      </c>
      <c r="DL68" s="373">
        <v>5997</v>
      </c>
      <c r="DM68" s="373">
        <v>5910</v>
      </c>
      <c r="DN68" s="373">
        <v>5838</v>
      </c>
      <c r="DO68" s="373">
        <v>5828</v>
      </c>
      <c r="DP68" s="373">
        <v>5809</v>
      </c>
      <c r="DQ68" s="373">
        <v>5759</v>
      </c>
      <c r="DR68" s="373">
        <v>5735</v>
      </c>
      <c r="DS68" s="376">
        <v>5897</v>
      </c>
      <c r="DT68" s="372">
        <v>5953</v>
      </c>
      <c r="DU68" s="373">
        <v>6462</v>
      </c>
      <c r="DV68" s="373">
        <v>6466</v>
      </c>
      <c r="DW68" s="373">
        <v>6456</v>
      </c>
      <c r="DX68" s="373">
        <v>6507</v>
      </c>
      <c r="DY68" s="373">
        <v>6517</v>
      </c>
      <c r="DZ68" s="373">
        <v>6588</v>
      </c>
      <c r="EA68" s="373">
        <v>6382</v>
      </c>
      <c r="EB68" s="373">
        <v>6410</v>
      </c>
      <c r="EC68" s="373">
        <v>6375</v>
      </c>
      <c r="ED68" s="373">
        <v>6328</v>
      </c>
      <c r="EE68" s="376">
        <v>6289</v>
      </c>
      <c r="EF68" s="372">
        <v>6287</v>
      </c>
      <c r="EG68" s="373">
        <v>6210</v>
      </c>
      <c r="EH68" s="373">
        <v>6111</v>
      </c>
      <c r="EI68" s="373">
        <v>6076</v>
      </c>
      <c r="EJ68" s="373">
        <v>6036</v>
      </c>
      <c r="EK68" s="373">
        <v>6060</v>
      </c>
      <c r="EL68" s="373">
        <v>6060</v>
      </c>
      <c r="EM68" s="373">
        <v>6026</v>
      </c>
      <c r="EN68" s="373">
        <v>6471</v>
      </c>
      <c r="EO68" s="373">
        <v>6435</v>
      </c>
      <c r="EP68" s="373">
        <v>6463</v>
      </c>
      <c r="EQ68" s="376">
        <v>6575</v>
      </c>
      <c r="ER68" s="372">
        <v>6610</v>
      </c>
      <c r="ES68" s="373">
        <v>6783</v>
      </c>
      <c r="ET68" s="373">
        <v>7247</v>
      </c>
      <c r="EU68" s="373">
        <v>7232</v>
      </c>
      <c r="EV68" s="373">
        <v>7427</v>
      </c>
      <c r="EW68" s="376">
        <v>7439</v>
      </c>
      <c r="EX68" s="376">
        <v>7810</v>
      </c>
      <c r="EY68" s="376">
        <v>7978</v>
      </c>
      <c r="EZ68" s="374">
        <v>8005</v>
      </c>
      <c r="FA68" s="374">
        <v>8028</v>
      </c>
      <c r="FB68" s="374">
        <v>8078</v>
      </c>
      <c r="FC68" s="374">
        <v>8213</v>
      </c>
      <c r="FD68" s="102">
        <v>135</v>
      </c>
      <c r="FE68" s="85">
        <v>1.6816143497757847</v>
      </c>
      <c r="FF68" s="102">
        <v>1638</v>
      </c>
      <c r="FG68" s="85">
        <v>24.912547528517109</v>
      </c>
    </row>
    <row r="69" spans="1:163" ht="15" outlineLevel="2">
      <c r="A69" s="360">
        <v>264</v>
      </c>
      <c r="B69" s="53" t="s">
        <v>347</v>
      </c>
      <c r="C69" s="344" t="s">
        <v>354</v>
      </c>
      <c r="D69" s="372">
        <v>2348</v>
      </c>
      <c r="E69" s="373">
        <v>2323</v>
      </c>
      <c r="F69" s="373">
        <v>2312</v>
      </c>
      <c r="G69" s="373">
        <v>2298</v>
      </c>
      <c r="H69" s="373">
        <v>2280</v>
      </c>
      <c r="I69" s="373">
        <v>2306</v>
      </c>
      <c r="J69" s="373">
        <v>2239</v>
      </c>
      <c r="K69" s="373">
        <v>2301</v>
      </c>
      <c r="L69" s="373">
        <v>2197</v>
      </c>
      <c r="M69" s="373">
        <v>2198</v>
      </c>
      <c r="N69" s="373">
        <v>2186</v>
      </c>
      <c r="O69" s="374">
        <v>2196</v>
      </c>
      <c r="P69" s="372">
        <v>2184</v>
      </c>
      <c r="Q69" s="373">
        <v>2193</v>
      </c>
      <c r="R69" s="375">
        <v>2206</v>
      </c>
      <c r="S69" s="373">
        <v>2193</v>
      </c>
      <c r="T69" s="373">
        <v>2188</v>
      </c>
      <c r="U69" s="373">
        <v>2182</v>
      </c>
      <c r="V69" s="373">
        <v>2180</v>
      </c>
      <c r="W69" s="373">
        <v>2185</v>
      </c>
      <c r="X69" s="373">
        <v>2216</v>
      </c>
      <c r="Y69" s="373">
        <v>2271</v>
      </c>
      <c r="Z69" s="373">
        <v>2302</v>
      </c>
      <c r="AA69" s="374">
        <v>2306</v>
      </c>
      <c r="AB69" s="372">
        <v>2344</v>
      </c>
      <c r="AC69" s="373">
        <v>2369</v>
      </c>
      <c r="AD69" s="373">
        <v>2391</v>
      </c>
      <c r="AE69" s="373">
        <v>2395</v>
      </c>
      <c r="AF69" s="373">
        <v>2397</v>
      </c>
      <c r="AG69" s="373">
        <v>2417</v>
      </c>
      <c r="AH69" s="373">
        <v>2402</v>
      </c>
      <c r="AI69" s="373">
        <v>2383</v>
      </c>
      <c r="AJ69" s="373">
        <v>2387</v>
      </c>
      <c r="AK69" s="373">
        <v>2394</v>
      </c>
      <c r="AL69" s="373">
        <v>2410</v>
      </c>
      <c r="AM69" s="374">
        <v>2459</v>
      </c>
      <c r="AN69" s="372">
        <v>2490</v>
      </c>
      <c r="AO69" s="373">
        <v>2490</v>
      </c>
      <c r="AP69" s="373">
        <v>2515</v>
      </c>
      <c r="AQ69" s="373">
        <v>2514</v>
      </c>
      <c r="AR69" s="373">
        <v>2564</v>
      </c>
      <c r="AS69" s="373">
        <v>2563</v>
      </c>
      <c r="AT69" s="373">
        <v>2593</v>
      </c>
      <c r="AU69" s="373">
        <v>2611</v>
      </c>
      <c r="AV69" s="373">
        <v>2583</v>
      </c>
      <c r="AW69" s="373">
        <v>2575</v>
      </c>
      <c r="AX69" s="373">
        <v>2606</v>
      </c>
      <c r="AY69" s="374">
        <v>2624</v>
      </c>
      <c r="AZ69" s="372">
        <v>2669</v>
      </c>
      <c r="BA69" s="373">
        <v>2697</v>
      </c>
      <c r="BB69" s="373">
        <v>2683</v>
      </c>
      <c r="BC69" s="373">
        <v>2669</v>
      </c>
      <c r="BD69" s="373">
        <v>2674</v>
      </c>
      <c r="BE69" s="373">
        <v>2672</v>
      </c>
      <c r="BF69" s="373">
        <v>2679</v>
      </c>
      <c r="BG69" s="373">
        <v>2638</v>
      </c>
      <c r="BH69" s="373">
        <v>2650</v>
      </c>
      <c r="BI69" s="373">
        <v>2639</v>
      </c>
      <c r="BJ69" s="373">
        <v>2657</v>
      </c>
      <c r="BK69" s="374">
        <v>2677</v>
      </c>
      <c r="BL69" s="372">
        <v>2683</v>
      </c>
      <c r="BM69" s="377">
        <v>2709</v>
      </c>
      <c r="BN69" s="377">
        <v>2708</v>
      </c>
      <c r="BO69" s="377">
        <v>2731</v>
      </c>
      <c r="BP69" s="377">
        <v>2732</v>
      </c>
      <c r="BQ69" s="377">
        <v>2707</v>
      </c>
      <c r="BR69" s="377">
        <v>2647</v>
      </c>
      <c r="BS69" s="377">
        <v>2611</v>
      </c>
      <c r="BT69" s="377">
        <v>2613</v>
      </c>
      <c r="BU69" s="377">
        <v>2607</v>
      </c>
      <c r="BV69" s="377">
        <v>2612</v>
      </c>
      <c r="BW69" s="374">
        <v>2631</v>
      </c>
      <c r="BX69" s="372">
        <v>2664</v>
      </c>
      <c r="BY69" s="377">
        <v>2667</v>
      </c>
      <c r="BZ69" s="377">
        <v>2596</v>
      </c>
      <c r="CA69" s="377">
        <v>2575</v>
      </c>
      <c r="CB69" s="377">
        <v>2569</v>
      </c>
      <c r="CC69" s="377">
        <v>2515</v>
      </c>
      <c r="CD69" s="377">
        <v>2486</v>
      </c>
      <c r="CE69" s="377">
        <v>2468</v>
      </c>
      <c r="CF69" s="377">
        <v>2438</v>
      </c>
      <c r="CG69" s="373">
        <v>2445</v>
      </c>
      <c r="CH69" s="373">
        <v>2444</v>
      </c>
      <c r="CI69" s="374">
        <v>2452</v>
      </c>
      <c r="CJ69" s="372">
        <v>2426</v>
      </c>
      <c r="CK69" s="373">
        <v>2442</v>
      </c>
      <c r="CL69" s="373">
        <v>2439</v>
      </c>
      <c r="CM69" s="373">
        <v>2416</v>
      </c>
      <c r="CN69" s="373">
        <v>2424</v>
      </c>
      <c r="CO69" s="373">
        <v>2443</v>
      </c>
      <c r="CP69" s="373">
        <v>2493</v>
      </c>
      <c r="CQ69" s="373">
        <v>2430</v>
      </c>
      <c r="CR69" s="373">
        <v>2472</v>
      </c>
      <c r="CS69" s="373">
        <v>2502</v>
      </c>
      <c r="CT69" s="373">
        <v>2494</v>
      </c>
      <c r="CU69" s="374">
        <v>2523</v>
      </c>
      <c r="CV69" s="372">
        <v>2494</v>
      </c>
      <c r="CW69" s="373">
        <v>2494</v>
      </c>
      <c r="CX69" s="373">
        <v>2479</v>
      </c>
      <c r="CY69" s="373">
        <v>2465</v>
      </c>
      <c r="CZ69" s="373">
        <v>2462</v>
      </c>
      <c r="DA69" s="373">
        <v>2434</v>
      </c>
      <c r="DB69" s="373">
        <v>2433</v>
      </c>
      <c r="DC69" s="373">
        <v>2424</v>
      </c>
      <c r="DD69" s="373">
        <v>2431</v>
      </c>
      <c r="DE69" s="373">
        <v>2434</v>
      </c>
      <c r="DF69" s="373">
        <v>2400</v>
      </c>
      <c r="DG69" s="374">
        <v>2382</v>
      </c>
      <c r="DH69" s="372">
        <v>2373</v>
      </c>
      <c r="DI69" s="373">
        <v>2327</v>
      </c>
      <c r="DJ69" s="373">
        <v>2318</v>
      </c>
      <c r="DK69" s="373">
        <v>2312</v>
      </c>
      <c r="DL69" s="373">
        <v>2286</v>
      </c>
      <c r="DM69" s="373">
        <v>2255</v>
      </c>
      <c r="DN69" s="373">
        <v>2230</v>
      </c>
      <c r="DO69" s="373">
        <v>2198</v>
      </c>
      <c r="DP69" s="373">
        <v>2188</v>
      </c>
      <c r="DQ69" s="373">
        <v>2177</v>
      </c>
      <c r="DR69" s="373">
        <v>2162</v>
      </c>
      <c r="DS69" s="376">
        <v>2186</v>
      </c>
      <c r="DT69" s="372">
        <v>2218</v>
      </c>
      <c r="DU69" s="373">
        <v>2300</v>
      </c>
      <c r="DV69" s="373">
        <v>2333</v>
      </c>
      <c r="DW69" s="373">
        <v>2353</v>
      </c>
      <c r="DX69" s="373">
        <v>2400</v>
      </c>
      <c r="DY69" s="373">
        <v>2455</v>
      </c>
      <c r="DZ69" s="373">
        <v>2496</v>
      </c>
      <c r="EA69" s="373">
        <v>2404</v>
      </c>
      <c r="EB69" s="373">
        <v>2398</v>
      </c>
      <c r="EC69" s="373">
        <v>2388</v>
      </c>
      <c r="ED69" s="373">
        <v>2359</v>
      </c>
      <c r="EE69" s="376">
        <v>2342</v>
      </c>
      <c r="EF69" s="372">
        <v>2336</v>
      </c>
      <c r="EG69" s="373">
        <v>2325</v>
      </c>
      <c r="EH69" s="373">
        <v>2296</v>
      </c>
      <c r="EI69" s="373">
        <v>2312</v>
      </c>
      <c r="EJ69" s="373">
        <v>2277</v>
      </c>
      <c r="EK69" s="373">
        <v>2293</v>
      </c>
      <c r="EL69" s="373">
        <v>2359</v>
      </c>
      <c r="EM69" s="373">
        <v>2381</v>
      </c>
      <c r="EN69" s="373">
        <v>2385</v>
      </c>
      <c r="EO69" s="373">
        <v>2407</v>
      </c>
      <c r="EP69" s="373">
        <v>2384</v>
      </c>
      <c r="EQ69" s="376">
        <v>2374</v>
      </c>
      <c r="ER69" s="372">
        <v>2390</v>
      </c>
      <c r="ES69" s="373">
        <v>2398</v>
      </c>
      <c r="ET69" s="373">
        <v>2609</v>
      </c>
      <c r="EU69" s="373">
        <v>2617</v>
      </c>
      <c r="EV69" s="373">
        <v>2610</v>
      </c>
      <c r="EW69" s="376">
        <v>2584</v>
      </c>
      <c r="EX69" s="376">
        <v>2833</v>
      </c>
      <c r="EY69" s="376">
        <v>2884</v>
      </c>
      <c r="EZ69" s="374">
        <v>2878</v>
      </c>
      <c r="FA69" s="374">
        <v>2945</v>
      </c>
      <c r="FB69" s="374">
        <v>2892</v>
      </c>
      <c r="FC69" s="374">
        <v>2928</v>
      </c>
      <c r="FD69" s="102">
        <v>36</v>
      </c>
      <c r="FE69" s="85">
        <v>1.2224108658743633</v>
      </c>
      <c r="FF69" s="102">
        <v>554</v>
      </c>
      <c r="FG69" s="85">
        <v>23.336141533277168</v>
      </c>
    </row>
    <row r="70" spans="1:163" ht="15" outlineLevel="2">
      <c r="A70" s="360">
        <v>310</v>
      </c>
      <c r="B70" s="53" t="s">
        <v>347</v>
      </c>
      <c r="C70" s="344" t="s">
        <v>355</v>
      </c>
      <c r="D70" s="372">
        <v>5090</v>
      </c>
      <c r="E70" s="373">
        <v>5213</v>
      </c>
      <c r="F70" s="373">
        <v>5144</v>
      </c>
      <c r="G70" s="373">
        <v>5251</v>
      </c>
      <c r="H70" s="373">
        <v>5228</v>
      </c>
      <c r="I70" s="373">
        <v>5227</v>
      </c>
      <c r="J70" s="373">
        <v>5166</v>
      </c>
      <c r="K70" s="373">
        <v>5212</v>
      </c>
      <c r="L70" s="373">
        <v>5229</v>
      </c>
      <c r="M70" s="373">
        <v>5184</v>
      </c>
      <c r="N70" s="373">
        <v>5141</v>
      </c>
      <c r="O70" s="374">
        <v>5189</v>
      </c>
      <c r="P70" s="372">
        <v>5156</v>
      </c>
      <c r="Q70" s="373">
        <v>5209</v>
      </c>
      <c r="R70" s="375">
        <v>5254</v>
      </c>
      <c r="S70" s="373">
        <v>5411</v>
      </c>
      <c r="T70" s="373">
        <v>5465</v>
      </c>
      <c r="U70" s="373">
        <v>5464</v>
      </c>
      <c r="V70" s="373">
        <v>5530</v>
      </c>
      <c r="W70" s="373">
        <v>5493</v>
      </c>
      <c r="X70" s="373">
        <v>5413</v>
      </c>
      <c r="Y70" s="373">
        <v>5398</v>
      </c>
      <c r="Z70" s="373">
        <v>5404</v>
      </c>
      <c r="AA70" s="374">
        <v>5307</v>
      </c>
      <c r="AB70" s="372">
        <v>5357</v>
      </c>
      <c r="AC70" s="373">
        <v>5436</v>
      </c>
      <c r="AD70" s="373">
        <v>5408</v>
      </c>
      <c r="AE70" s="373">
        <v>5403</v>
      </c>
      <c r="AF70" s="373">
        <v>5346</v>
      </c>
      <c r="AG70" s="373">
        <v>5152</v>
      </c>
      <c r="AH70" s="373">
        <v>5103</v>
      </c>
      <c r="AI70" s="373">
        <v>5110</v>
      </c>
      <c r="AJ70" s="373">
        <v>5126</v>
      </c>
      <c r="AK70" s="373">
        <v>5163</v>
      </c>
      <c r="AL70" s="373">
        <v>5155</v>
      </c>
      <c r="AM70" s="374">
        <v>5274</v>
      </c>
      <c r="AN70" s="372">
        <v>5256</v>
      </c>
      <c r="AO70" s="373">
        <v>5203</v>
      </c>
      <c r="AP70" s="373">
        <v>5150</v>
      </c>
      <c r="AQ70" s="373">
        <v>5141</v>
      </c>
      <c r="AR70" s="373">
        <v>5242</v>
      </c>
      <c r="AS70" s="373">
        <v>5190</v>
      </c>
      <c r="AT70" s="373">
        <v>5186</v>
      </c>
      <c r="AU70" s="373">
        <v>5366</v>
      </c>
      <c r="AV70" s="373">
        <v>5301</v>
      </c>
      <c r="AW70" s="373">
        <v>5336</v>
      </c>
      <c r="AX70" s="373">
        <v>5287</v>
      </c>
      <c r="AY70" s="374">
        <v>5245</v>
      </c>
      <c r="AZ70" s="372">
        <v>5284</v>
      </c>
      <c r="BA70" s="373">
        <v>5364</v>
      </c>
      <c r="BB70" s="373">
        <v>5302</v>
      </c>
      <c r="BC70" s="373">
        <v>5343</v>
      </c>
      <c r="BD70" s="373">
        <v>5331</v>
      </c>
      <c r="BE70" s="373">
        <v>5271</v>
      </c>
      <c r="BF70" s="373">
        <v>5277</v>
      </c>
      <c r="BG70" s="373">
        <v>5183</v>
      </c>
      <c r="BH70" s="373">
        <v>5232</v>
      </c>
      <c r="BI70" s="373">
        <v>5132</v>
      </c>
      <c r="BJ70" s="373">
        <v>5174</v>
      </c>
      <c r="BK70" s="374">
        <v>5218</v>
      </c>
      <c r="BL70" s="372">
        <v>5219</v>
      </c>
      <c r="BM70" s="377">
        <v>5268</v>
      </c>
      <c r="BN70" s="377">
        <v>5216</v>
      </c>
      <c r="BO70" s="377">
        <v>5195</v>
      </c>
      <c r="BP70" s="377">
        <v>5207</v>
      </c>
      <c r="BQ70" s="377">
        <v>5167</v>
      </c>
      <c r="BR70" s="377">
        <v>4965</v>
      </c>
      <c r="BS70" s="377">
        <v>4908</v>
      </c>
      <c r="BT70" s="377">
        <v>4846</v>
      </c>
      <c r="BU70" s="377">
        <v>4863</v>
      </c>
      <c r="BV70" s="377">
        <v>4881</v>
      </c>
      <c r="BW70" s="374">
        <v>4915</v>
      </c>
      <c r="BX70" s="372">
        <v>4958</v>
      </c>
      <c r="BY70" s="377">
        <v>4913</v>
      </c>
      <c r="BZ70" s="377">
        <v>4894</v>
      </c>
      <c r="CA70" s="377">
        <v>4831</v>
      </c>
      <c r="CB70" s="377">
        <v>4834</v>
      </c>
      <c r="CC70" s="377">
        <v>4772</v>
      </c>
      <c r="CD70" s="377">
        <v>4761</v>
      </c>
      <c r="CE70" s="377">
        <v>4759</v>
      </c>
      <c r="CF70" s="377">
        <v>4740</v>
      </c>
      <c r="CG70" s="373">
        <v>4712</v>
      </c>
      <c r="CH70" s="373">
        <v>4718</v>
      </c>
      <c r="CI70" s="374">
        <v>4702</v>
      </c>
      <c r="CJ70" s="372">
        <v>4693</v>
      </c>
      <c r="CK70" s="373">
        <v>4697</v>
      </c>
      <c r="CL70" s="373">
        <v>4655</v>
      </c>
      <c r="CM70" s="373">
        <v>4677</v>
      </c>
      <c r="CN70" s="373">
        <v>4740</v>
      </c>
      <c r="CO70" s="373">
        <v>4760</v>
      </c>
      <c r="CP70" s="373">
        <v>4870</v>
      </c>
      <c r="CQ70" s="373">
        <v>4899</v>
      </c>
      <c r="CR70" s="373">
        <v>4901</v>
      </c>
      <c r="CS70" s="373">
        <v>4944</v>
      </c>
      <c r="CT70" s="373">
        <v>4984</v>
      </c>
      <c r="CU70" s="374">
        <v>5019</v>
      </c>
      <c r="CV70" s="372">
        <v>5021</v>
      </c>
      <c r="CW70" s="373">
        <v>4995</v>
      </c>
      <c r="CX70" s="373">
        <v>4921</v>
      </c>
      <c r="CY70" s="373">
        <v>4901</v>
      </c>
      <c r="CZ70" s="373">
        <v>4915</v>
      </c>
      <c r="DA70" s="373">
        <v>4869</v>
      </c>
      <c r="DB70" s="373">
        <v>4876</v>
      </c>
      <c r="DC70" s="373">
        <v>4889</v>
      </c>
      <c r="DD70" s="373">
        <v>4897</v>
      </c>
      <c r="DE70" s="373">
        <v>4896</v>
      </c>
      <c r="DF70" s="373">
        <v>4914</v>
      </c>
      <c r="DG70" s="374">
        <v>5055</v>
      </c>
      <c r="DH70" s="372">
        <v>5048</v>
      </c>
      <c r="DI70" s="373">
        <v>4979</v>
      </c>
      <c r="DJ70" s="373">
        <v>5079</v>
      </c>
      <c r="DK70" s="373">
        <v>5010</v>
      </c>
      <c r="DL70" s="373">
        <v>4956</v>
      </c>
      <c r="DM70" s="373">
        <v>4901</v>
      </c>
      <c r="DN70" s="373">
        <v>4874</v>
      </c>
      <c r="DO70" s="373">
        <v>4846</v>
      </c>
      <c r="DP70" s="373">
        <v>4831</v>
      </c>
      <c r="DQ70" s="373">
        <v>4787</v>
      </c>
      <c r="DR70" s="373">
        <v>4744</v>
      </c>
      <c r="DS70" s="376">
        <v>4784</v>
      </c>
      <c r="DT70" s="372">
        <v>4821</v>
      </c>
      <c r="DU70" s="373">
        <v>4947</v>
      </c>
      <c r="DV70" s="373">
        <v>4935</v>
      </c>
      <c r="DW70" s="373">
        <v>4949</v>
      </c>
      <c r="DX70" s="373">
        <v>5015</v>
      </c>
      <c r="DY70" s="373">
        <v>5087</v>
      </c>
      <c r="DZ70" s="373">
        <v>5091</v>
      </c>
      <c r="EA70" s="373">
        <v>5032</v>
      </c>
      <c r="EB70" s="373">
        <v>4998</v>
      </c>
      <c r="EC70" s="373">
        <v>4945</v>
      </c>
      <c r="ED70" s="373">
        <v>4891</v>
      </c>
      <c r="EE70" s="376">
        <v>4855</v>
      </c>
      <c r="EF70" s="372">
        <v>4862</v>
      </c>
      <c r="EG70" s="373">
        <v>4861</v>
      </c>
      <c r="EH70" s="373">
        <v>4799</v>
      </c>
      <c r="EI70" s="373">
        <v>4754</v>
      </c>
      <c r="EJ70" s="373">
        <v>4756</v>
      </c>
      <c r="EK70" s="373">
        <v>4738</v>
      </c>
      <c r="EL70" s="373">
        <v>4728</v>
      </c>
      <c r="EM70" s="373">
        <v>4703</v>
      </c>
      <c r="EN70" s="373">
        <v>4737</v>
      </c>
      <c r="EO70" s="373">
        <v>4703</v>
      </c>
      <c r="EP70" s="373">
        <v>4687</v>
      </c>
      <c r="EQ70" s="376">
        <v>4677</v>
      </c>
      <c r="ER70" s="372">
        <v>4684</v>
      </c>
      <c r="ES70" s="373">
        <v>4661</v>
      </c>
      <c r="ET70" s="373">
        <v>4619</v>
      </c>
      <c r="EU70" s="373">
        <v>4593</v>
      </c>
      <c r="EV70" s="373">
        <v>4593</v>
      </c>
      <c r="EW70" s="376">
        <v>4555</v>
      </c>
      <c r="EX70" s="376">
        <v>4749</v>
      </c>
      <c r="EY70" s="376">
        <v>4765</v>
      </c>
      <c r="EZ70" s="374">
        <v>4722</v>
      </c>
      <c r="FA70" s="374">
        <v>4752</v>
      </c>
      <c r="FB70" s="374">
        <v>4764</v>
      </c>
      <c r="FC70" s="374">
        <v>4773</v>
      </c>
      <c r="FD70" s="102">
        <v>9</v>
      </c>
      <c r="FE70" s="85">
        <v>0.18939393939393939</v>
      </c>
      <c r="FF70" s="102">
        <v>96</v>
      </c>
      <c r="FG70" s="85">
        <v>2.0525978191148169</v>
      </c>
    </row>
    <row r="71" spans="1:163" ht="15" outlineLevel="2">
      <c r="A71" s="360">
        <v>315</v>
      </c>
      <c r="B71" s="53" t="s">
        <v>347</v>
      </c>
      <c r="C71" s="344" t="s">
        <v>356</v>
      </c>
      <c r="D71" s="372">
        <v>4173</v>
      </c>
      <c r="E71" s="373">
        <v>4181</v>
      </c>
      <c r="F71" s="373">
        <v>4185</v>
      </c>
      <c r="G71" s="373">
        <v>4135</v>
      </c>
      <c r="H71" s="373">
        <v>4123</v>
      </c>
      <c r="I71" s="373">
        <v>4163</v>
      </c>
      <c r="J71" s="373">
        <v>3851</v>
      </c>
      <c r="K71" s="373">
        <v>4145</v>
      </c>
      <c r="L71" s="373">
        <v>3919</v>
      </c>
      <c r="M71" s="373">
        <v>3951</v>
      </c>
      <c r="N71" s="373">
        <v>3971</v>
      </c>
      <c r="O71" s="374">
        <v>4039</v>
      </c>
      <c r="P71" s="372">
        <v>4155</v>
      </c>
      <c r="Q71" s="373">
        <v>4151</v>
      </c>
      <c r="R71" s="375">
        <v>4249</v>
      </c>
      <c r="S71" s="373">
        <v>4009</v>
      </c>
      <c r="T71" s="373">
        <v>4271</v>
      </c>
      <c r="U71" s="373">
        <v>4256</v>
      </c>
      <c r="V71" s="373">
        <v>4273</v>
      </c>
      <c r="W71" s="373">
        <v>4250</v>
      </c>
      <c r="X71" s="373">
        <v>4289</v>
      </c>
      <c r="Y71" s="373">
        <v>4331</v>
      </c>
      <c r="Z71" s="373">
        <v>4316</v>
      </c>
      <c r="AA71" s="374">
        <v>4245</v>
      </c>
      <c r="AB71" s="372">
        <v>4353</v>
      </c>
      <c r="AC71" s="373">
        <v>4379</v>
      </c>
      <c r="AD71" s="373">
        <v>4344</v>
      </c>
      <c r="AE71" s="373">
        <v>4262</v>
      </c>
      <c r="AF71" s="373">
        <v>4305</v>
      </c>
      <c r="AG71" s="373">
        <v>4246</v>
      </c>
      <c r="AH71" s="373">
        <v>4202</v>
      </c>
      <c r="AI71" s="373">
        <v>4156</v>
      </c>
      <c r="AJ71" s="373">
        <v>4161</v>
      </c>
      <c r="AK71" s="373">
        <v>4280</v>
      </c>
      <c r="AL71" s="373">
        <v>4272</v>
      </c>
      <c r="AM71" s="374">
        <v>4290</v>
      </c>
      <c r="AN71" s="372">
        <v>4277</v>
      </c>
      <c r="AO71" s="373">
        <v>4259</v>
      </c>
      <c r="AP71" s="373">
        <v>4240</v>
      </c>
      <c r="AQ71" s="373">
        <v>4203</v>
      </c>
      <c r="AR71" s="373">
        <v>4279</v>
      </c>
      <c r="AS71" s="373">
        <v>4275</v>
      </c>
      <c r="AT71" s="373">
        <v>4280</v>
      </c>
      <c r="AU71" s="373">
        <v>4303</v>
      </c>
      <c r="AV71" s="373">
        <v>4246</v>
      </c>
      <c r="AW71" s="373">
        <v>4229</v>
      </c>
      <c r="AX71" s="373">
        <v>4210</v>
      </c>
      <c r="AY71" s="374">
        <v>4211</v>
      </c>
      <c r="AZ71" s="372">
        <v>4223</v>
      </c>
      <c r="BA71" s="373">
        <v>4278</v>
      </c>
      <c r="BB71" s="373">
        <v>4273</v>
      </c>
      <c r="BC71" s="373">
        <v>4281</v>
      </c>
      <c r="BD71" s="373">
        <v>4291</v>
      </c>
      <c r="BE71" s="373">
        <v>4226</v>
      </c>
      <c r="BF71" s="373">
        <v>4213</v>
      </c>
      <c r="BG71" s="373">
        <v>4165</v>
      </c>
      <c r="BH71" s="373">
        <v>4170</v>
      </c>
      <c r="BI71" s="373">
        <v>4137</v>
      </c>
      <c r="BJ71" s="373">
        <v>4162</v>
      </c>
      <c r="BK71" s="374">
        <v>4217</v>
      </c>
      <c r="BL71" s="372">
        <v>4210</v>
      </c>
      <c r="BM71" s="377">
        <v>4214</v>
      </c>
      <c r="BN71" s="377">
        <v>4208</v>
      </c>
      <c r="BO71" s="377">
        <v>4194</v>
      </c>
      <c r="BP71" s="377">
        <v>4208</v>
      </c>
      <c r="BQ71" s="377">
        <v>4183</v>
      </c>
      <c r="BR71" s="377">
        <v>3993</v>
      </c>
      <c r="BS71" s="377">
        <v>3955</v>
      </c>
      <c r="BT71" s="377">
        <v>3935</v>
      </c>
      <c r="BU71" s="377">
        <v>3954</v>
      </c>
      <c r="BV71" s="377">
        <v>3983</v>
      </c>
      <c r="BW71" s="374">
        <v>3998</v>
      </c>
      <c r="BX71" s="372">
        <v>3997</v>
      </c>
      <c r="BY71" s="377">
        <v>3950</v>
      </c>
      <c r="BZ71" s="377">
        <v>3935</v>
      </c>
      <c r="CA71" s="377">
        <v>3867</v>
      </c>
      <c r="CB71" s="377">
        <v>3820</v>
      </c>
      <c r="CC71" s="377">
        <v>3785</v>
      </c>
      <c r="CD71" s="377">
        <v>3768</v>
      </c>
      <c r="CE71" s="377">
        <v>3790</v>
      </c>
      <c r="CF71" s="377">
        <v>3785</v>
      </c>
      <c r="CG71" s="373">
        <v>3745</v>
      </c>
      <c r="CH71" s="373">
        <v>3734</v>
      </c>
      <c r="CI71" s="374">
        <v>3724</v>
      </c>
      <c r="CJ71" s="372">
        <v>3736</v>
      </c>
      <c r="CK71" s="373">
        <v>3774</v>
      </c>
      <c r="CL71" s="373">
        <v>3777</v>
      </c>
      <c r="CM71" s="373">
        <v>3783</v>
      </c>
      <c r="CN71" s="373">
        <v>3803</v>
      </c>
      <c r="CO71" s="373">
        <v>3845</v>
      </c>
      <c r="CP71" s="373">
        <v>3886</v>
      </c>
      <c r="CQ71" s="373">
        <v>3906</v>
      </c>
      <c r="CR71" s="373">
        <v>3960</v>
      </c>
      <c r="CS71" s="373">
        <v>3994</v>
      </c>
      <c r="CT71" s="373">
        <v>4032</v>
      </c>
      <c r="CU71" s="374">
        <v>4046</v>
      </c>
      <c r="CV71" s="372">
        <v>4067</v>
      </c>
      <c r="CW71" s="373">
        <v>4029</v>
      </c>
      <c r="CX71" s="373">
        <v>4003</v>
      </c>
      <c r="CY71" s="373">
        <v>3986</v>
      </c>
      <c r="CZ71" s="373">
        <v>3979</v>
      </c>
      <c r="DA71" s="373">
        <v>3939</v>
      </c>
      <c r="DB71" s="373">
        <v>3964</v>
      </c>
      <c r="DC71" s="373">
        <v>3955</v>
      </c>
      <c r="DD71" s="373">
        <v>3985</v>
      </c>
      <c r="DE71" s="373">
        <v>4086</v>
      </c>
      <c r="DF71" s="373">
        <v>4102</v>
      </c>
      <c r="DG71" s="374">
        <v>4109</v>
      </c>
      <c r="DH71" s="372">
        <v>4101</v>
      </c>
      <c r="DI71" s="373">
        <v>4093</v>
      </c>
      <c r="DJ71" s="373">
        <v>4092</v>
      </c>
      <c r="DK71" s="373">
        <v>4063</v>
      </c>
      <c r="DL71" s="373">
        <v>4018</v>
      </c>
      <c r="DM71" s="373">
        <v>3990</v>
      </c>
      <c r="DN71" s="373">
        <v>3953</v>
      </c>
      <c r="DO71" s="373">
        <v>3951</v>
      </c>
      <c r="DP71" s="373">
        <v>3968</v>
      </c>
      <c r="DQ71" s="373">
        <v>3953</v>
      </c>
      <c r="DR71" s="373">
        <v>3911</v>
      </c>
      <c r="DS71" s="376">
        <v>3921</v>
      </c>
      <c r="DT71" s="372">
        <v>3926</v>
      </c>
      <c r="DU71" s="373">
        <v>4011</v>
      </c>
      <c r="DV71" s="373">
        <v>4032</v>
      </c>
      <c r="DW71" s="373">
        <v>4118</v>
      </c>
      <c r="DX71" s="373">
        <v>4115</v>
      </c>
      <c r="DY71" s="373">
        <v>4129</v>
      </c>
      <c r="DZ71" s="373">
        <v>4156</v>
      </c>
      <c r="EA71" s="373">
        <v>4109</v>
      </c>
      <c r="EB71" s="373">
        <v>4166</v>
      </c>
      <c r="EC71" s="373">
        <v>4124</v>
      </c>
      <c r="ED71" s="373">
        <v>4084</v>
      </c>
      <c r="EE71" s="376">
        <v>4073</v>
      </c>
      <c r="EF71" s="372">
        <v>4064</v>
      </c>
      <c r="EG71" s="373">
        <v>4013</v>
      </c>
      <c r="EH71" s="373">
        <v>3965</v>
      </c>
      <c r="EI71" s="373">
        <v>3961</v>
      </c>
      <c r="EJ71" s="373">
        <v>3939</v>
      </c>
      <c r="EK71" s="373">
        <v>3975</v>
      </c>
      <c r="EL71" s="373">
        <v>3984</v>
      </c>
      <c r="EM71" s="373">
        <v>3977</v>
      </c>
      <c r="EN71" s="373">
        <v>3963</v>
      </c>
      <c r="EO71" s="373">
        <v>3938</v>
      </c>
      <c r="EP71" s="373">
        <v>3929</v>
      </c>
      <c r="EQ71" s="376">
        <v>3941</v>
      </c>
      <c r="ER71" s="372">
        <v>3974</v>
      </c>
      <c r="ES71" s="373">
        <v>3947</v>
      </c>
      <c r="ET71" s="373">
        <v>3932</v>
      </c>
      <c r="EU71" s="373">
        <v>3918</v>
      </c>
      <c r="EV71" s="373">
        <v>3928</v>
      </c>
      <c r="EW71" s="376">
        <v>3920</v>
      </c>
      <c r="EX71" s="376">
        <v>4002</v>
      </c>
      <c r="EY71" s="376">
        <v>4010</v>
      </c>
      <c r="EZ71" s="374">
        <v>4004</v>
      </c>
      <c r="FA71" s="374">
        <v>4002</v>
      </c>
      <c r="FB71" s="374">
        <v>4011</v>
      </c>
      <c r="FC71" s="374">
        <v>4033</v>
      </c>
      <c r="FD71" s="102">
        <v>22</v>
      </c>
      <c r="FE71" s="85">
        <v>0.54972513743128437</v>
      </c>
      <c r="FF71" s="102">
        <v>92</v>
      </c>
      <c r="FG71" s="85">
        <v>2.3344328850545546</v>
      </c>
    </row>
    <row r="72" spans="1:163" ht="15" outlineLevel="2">
      <c r="A72" s="360">
        <v>361</v>
      </c>
      <c r="B72" s="53" t="s">
        <v>347</v>
      </c>
      <c r="C72" s="344" t="s">
        <v>357</v>
      </c>
      <c r="D72" s="372">
        <v>21291</v>
      </c>
      <c r="E72" s="373">
        <v>21384</v>
      </c>
      <c r="F72" s="373">
        <v>21334</v>
      </c>
      <c r="G72" s="373">
        <v>20448</v>
      </c>
      <c r="H72" s="373">
        <v>20515</v>
      </c>
      <c r="I72" s="373">
        <v>20905</v>
      </c>
      <c r="J72" s="373">
        <v>20456</v>
      </c>
      <c r="K72" s="373">
        <v>20536</v>
      </c>
      <c r="L72" s="373">
        <v>20394</v>
      </c>
      <c r="M72" s="373">
        <v>20566</v>
      </c>
      <c r="N72" s="373">
        <v>20564</v>
      </c>
      <c r="O72" s="374">
        <v>20735</v>
      </c>
      <c r="P72" s="372">
        <v>20788</v>
      </c>
      <c r="Q72" s="373">
        <v>20915</v>
      </c>
      <c r="R72" s="375">
        <v>20949</v>
      </c>
      <c r="S72" s="373">
        <v>21195</v>
      </c>
      <c r="T72" s="373">
        <v>21280</v>
      </c>
      <c r="U72" s="373">
        <v>21424</v>
      </c>
      <c r="V72" s="373">
        <v>21440</v>
      </c>
      <c r="W72" s="373">
        <v>21430</v>
      </c>
      <c r="X72" s="373">
        <v>21516</v>
      </c>
      <c r="Y72" s="373">
        <v>21552</v>
      </c>
      <c r="Z72" s="373">
        <v>21578</v>
      </c>
      <c r="AA72" s="374">
        <v>21458</v>
      </c>
      <c r="AB72" s="372">
        <v>21504</v>
      </c>
      <c r="AC72" s="373">
        <v>21553</v>
      </c>
      <c r="AD72" s="373">
        <v>21496</v>
      </c>
      <c r="AE72" s="373">
        <v>21444</v>
      </c>
      <c r="AF72" s="373">
        <v>21444</v>
      </c>
      <c r="AG72" s="373">
        <v>21205</v>
      </c>
      <c r="AH72" s="373">
        <v>21121</v>
      </c>
      <c r="AI72" s="373">
        <v>20981</v>
      </c>
      <c r="AJ72" s="373">
        <v>20902</v>
      </c>
      <c r="AK72" s="373">
        <v>20954</v>
      </c>
      <c r="AL72" s="373">
        <v>20902</v>
      </c>
      <c r="AM72" s="374">
        <v>21025</v>
      </c>
      <c r="AN72" s="372">
        <v>20970</v>
      </c>
      <c r="AO72" s="373">
        <v>20901</v>
      </c>
      <c r="AP72" s="373">
        <v>20799</v>
      </c>
      <c r="AQ72" s="373">
        <v>20690</v>
      </c>
      <c r="AR72" s="373">
        <v>20845</v>
      </c>
      <c r="AS72" s="373">
        <v>20588</v>
      </c>
      <c r="AT72" s="373">
        <v>20544</v>
      </c>
      <c r="AU72" s="373">
        <v>20428</v>
      </c>
      <c r="AV72" s="373">
        <v>20270</v>
      </c>
      <c r="AW72" s="373">
        <v>20359</v>
      </c>
      <c r="AX72" s="373">
        <v>20357</v>
      </c>
      <c r="AY72" s="374">
        <v>20423</v>
      </c>
      <c r="AZ72" s="372">
        <v>20452</v>
      </c>
      <c r="BA72" s="373">
        <v>20423</v>
      </c>
      <c r="BB72" s="373">
        <v>20328</v>
      </c>
      <c r="BC72" s="373">
        <v>20247</v>
      </c>
      <c r="BD72" s="373">
        <v>20199</v>
      </c>
      <c r="BE72" s="373">
        <v>20057</v>
      </c>
      <c r="BF72" s="373">
        <v>19926</v>
      </c>
      <c r="BG72" s="373">
        <v>19782</v>
      </c>
      <c r="BH72" s="373">
        <v>19801</v>
      </c>
      <c r="BI72" s="373">
        <v>19639</v>
      </c>
      <c r="BJ72" s="373">
        <v>19683</v>
      </c>
      <c r="BK72" s="374">
        <v>19733</v>
      </c>
      <c r="BL72" s="372">
        <v>19762</v>
      </c>
      <c r="BM72" s="377">
        <v>19813</v>
      </c>
      <c r="BN72" s="377">
        <v>19801</v>
      </c>
      <c r="BO72" s="377">
        <v>19806</v>
      </c>
      <c r="BP72" s="377">
        <v>19790</v>
      </c>
      <c r="BQ72" s="377">
        <v>19718</v>
      </c>
      <c r="BR72" s="377">
        <v>19395</v>
      </c>
      <c r="BS72" s="377">
        <v>19292</v>
      </c>
      <c r="BT72" s="377">
        <v>19230</v>
      </c>
      <c r="BU72" s="377">
        <v>19208</v>
      </c>
      <c r="BV72" s="377">
        <v>19264</v>
      </c>
      <c r="BW72" s="374">
        <v>19289</v>
      </c>
      <c r="BX72" s="372">
        <v>19296</v>
      </c>
      <c r="BY72" s="377">
        <v>19218</v>
      </c>
      <c r="BZ72" s="377">
        <v>19181</v>
      </c>
      <c r="CA72" s="377">
        <v>18985</v>
      </c>
      <c r="CB72" s="377">
        <v>18910</v>
      </c>
      <c r="CC72" s="377">
        <v>18852</v>
      </c>
      <c r="CD72" s="377">
        <v>18826</v>
      </c>
      <c r="CE72" s="377">
        <v>18831</v>
      </c>
      <c r="CF72" s="377">
        <v>18802</v>
      </c>
      <c r="CG72" s="373">
        <v>18766</v>
      </c>
      <c r="CH72" s="373">
        <v>18713</v>
      </c>
      <c r="CI72" s="374">
        <v>18763</v>
      </c>
      <c r="CJ72" s="372">
        <v>18739</v>
      </c>
      <c r="CK72" s="373">
        <v>18804</v>
      </c>
      <c r="CL72" s="373">
        <v>18747</v>
      </c>
      <c r="CM72" s="373">
        <v>18769</v>
      </c>
      <c r="CN72" s="373">
        <v>18798</v>
      </c>
      <c r="CO72" s="373">
        <v>18916</v>
      </c>
      <c r="CP72" s="373">
        <v>19137</v>
      </c>
      <c r="CQ72" s="373">
        <v>19189</v>
      </c>
      <c r="CR72" s="373">
        <v>19210</v>
      </c>
      <c r="CS72" s="373">
        <v>19214</v>
      </c>
      <c r="CT72" s="373">
        <v>19290</v>
      </c>
      <c r="CU72" s="374">
        <v>19418</v>
      </c>
      <c r="CV72" s="372">
        <v>19364</v>
      </c>
      <c r="CW72" s="373">
        <v>19327</v>
      </c>
      <c r="CX72" s="373">
        <v>19236</v>
      </c>
      <c r="CY72" s="373">
        <v>19171</v>
      </c>
      <c r="CZ72" s="373">
        <v>19181</v>
      </c>
      <c r="DA72" s="373">
        <v>19095</v>
      </c>
      <c r="DB72" s="373">
        <v>19072</v>
      </c>
      <c r="DC72" s="373">
        <v>19040</v>
      </c>
      <c r="DD72" s="373">
        <v>19004</v>
      </c>
      <c r="DE72" s="373">
        <v>18914</v>
      </c>
      <c r="DF72" s="373">
        <v>18778</v>
      </c>
      <c r="DG72" s="374">
        <v>18765</v>
      </c>
      <c r="DH72" s="372">
        <v>18694</v>
      </c>
      <c r="DI72" s="373">
        <v>18700</v>
      </c>
      <c r="DJ72" s="373">
        <v>18646</v>
      </c>
      <c r="DK72" s="373">
        <v>18671</v>
      </c>
      <c r="DL72" s="373">
        <v>18602</v>
      </c>
      <c r="DM72" s="373">
        <v>18499</v>
      </c>
      <c r="DN72" s="373">
        <v>18294</v>
      </c>
      <c r="DO72" s="373">
        <v>18201</v>
      </c>
      <c r="DP72" s="373">
        <v>18239</v>
      </c>
      <c r="DQ72" s="373">
        <v>18189</v>
      </c>
      <c r="DR72" s="373">
        <v>18094</v>
      </c>
      <c r="DS72" s="376">
        <v>18191</v>
      </c>
      <c r="DT72" s="372">
        <v>18228</v>
      </c>
      <c r="DU72" s="373">
        <v>18389</v>
      </c>
      <c r="DV72" s="373">
        <v>18342</v>
      </c>
      <c r="DW72" s="373">
        <v>18322</v>
      </c>
      <c r="DX72" s="373">
        <v>18342</v>
      </c>
      <c r="DY72" s="373">
        <v>18353</v>
      </c>
      <c r="DZ72" s="373">
        <v>18318</v>
      </c>
      <c r="EA72" s="373">
        <v>18186</v>
      </c>
      <c r="EB72" s="373">
        <v>18226</v>
      </c>
      <c r="EC72" s="373">
        <v>18369</v>
      </c>
      <c r="ED72" s="373">
        <v>18318</v>
      </c>
      <c r="EE72" s="376">
        <v>18239</v>
      </c>
      <c r="EF72" s="372">
        <v>18304</v>
      </c>
      <c r="EG72" s="373">
        <v>18278</v>
      </c>
      <c r="EH72" s="373">
        <v>18143</v>
      </c>
      <c r="EI72" s="373">
        <v>18020</v>
      </c>
      <c r="EJ72" s="373">
        <v>17934</v>
      </c>
      <c r="EK72" s="373">
        <v>17894</v>
      </c>
      <c r="EL72" s="373">
        <v>17861</v>
      </c>
      <c r="EM72" s="373">
        <v>17787</v>
      </c>
      <c r="EN72" s="373">
        <v>17748</v>
      </c>
      <c r="EO72" s="373">
        <v>17679</v>
      </c>
      <c r="EP72" s="373">
        <v>17600</v>
      </c>
      <c r="EQ72" s="376">
        <v>17553</v>
      </c>
      <c r="ER72" s="372">
        <v>17576</v>
      </c>
      <c r="ES72" s="373">
        <v>17472</v>
      </c>
      <c r="ET72" s="373">
        <v>17275</v>
      </c>
      <c r="EU72" s="373">
        <v>17190</v>
      </c>
      <c r="EV72" s="373">
        <v>17149</v>
      </c>
      <c r="EW72" s="376">
        <v>17042</v>
      </c>
      <c r="EX72" s="376">
        <v>17270</v>
      </c>
      <c r="EY72" s="376">
        <v>17290</v>
      </c>
      <c r="EZ72" s="374">
        <v>17273</v>
      </c>
      <c r="FA72" s="374">
        <v>17262</v>
      </c>
      <c r="FB72" s="374">
        <v>17213</v>
      </c>
      <c r="FC72" s="374">
        <v>17293</v>
      </c>
      <c r="FD72" s="102">
        <v>80</v>
      </c>
      <c r="FE72" s="85">
        <v>0.4634457189201715</v>
      </c>
      <c r="FF72" s="102">
        <v>-260</v>
      </c>
      <c r="FG72" s="85">
        <v>-1.4812282800660854</v>
      </c>
    </row>
    <row r="73" spans="1:163" ht="15" outlineLevel="2">
      <c r="A73" s="360">
        <v>647</v>
      </c>
      <c r="B73" s="53" t="s">
        <v>347</v>
      </c>
      <c r="C73" s="344" t="s">
        <v>358</v>
      </c>
      <c r="D73" s="372">
        <v>5427</v>
      </c>
      <c r="E73" s="373">
        <v>5418</v>
      </c>
      <c r="F73" s="373">
        <v>5307</v>
      </c>
      <c r="G73" s="373">
        <v>5264</v>
      </c>
      <c r="H73" s="373">
        <v>5229</v>
      </c>
      <c r="I73" s="373">
        <v>5297</v>
      </c>
      <c r="J73" s="373">
        <v>5119</v>
      </c>
      <c r="K73" s="373">
        <v>5288</v>
      </c>
      <c r="L73" s="373">
        <v>5088</v>
      </c>
      <c r="M73" s="373">
        <v>5083</v>
      </c>
      <c r="N73" s="373">
        <v>5121</v>
      </c>
      <c r="O73" s="374">
        <v>5189</v>
      </c>
      <c r="P73" s="372">
        <v>5152</v>
      </c>
      <c r="Q73" s="373">
        <v>5124</v>
      </c>
      <c r="R73" s="375">
        <v>5070</v>
      </c>
      <c r="S73" s="373">
        <v>4485</v>
      </c>
      <c r="T73" s="373">
        <v>4984</v>
      </c>
      <c r="U73" s="373">
        <v>4961</v>
      </c>
      <c r="V73" s="373">
        <v>4920</v>
      </c>
      <c r="W73" s="373">
        <v>4888</v>
      </c>
      <c r="X73" s="373">
        <v>4963</v>
      </c>
      <c r="Y73" s="373">
        <v>4970</v>
      </c>
      <c r="Z73" s="373">
        <v>4950</v>
      </c>
      <c r="AA73" s="374">
        <v>4923</v>
      </c>
      <c r="AB73" s="372">
        <v>4893</v>
      </c>
      <c r="AC73" s="373">
        <v>4937</v>
      </c>
      <c r="AD73" s="373">
        <v>4898</v>
      </c>
      <c r="AE73" s="373">
        <v>4854</v>
      </c>
      <c r="AF73" s="373">
        <v>4953</v>
      </c>
      <c r="AG73" s="373">
        <v>4885</v>
      </c>
      <c r="AH73" s="373">
        <v>4867</v>
      </c>
      <c r="AI73" s="373">
        <v>4913</v>
      </c>
      <c r="AJ73" s="373">
        <v>4877</v>
      </c>
      <c r="AK73" s="373">
        <v>4935</v>
      </c>
      <c r="AL73" s="373">
        <v>4931</v>
      </c>
      <c r="AM73" s="374">
        <v>4968</v>
      </c>
      <c r="AN73" s="372">
        <v>4947</v>
      </c>
      <c r="AO73" s="373">
        <v>4943</v>
      </c>
      <c r="AP73" s="373">
        <v>4937</v>
      </c>
      <c r="AQ73" s="373">
        <v>4854</v>
      </c>
      <c r="AR73" s="373">
        <v>4832</v>
      </c>
      <c r="AS73" s="373">
        <v>4786</v>
      </c>
      <c r="AT73" s="373">
        <v>4758</v>
      </c>
      <c r="AU73" s="373">
        <v>4773</v>
      </c>
      <c r="AV73" s="373">
        <v>4806</v>
      </c>
      <c r="AW73" s="373">
        <v>4811</v>
      </c>
      <c r="AX73" s="373">
        <v>4840</v>
      </c>
      <c r="AY73" s="374">
        <v>4851</v>
      </c>
      <c r="AZ73" s="372">
        <v>4843</v>
      </c>
      <c r="BA73" s="373">
        <v>4839</v>
      </c>
      <c r="BB73" s="373">
        <v>4799</v>
      </c>
      <c r="BC73" s="373">
        <v>4803</v>
      </c>
      <c r="BD73" s="373">
        <v>4828</v>
      </c>
      <c r="BE73" s="373">
        <v>4786</v>
      </c>
      <c r="BF73" s="373">
        <v>4744</v>
      </c>
      <c r="BG73" s="373">
        <v>4675</v>
      </c>
      <c r="BH73" s="373">
        <v>4706</v>
      </c>
      <c r="BI73" s="373">
        <v>4648</v>
      </c>
      <c r="BJ73" s="373">
        <v>4665</v>
      </c>
      <c r="BK73" s="374">
        <v>4700</v>
      </c>
      <c r="BL73" s="372">
        <v>4725</v>
      </c>
      <c r="BM73" s="377">
        <v>4748</v>
      </c>
      <c r="BN73" s="377">
        <v>4758</v>
      </c>
      <c r="BO73" s="377">
        <v>4764</v>
      </c>
      <c r="BP73" s="377">
        <v>4771</v>
      </c>
      <c r="BQ73" s="377">
        <v>4764</v>
      </c>
      <c r="BR73" s="377">
        <v>4643</v>
      </c>
      <c r="BS73" s="377">
        <v>4610</v>
      </c>
      <c r="BT73" s="377">
        <v>4573</v>
      </c>
      <c r="BU73" s="377">
        <v>4585</v>
      </c>
      <c r="BV73" s="377">
        <v>4577</v>
      </c>
      <c r="BW73" s="374">
        <v>4588</v>
      </c>
      <c r="BX73" s="372">
        <v>4563</v>
      </c>
      <c r="BY73" s="377">
        <v>4461</v>
      </c>
      <c r="BZ73" s="377">
        <v>4448</v>
      </c>
      <c r="CA73" s="377">
        <v>4417</v>
      </c>
      <c r="CB73" s="377">
        <v>4406</v>
      </c>
      <c r="CC73" s="377">
        <v>4456</v>
      </c>
      <c r="CD73" s="377">
        <v>4424</v>
      </c>
      <c r="CE73" s="377">
        <v>4422</v>
      </c>
      <c r="CF73" s="377">
        <v>4394</v>
      </c>
      <c r="CG73" s="373">
        <v>4342</v>
      </c>
      <c r="CH73" s="373">
        <v>4322</v>
      </c>
      <c r="CI73" s="374">
        <v>4326</v>
      </c>
      <c r="CJ73" s="372">
        <v>4344</v>
      </c>
      <c r="CK73" s="373">
        <v>4347</v>
      </c>
      <c r="CL73" s="373">
        <v>4327</v>
      </c>
      <c r="CM73" s="373">
        <v>4333</v>
      </c>
      <c r="CN73" s="373">
        <v>4359</v>
      </c>
      <c r="CO73" s="373">
        <v>4396</v>
      </c>
      <c r="CP73" s="373">
        <v>4417</v>
      </c>
      <c r="CQ73" s="373">
        <v>4416</v>
      </c>
      <c r="CR73" s="373">
        <v>4376</v>
      </c>
      <c r="CS73" s="373">
        <v>4406</v>
      </c>
      <c r="CT73" s="373">
        <v>4406</v>
      </c>
      <c r="CU73" s="374">
        <v>4450</v>
      </c>
      <c r="CV73" s="372">
        <v>4439</v>
      </c>
      <c r="CW73" s="373">
        <v>4428</v>
      </c>
      <c r="CX73" s="373">
        <v>4385</v>
      </c>
      <c r="CY73" s="373">
        <v>4382</v>
      </c>
      <c r="CZ73" s="373">
        <v>4355</v>
      </c>
      <c r="DA73" s="373">
        <v>4327</v>
      </c>
      <c r="DB73" s="373">
        <v>4369</v>
      </c>
      <c r="DC73" s="373">
        <v>4400</v>
      </c>
      <c r="DD73" s="373">
        <v>4371</v>
      </c>
      <c r="DE73" s="373">
        <v>4366</v>
      </c>
      <c r="DF73" s="373">
        <v>4351</v>
      </c>
      <c r="DG73" s="374">
        <v>4327</v>
      </c>
      <c r="DH73" s="372">
        <v>4355</v>
      </c>
      <c r="DI73" s="373">
        <v>4354</v>
      </c>
      <c r="DJ73" s="373">
        <v>4355</v>
      </c>
      <c r="DK73" s="373">
        <v>4334</v>
      </c>
      <c r="DL73" s="373">
        <v>4325</v>
      </c>
      <c r="DM73" s="373">
        <v>4302</v>
      </c>
      <c r="DN73" s="373">
        <v>4279</v>
      </c>
      <c r="DO73" s="373">
        <v>4274</v>
      </c>
      <c r="DP73" s="373">
        <v>4266</v>
      </c>
      <c r="DQ73" s="373">
        <v>4234</v>
      </c>
      <c r="DR73" s="373">
        <v>4229</v>
      </c>
      <c r="DS73" s="376">
        <v>4305</v>
      </c>
      <c r="DT73" s="372">
        <v>4329</v>
      </c>
      <c r="DU73" s="373">
        <v>4363</v>
      </c>
      <c r="DV73" s="373">
        <v>4392</v>
      </c>
      <c r="DW73" s="373">
        <v>4395</v>
      </c>
      <c r="DX73" s="373">
        <v>4446</v>
      </c>
      <c r="DY73" s="373">
        <v>4474</v>
      </c>
      <c r="DZ73" s="373">
        <v>4518</v>
      </c>
      <c r="EA73" s="373">
        <v>4455</v>
      </c>
      <c r="EB73" s="373">
        <v>4461</v>
      </c>
      <c r="EC73" s="373">
        <v>4448</v>
      </c>
      <c r="ED73" s="373">
        <v>4448</v>
      </c>
      <c r="EE73" s="376">
        <v>4449</v>
      </c>
      <c r="EF73" s="372">
        <v>4455</v>
      </c>
      <c r="EG73" s="373">
        <v>4431</v>
      </c>
      <c r="EH73" s="373">
        <v>4399</v>
      </c>
      <c r="EI73" s="373">
        <v>4400</v>
      </c>
      <c r="EJ73" s="373">
        <v>4376</v>
      </c>
      <c r="EK73" s="373">
        <v>4356</v>
      </c>
      <c r="EL73" s="373">
        <v>4360</v>
      </c>
      <c r="EM73" s="373">
        <v>4361</v>
      </c>
      <c r="EN73" s="373">
        <v>4360</v>
      </c>
      <c r="EO73" s="373">
        <v>4353</v>
      </c>
      <c r="EP73" s="373">
        <v>4355</v>
      </c>
      <c r="EQ73" s="376">
        <v>4326</v>
      </c>
      <c r="ER73" s="372">
        <v>4323</v>
      </c>
      <c r="ES73" s="373">
        <v>4325</v>
      </c>
      <c r="ET73" s="373">
        <v>4285</v>
      </c>
      <c r="EU73" s="373">
        <v>4247</v>
      </c>
      <c r="EV73" s="373">
        <v>4267</v>
      </c>
      <c r="EW73" s="376">
        <v>4270</v>
      </c>
      <c r="EX73" s="376">
        <v>4410</v>
      </c>
      <c r="EY73" s="376">
        <v>4427</v>
      </c>
      <c r="EZ73" s="374">
        <v>4412</v>
      </c>
      <c r="FA73" s="374">
        <v>4436</v>
      </c>
      <c r="FB73" s="374">
        <v>4427</v>
      </c>
      <c r="FC73" s="374">
        <v>4476</v>
      </c>
      <c r="FD73" s="102">
        <v>49</v>
      </c>
      <c r="FE73" s="85">
        <v>1.1045987376014428</v>
      </c>
      <c r="FF73" s="102">
        <v>150</v>
      </c>
      <c r="FG73" s="85">
        <v>3.467406380027739</v>
      </c>
    </row>
    <row r="74" spans="1:163" ht="15" outlineLevel="2">
      <c r="A74" s="360">
        <v>658</v>
      </c>
      <c r="B74" s="53" t="s">
        <v>347</v>
      </c>
      <c r="C74" s="344" t="s">
        <v>359</v>
      </c>
      <c r="D74" s="372">
        <v>1880</v>
      </c>
      <c r="E74" s="373">
        <v>1864</v>
      </c>
      <c r="F74" s="373">
        <v>1841</v>
      </c>
      <c r="G74" s="373">
        <v>1832</v>
      </c>
      <c r="H74" s="373">
        <v>1846</v>
      </c>
      <c r="I74" s="373">
        <v>1867</v>
      </c>
      <c r="J74" s="373">
        <v>1832</v>
      </c>
      <c r="K74" s="373">
        <v>1865</v>
      </c>
      <c r="L74" s="373">
        <v>1831</v>
      </c>
      <c r="M74" s="373">
        <v>1833</v>
      </c>
      <c r="N74" s="373">
        <v>1832</v>
      </c>
      <c r="O74" s="374">
        <v>1860</v>
      </c>
      <c r="P74" s="372">
        <v>1835</v>
      </c>
      <c r="Q74" s="373">
        <v>1786</v>
      </c>
      <c r="R74" s="375">
        <v>1789</v>
      </c>
      <c r="S74" s="373">
        <v>1334</v>
      </c>
      <c r="T74" s="373">
        <v>1986</v>
      </c>
      <c r="U74" s="373">
        <v>2018</v>
      </c>
      <c r="V74" s="373">
        <v>2022</v>
      </c>
      <c r="W74" s="373">
        <v>2007</v>
      </c>
      <c r="X74" s="373">
        <v>2020</v>
      </c>
      <c r="Y74" s="373">
        <v>2086</v>
      </c>
      <c r="Z74" s="373">
        <v>2107</v>
      </c>
      <c r="AA74" s="374">
        <v>2070</v>
      </c>
      <c r="AB74" s="372">
        <v>2072</v>
      </c>
      <c r="AC74" s="373">
        <v>2045</v>
      </c>
      <c r="AD74" s="373">
        <v>2045</v>
      </c>
      <c r="AE74" s="373">
        <v>2057</v>
      </c>
      <c r="AF74" s="373">
        <v>2072</v>
      </c>
      <c r="AG74" s="373">
        <v>2037</v>
      </c>
      <c r="AH74" s="373">
        <v>2050</v>
      </c>
      <c r="AI74" s="373">
        <v>2125</v>
      </c>
      <c r="AJ74" s="373">
        <v>2103</v>
      </c>
      <c r="AK74" s="373">
        <v>2119</v>
      </c>
      <c r="AL74" s="373">
        <v>2084</v>
      </c>
      <c r="AM74" s="374">
        <v>2113</v>
      </c>
      <c r="AN74" s="372">
        <v>2107</v>
      </c>
      <c r="AO74" s="373">
        <v>2175</v>
      </c>
      <c r="AP74" s="373">
        <v>2168</v>
      </c>
      <c r="AQ74" s="373">
        <v>2118</v>
      </c>
      <c r="AR74" s="373">
        <v>2128</v>
      </c>
      <c r="AS74" s="373">
        <v>2113</v>
      </c>
      <c r="AT74" s="373">
        <v>2104</v>
      </c>
      <c r="AU74" s="373">
        <v>2157</v>
      </c>
      <c r="AV74" s="373">
        <v>2131</v>
      </c>
      <c r="AW74" s="373">
        <v>2139</v>
      </c>
      <c r="AX74" s="373">
        <v>2098</v>
      </c>
      <c r="AY74" s="374">
        <v>2117</v>
      </c>
      <c r="AZ74" s="372">
        <v>2125</v>
      </c>
      <c r="BA74" s="373">
        <v>2171</v>
      </c>
      <c r="BB74" s="373">
        <v>2143</v>
      </c>
      <c r="BC74" s="373">
        <v>2148</v>
      </c>
      <c r="BD74" s="373">
        <v>2147</v>
      </c>
      <c r="BE74" s="373">
        <v>2128</v>
      </c>
      <c r="BF74" s="373">
        <v>2121</v>
      </c>
      <c r="BG74" s="373">
        <v>2092</v>
      </c>
      <c r="BH74" s="373">
        <v>2105</v>
      </c>
      <c r="BI74" s="373">
        <v>2071</v>
      </c>
      <c r="BJ74" s="373">
        <v>2087</v>
      </c>
      <c r="BK74" s="374">
        <v>2112</v>
      </c>
      <c r="BL74" s="372">
        <v>2103</v>
      </c>
      <c r="BM74" s="377">
        <v>2120</v>
      </c>
      <c r="BN74" s="377">
        <v>2120</v>
      </c>
      <c r="BO74" s="377">
        <v>2130</v>
      </c>
      <c r="BP74" s="377">
        <v>2126</v>
      </c>
      <c r="BQ74" s="377">
        <v>2128</v>
      </c>
      <c r="BR74" s="377">
        <v>2047</v>
      </c>
      <c r="BS74" s="377">
        <v>2013</v>
      </c>
      <c r="BT74" s="377">
        <v>2004</v>
      </c>
      <c r="BU74" s="377">
        <v>1998</v>
      </c>
      <c r="BV74" s="377">
        <v>1975</v>
      </c>
      <c r="BW74" s="374">
        <v>2004</v>
      </c>
      <c r="BX74" s="372">
        <v>2006</v>
      </c>
      <c r="BY74" s="377">
        <v>1987</v>
      </c>
      <c r="BZ74" s="377">
        <v>1958</v>
      </c>
      <c r="CA74" s="377">
        <v>1920</v>
      </c>
      <c r="CB74" s="377">
        <v>1962</v>
      </c>
      <c r="CC74" s="377">
        <v>1977</v>
      </c>
      <c r="CD74" s="377">
        <v>1969</v>
      </c>
      <c r="CE74" s="377">
        <v>1973</v>
      </c>
      <c r="CF74" s="377">
        <v>1945</v>
      </c>
      <c r="CG74" s="373">
        <v>1955</v>
      </c>
      <c r="CH74" s="373">
        <v>1979</v>
      </c>
      <c r="CI74" s="374">
        <v>1980</v>
      </c>
      <c r="CJ74" s="372">
        <v>1984</v>
      </c>
      <c r="CK74" s="373">
        <v>1957</v>
      </c>
      <c r="CL74" s="373">
        <v>1950</v>
      </c>
      <c r="CM74" s="373">
        <v>1951</v>
      </c>
      <c r="CN74" s="373">
        <v>1956</v>
      </c>
      <c r="CO74" s="373">
        <v>1977</v>
      </c>
      <c r="CP74" s="373">
        <v>2010</v>
      </c>
      <c r="CQ74" s="373">
        <v>2002</v>
      </c>
      <c r="CR74" s="373">
        <v>1969</v>
      </c>
      <c r="CS74" s="373">
        <v>1965</v>
      </c>
      <c r="CT74" s="373">
        <v>1974</v>
      </c>
      <c r="CU74" s="374">
        <v>1964</v>
      </c>
      <c r="CV74" s="372">
        <v>1982</v>
      </c>
      <c r="CW74" s="373">
        <v>2000</v>
      </c>
      <c r="CX74" s="373">
        <v>1991</v>
      </c>
      <c r="CY74" s="373">
        <v>1975</v>
      </c>
      <c r="CZ74" s="373">
        <v>1997</v>
      </c>
      <c r="DA74" s="373">
        <v>1982</v>
      </c>
      <c r="DB74" s="373">
        <v>1997</v>
      </c>
      <c r="DC74" s="373">
        <v>1981</v>
      </c>
      <c r="DD74" s="373">
        <v>1970</v>
      </c>
      <c r="DE74" s="373">
        <v>2000</v>
      </c>
      <c r="DF74" s="373">
        <v>1997</v>
      </c>
      <c r="DG74" s="374">
        <v>1997</v>
      </c>
      <c r="DH74" s="372">
        <v>1983</v>
      </c>
      <c r="DI74" s="373">
        <v>1974</v>
      </c>
      <c r="DJ74" s="373">
        <v>1975</v>
      </c>
      <c r="DK74" s="373">
        <v>1951</v>
      </c>
      <c r="DL74" s="373">
        <v>1924</v>
      </c>
      <c r="DM74" s="373">
        <v>1897</v>
      </c>
      <c r="DN74" s="373">
        <v>1872</v>
      </c>
      <c r="DO74" s="373">
        <v>1855</v>
      </c>
      <c r="DP74" s="373">
        <v>1849</v>
      </c>
      <c r="DQ74" s="373">
        <v>1828</v>
      </c>
      <c r="DR74" s="373">
        <v>1802</v>
      </c>
      <c r="DS74" s="376">
        <v>1845</v>
      </c>
      <c r="DT74" s="372">
        <v>1850</v>
      </c>
      <c r="DU74" s="373">
        <v>1904</v>
      </c>
      <c r="DV74" s="373">
        <v>1908</v>
      </c>
      <c r="DW74" s="373">
        <v>1901</v>
      </c>
      <c r="DX74" s="373">
        <v>1917</v>
      </c>
      <c r="DY74" s="373">
        <v>1941</v>
      </c>
      <c r="DZ74" s="373">
        <v>1976</v>
      </c>
      <c r="EA74" s="373">
        <v>1928</v>
      </c>
      <c r="EB74" s="373">
        <v>1929</v>
      </c>
      <c r="EC74" s="373">
        <v>1909</v>
      </c>
      <c r="ED74" s="373">
        <v>1888</v>
      </c>
      <c r="EE74" s="376">
        <v>1880</v>
      </c>
      <c r="EF74" s="372">
        <v>1879</v>
      </c>
      <c r="EG74" s="373">
        <v>1880</v>
      </c>
      <c r="EH74" s="373">
        <v>1884</v>
      </c>
      <c r="EI74" s="373">
        <v>1904</v>
      </c>
      <c r="EJ74" s="373">
        <v>1885</v>
      </c>
      <c r="EK74" s="373">
        <v>1887</v>
      </c>
      <c r="EL74" s="373">
        <v>1880</v>
      </c>
      <c r="EM74" s="373">
        <v>1864</v>
      </c>
      <c r="EN74" s="373">
        <v>1885</v>
      </c>
      <c r="EO74" s="373">
        <v>1859</v>
      </c>
      <c r="EP74" s="373">
        <v>1845</v>
      </c>
      <c r="EQ74" s="376">
        <v>1835</v>
      </c>
      <c r="ER74" s="372">
        <v>1834</v>
      </c>
      <c r="ES74" s="373">
        <v>1832</v>
      </c>
      <c r="ET74" s="373">
        <v>1818</v>
      </c>
      <c r="EU74" s="373">
        <v>1816</v>
      </c>
      <c r="EV74" s="373">
        <v>1811</v>
      </c>
      <c r="EW74" s="376">
        <v>1790</v>
      </c>
      <c r="EX74" s="376">
        <v>1836</v>
      </c>
      <c r="EY74" s="376">
        <v>1820</v>
      </c>
      <c r="EZ74" s="374">
        <v>1802</v>
      </c>
      <c r="FA74" s="374">
        <v>1820</v>
      </c>
      <c r="FB74" s="374">
        <v>1834</v>
      </c>
      <c r="FC74" s="374">
        <v>1844</v>
      </c>
      <c r="FD74" s="102">
        <v>10</v>
      </c>
      <c r="FE74" s="85">
        <v>0.5494505494505495</v>
      </c>
      <c r="FF74" s="102">
        <v>9</v>
      </c>
      <c r="FG74" s="85">
        <v>0.49046321525885561</v>
      </c>
    </row>
    <row r="75" spans="1:163" ht="15" outlineLevel="2">
      <c r="A75" s="360">
        <v>664</v>
      </c>
      <c r="B75" s="53" t="s">
        <v>347</v>
      </c>
      <c r="C75" s="344" t="s">
        <v>360</v>
      </c>
      <c r="D75" s="372">
        <v>8857</v>
      </c>
      <c r="E75" s="373">
        <v>8829</v>
      </c>
      <c r="F75" s="373">
        <v>8814</v>
      </c>
      <c r="G75" s="373">
        <v>8945</v>
      </c>
      <c r="H75" s="373">
        <v>8878</v>
      </c>
      <c r="I75" s="373">
        <v>8873</v>
      </c>
      <c r="J75" s="373">
        <v>8654</v>
      </c>
      <c r="K75" s="373">
        <v>8843</v>
      </c>
      <c r="L75" s="373">
        <v>8700</v>
      </c>
      <c r="M75" s="373">
        <v>8684</v>
      </c>
      <c r="N75" s="373">
        <v>8635</v>
      </c>
      <c r="O75" s="374">
        <v>8633</v>
      </c>
      <c r="P75" s="372">
        <v>8520</v>
      </c>
      <c r="Q75" s="373">
        <v>8471</v>
      </c>
      <c r="R75" s="375">
        <v>8557</v>
      </c>
      <c r="S75" s="373">
        <v>8952</v>
      </c>
      <c r="T75" s="373">
        <v>9098</v>
      </c>
      <c r="U75" s="373">
        <v>8848</v>
      </c>
      <c r="V75" s="373">
        <v>8913</v>
      </c>
      <c r="W75" s="373">
        <v>8994</v>
      </c>
      <c r="X75" s="373">
        <v>8974</v>
      </c>
      <c r="Y75" s="373">
        <v>9084</v>
      </c>
      <c r="Z75" s="373">
        <v>9074</v>
      </c>
      <c r="AA75" s="374">
        <v>9028</v>
      </c>
      <c r="AB75" s="372">
        <v>9121</v>
      </c>
      <c r="AC75" s="373">
        <v>9219</v>
      </c>
      <c r="AD75" s="373">
        <v>9238</v>
      </c>
      <c r="AE75" s="373">
        <v>9236</v>
      </c>
      <c r="AF75" s="373">
        <v>9310</v>
      </c>
      <c r="AG75" s="373">
        <v>9186</v>
      </c>
      <c r="AH75" s="373">
        <v>9096</v>
      </c>
      <c r="AI75" s="373">
        <v>9058</v>
      </c>
      <c r="AJ75" s="373">
        <v>9108</v>
      </c>
      <c r="AK75" s="373">
        <v>9267</v>
      </c>
      <c r="AL75" s="373">
        <v>9341</v>
      </c>
      <c r="AM75" s="374">
        <v>9349</v>
      </c>
      <c r="AN75" s="372">
        <v>9299</v>
      </c>
      <c r="AO75" s="373">
        <v>9284</v>
      </c>
      <c r="AP75" s="373">
        <v>9313</v>
      </c>
      <c r="AQ75" s="373">
        <v>9292</v>
      </c>
      <c r="AR75" s="373">
        <v>9501</v>
      </c>
      <c r="AS75" s="373">
        <v>9460</v>
      </c>
      <c r="AT75" s="373">
        <v>9472</v>
      </c>
      <c r="AU75" s="373">
        <v>9528</v>
      </c>
      <c r="AV75" s="373">
        <v>9405</v>
      </c>
      <c r="AW75" s="373">
        <v>9483</v>
      </c>
      <c r="AX75" s="373">
        <v>9481</v>
      </c>
      <c r="AY75" s="374">
        <v>9513</v>
      </c>
      <c r="AZ75" s="372">
        <v>9583</v>
      </c>
      <c r="BA75" s="373">
        <v>9659</v>
      </c>
      <c r="BB75" s="373">
        <v>9616</v>
      </c>
      <c r="BC75" s="373">
        <v>9636</v>
      </c>
      <c r="BD75" s="373">
        <v>9628</v>
      </c>
      <c r="BE75" s="373">
        <v>9604</v>
      </c>
      <c r="BF75" s="373">
        <v>9593</v>
      </c>
      <c r="BG75" s="373">
        <v>9493</v>
      </c>
      <c r="BH75" s="373">
        <v>9564</v>
      </c>
      <c r="BI75" s="373">
        <v>9456</v>
      </c>
      <c r="BJ75" s="373">
        <v>9514</v>
      </c>
      <c r="BK75" s="374">
        <v>9599</v>
      </c>
      <c r="BL75" s="372">
        <v>9634</v>
      </c>
      <c r="BM75" s="377">
        <v>9691</v>
      </c>
      <c r="BN75" s="377">
        <v>9704</v>
      </c>
      <c r="BO75" s="377">
        <v>9745</v>
      </c>
      <c r="BP75" s="377">
        <v>9802</v>
      </c>
      <c r="BQ75" s="377">
        <v>9837</v>
      </c>
      <c r="BR75" s="377">
        <v>9645</v>
      </c>
      <c r="BS75" s="377">
        <v>9565</v>
      </c>
      <c r="BT75" s="377">
        <v>9488</v>
      </c>
      <c r="BU75" s="377">
        <v>9526</v>
      </c>
      <c r="BV75" s="377">
        <v>9628</v>
      </c>
      <c r="BW75" s="374">
        <v>9690</v>
      </c>
      <c r="BX75" s="372">
        <v>9864</v>
      </c>
      <c r="BY75" s="377">
        <v>9810</v>
      </c>
      <c r="BZ75" s="377">
        <v>9615</v>
      </c>
      <c r="CA75" s="377">
        <v>9529</v>
      </c>
      <c r="CB75" s="377">
        <v>9542</v>
      </c>
      <c r="CC75" s="377">
        <v>9411</v>
      </c>
      <c r="CD75" s="377">
        <v>9315</v>
      </c>
      <c r="CE75" s="377">
        <v>9293</v>
      </c>
      <c r="CF75" s="377">
        <v>9168</v>
      </c>
      <c r="CG75" s="373">
        <v>9124</v>
      </c>
      <c r="CH75" s="373">
        <v>9086</v>
      </c>
      <c r="CI75" s="374">
        <v>9009</v>
      </c>
      <c r="CJ75" s="372">
        <v>8950</v>
      </c>
      <c r="CK75" s="373">
        <v>8973</v>
      </c>
      <c r="CL75" s="373">
        <v>8937</v>
      </c>
      <c r="CM75" s="373">
        <v>8962</v>
      </c>
      <c r="CN75" s="373">
        <v>9001</v>
      </c>
      <c r="CO75" s="373">
        <v>9092</v>
      </c>
      <c r="CP75" s="373">
        <v>9243</v>
      </c>
      <c r="CQ75" s="373">
        <v>9238</v>
      </c>
      <c r="CR75" s="373">
        <v>9173</v>
      </c>
      <c r="CS75" s="373">
        <v>9218</v>
      </c>
      <c r="CT75" s="373">
        <v>9313</v>
      </c>
      <c r="CU75" s="374">
        <v>9425</v>
      </c>
      <c r="CV75" s="372">
        <v>9452</v>
      </c>
      <c r="CW75" s="373">
        <v>9330</v>
      </c>
      <c r="CX75" s="373">
        <v>9316</v>
      </c>
      <c r="CY75" s="373">
        <v>9339</v>
      </c>
      <c r="CZ75" s="373">
        <v>9341</v>
      </c>
      <c r="DA75" s="373">
        <v>9311</v>
      </c>
      <c r="DB75" s="373">
        <v>9277</v>
      </c>
      <c r="DC75" s="373">
        <v>9245</v>
      </c>
      <c r="DD75" s="373">
        <v>9234</v>
      </c>
      <c r="DE75" s="373">
        <v>9162</v>
      </c>
      <c r="DF75" s="373">
        <v>9164</v>
      </c>
      <c r="DG75" s="374">
        <v>9152</v>
      </c>
      <c r="DH75" s="372">
        <v>9380</v>
      </c>
      <c r="DI75" s="373">
        <v>9422</v>
      </c>
      <c r="DJ75" s="373">
        <v>9473</v>
      </c>
      <c r="DK75" s="373">
        <v>9351</v>
      </c>
      <c r="DL75" s="373">
        <v>9275</v>
      </c>
      <c r="DM75" s="373">
        <v>9161</v>
      </c>
      <c r="DN75" s="373">
        <v>9047</v>
      </c>
      <c r="DO75" s="373">
        <v>8986</v>
      </c>
      <c r="DP75" s="373">
        <v>9003</v>
      </c>
      <c r="DQ75" s="373">
        <v>8937</v>
      </c>
      <c r="DR75" s="373">
        <v>8864</v>
      </c>
      <c r="DS75" s="376">
        <v>9010</v>
      </c>
      <c r="DT75" s="372">
        <v>9105</v>
      </c>
      <c r="DU75" s="373">
        <v>9258</v>
      </c>
      <c r="DV75" s="373">
        <v>9453</v>
      </c>
      <c r="DW75" s="373">
        <v>9531</v>
      </c>
      <c r="DX75" s="373">
        <v>9660</v>
      </c>
      <c r="DY75" s="373">
        <v>9651</v>
      </c>
      <c r="DZ75" s="373">
        <v>9709</v>
      </c>
      <c r="EA75" s="373">
        <v>9485</v>
      </c>
      <c r="EB75" s="373">
        <v>9588</v>
      </c>
      <c r="EC75" s="373">
        <v>9540</v>
      </c>
      <c r="ED75" s="373">
        <v>9440</v>
      </c>
      <c r="EE75" s="376">
        <v>9421</v>
      </c>
      <c r="EF75" s="372">
        <v>9467</v>
      </c>
      <c r="EG75" s="373">
        <v>9448</v>
      </c>
      <c r="EH75" s="373">
        <v>9394</v>
      </c>
      <c r="EI75" s="373">
        <v>9288</v>
      </c>
      <c r="EJ75" s="373">
        <v>9222</v>
      </c>
      <c r="EK75" s="373">
        <v>9264</v>
      </c>
      <c r="EL75" s="373">
        <v>9270</v>
      </c>
      <c r="EM75" s="373">
        <v>9256</v>
      </c>
      <c r="EN75" s="373">
        <v>9266</v>
      </c>
      <c r="EO75" s="373">
        <v>9263</v>
      </c>
      <c r="EP75" s="373">
        <v>9220</v>
      </c>
      <c r="EQ75" s="376">
        <v>9123</v>
      </c>
      <c r="ER75" s="372">
        <v>9114</v>
      </c>
      <c r="ES75" s="373">
        <v>9142</v>
      </c>
      <c r="ET75" s="373">
        <v>9609</v>
      </c>
      <c r="EU75" s="373">
        <v>9538</v>
      </c>
      <c r="EV75" s="373">
        <v>9693</v>
      </c>
      <c r="EW75" s="376">
        <v>9709</v>
      </c>
      <c r="EX75" s="376">
        <v>10340</v>
      </c>
      <c r="EY75" s="376">
        <v>10364</v>
      </c>
      <c r="EZ75" s="374">
        <v>10332</v>
      </c>
      <c r="FA75" s="374">
        <v>10373</v>
      </c>
      <c r="FB75" s="374">
        <v>10340</v>
      </c>
      <c r="FC75" s="374">
        <v>10467</v>
      </c>
      <c r="FD75" s="102">
        <v>127</v>
      </c>
      <c r="FE75" s="85">
        <v>1.2243324014267811</v>
      </c>
      <c r="FF75" s="102">
        <v>1344</v>
      </c>
      <c r="FG75" s="85">
        <v>14.731996053929628</v>
      </c>
    </row>
    <row r="76" spans="1:163" ht="15" outlineLevel="2">
      <c r="A76" s="360">
        <v>686</v>
      </c>
      <c r="B76" s="53" t="s">
        <v>347</v>
      </c>
      <c r="C76" s="344" t="s">
        <v>361</v>
      </c>
      <c r="D76" s="372">
        <v>15866</v>
      </c>
      <c r="E76" s="373">
        <v>15824</v>
      </c>
      <c r="F76" s="373">
        <v>15784</v>
      </c>
      <c r="G76" s="373">
        <v>15781</v>
      </c>
      <c r="H76" s="373">
        <v>15631</v>
      </c>
      <c r="I76" s="373">
        <v>15613</v>
      </c>
      <c r="J76" s="373">
        <v>15161</v>
      </c>
      <c r="K76" s="373">
        <v>15576</v>
      </c>
      <c r="L76" s="373">
        <v>15155</v>
      </c>
      <c r="M76" s="373">
        <v>15118</v>
      </c>
      <c r="N76" s="373">
        <v>15118</v>
      </c>
      <c r="O76" s="374">
        <v>15238</v>
      </c>
      <c r="P76" s="372">
        <v>15335</v>
      </c>
      <c r="Q76" s="373">
        <v>15348</v>
      </c>
      <c r="R76" s="375">
        <v>15570</v>
      </c>
      <c r="S76" s="373">
        <v>15714</v>
      </c>
      <c r="T76" s="373">
        <v>15888</v>
      </c>
      <c r="U76" s="373">
        <v>15974</v>
      </c>
      <c r="V76" s="373">
        <v>16028</v>
      </c>
      <c r="W76" s="373">
        <v>16051</v>
      </c>
      <c r="X76" s="373">
        <v>16074</v>
      </c>
      <c r="Y76" s="373">
        <v>16191</v>
      </c>
      <c r="Z76" s="373">
        <v>16236</v>
      </c>
      <c r="AA76" s="374">
        <v>16154</v>
      </c>
      <c r="AB76" s="372">
        <v>16205</v>
      </c>
      <c r="AC76" s="373">
        <v>16391</v>
      </c>
      <c r="AD76" s="373">
        <v>16421</v>
      </c>
      <c r="AE76" s="373">
        <v>16361</v>
      </c>
      <c r="AF76" s="373">
        <v>16489</v>
      </c>
      <c r="AG76" s="373">
        <v>16267</v>
      </c>
      <c r="AH76" s="373">
        <v>16129</v>
      </c>
      <c r="AI76" s="373">
        <v>16049</v>
      </c>
      <c r="AJ76" s="373">
        <v>15999</v>
      </c>
      <c r="AK76" s="373">
        <v>16204</v>
      </c>
      <c r="AL76" s="373">
        <v>16117</v>
      </c>
      <c r="AM76" s="374">
        <v>16200</v>
      </c>
      <c r="AN76" s="372">
        <v>16151</v>
      </c>
      <c r="AO76" s="373">
        <v>16105</v>
      </c>
      <c r="AP76" s="373">
        <v>16391</v>
      </c>
      <c r="AQ76" s="373">
        <v>16162</v>
      </c>
      <c r="AR76" s="373">
        <v>16342</v>
      </c>
      <c r="AS76" s="373">
        <v>16275</v>
      </c>
      <c r="AT76" s="373">
        <v>16326</v>
      </c>
      <c r="AU76" s="373">
        <v>16365</v>
      </c>
      <c r="AV76" s="373">
        <v>16225</v>
      </c>
      <c r="AW76" s="373">
        <v>16309</v>
      </c>
      <c r="AX76" s="373">
        <v>16242</v>
      </c>
      <c r="AY76" s="374">
        <v>16262</v>
      </c>
      <c r="AZ76" s="372">
        <v>16346</v>
      </c>
      <c r="BA76" s="373">
        <v>16529</v>
      </c>
      <c r="BB76" s="373">
        <v>16387</v>
      </c>
      <c r="BC76" s="373">
        <v>16353</v>
      </c>
      <c r="BD76" s="373">
        <v>16341</v>
      </c>
      <c r="BE76" s="373">
        <v>16286</v>
      </c>
      <c r="BF76" s="373">
        <v>16333</v>
      </c>
      <c r="BG76" s="373">
        <v>16092</v>
      </c>
      <c r="BH76" s="373">
        <v>16237</v>
      </c>
      <c r="BI76" s="373">
        <v>16175</v>
      </c>
      <c r="BJ76" s="373">
        <v>16371</v>
      </c>
      <c r="BK76" s="374">
        <v>16546</v>
      </c>
      <c r="BL76" s="372">
        <v>16622</v>
      </c>
      <c r="BM76" s="377">
        <v>16718</v>
      </c>
      <c r="BN76" s="377">
        <v>16856</v>
      </c>
      <c r="BO76" s="377">
        <v>16870</v>
      </c>
      <c r="BP76" s="377">
        <v>16976</v>
      </c>
      <c r="BQ76" s="377">
        <v>16965</v>
      </c>
      <c r="BR76" s="377">
        <v>16552</v>
      </c>
      <c r="BS76" s="377">
        <v>16461</v>
      </c>
      <c r="BT76" s="377">
        <v>16468</v>
      </c>
      <c r="BU76" s="377">
        <v>16585</v>
      </c>
      <c r="BV76" s="377">
        <v>16562</v>
      </c>
      <c r="BW76" s="374">
        <v>16715</v>
      </c>
      <c r="BX76" s="372">
        <v>16576</v>
      </c>
      <c r="BY76" s="377">
        <v>16508</v>
      </c>
      <c r="BZ76" s="377">
        <v>16119</v>
      </c>
      <c r="CA76" s="377">
        <v>15976</v>
      </c>
      <c r="CB76" s="377">
        <v>15975</v>
      </c>
      <c r="CC76" s="377">
        <v>15755</v>
      </c>
      <c r="CD76" s="377">
        <v>15663</v>
      </c>
      <c r="CE76" s="377">
        <v>15622</v>
      </c>
      <c r="CF76" s="377">
        <v>15502</v>
      </c>
      <c r="CG76" s="373">
        <v>15356</v>
      </c>
      <c r="CH76" s="373">
        <v>15362</v>
      </c>
      <c r="CI76" s="374">
        <v>15321</v>
      </c>
      <c r="CJ76" s="372">
        <v>15292</v>
      </c>
      <c r="CK76" s="373">
        <v>15306</v>
      </c>
      <c r="CL76" s="373">
        <v>15278</v>
      </c>
      <c r="CM76" s="373">
        <v>15245</v>
      </c>
      <c r="CN76" s="373">
        <v>15241</v>
      </c>
      <c r="CO76" s="373">
        <v>15448</v>
      </c>
      <c r="CP76" s="373">
        <v>15546</v>
      </c>
      <c r="CQ76" s="373">
        <v>15554</v>
      </c>
      <c r="CR76" s="373">
        <v>15481</v>
      </c>
      <c r="CS76" s="373">
        <v>15548</v>
      </c>
      <c r="CT76" s="373">
        <v>15706</v>
      </c>
      <c r="CU76" s="374">
        <v>15883</v>
      </c>
      <c r="CV76" s="372">
        <v>16106</v>
      </c>
      <c r="CW76" s="373">
        <v>16271</v>
      </c>
      <c r="CX76" s="373">
        <v>16138</v>
      </c>
      <c r="CY76" s="373">
        <v>16121</v>
      </c>
      <c r="CZ76" s="373">
        <v>16074</v>
      </c>
      <c r="DA76" s="373">
        <v>15914</v>
      </c>
      <c r="DB76" s="373">
        <v>15880</v>
      </c>
      <c r="DC76" s="373">
        <v>15775</v>
      </c>
      <c r="DD76" s="373">
        <v>15797</v>
      </c>
      <c r="DE76" s="373">
        <v>15725</v>
      </c>
      <c r="DF76" s="373">
        <v>16037</v>
      </c>
      <c r="DG76" s="374">
        <v>16145</v>
      </c>
      <c r="DH76" s="372">
        <v>15998</v>
      </c>
      <c r="DI76" s="373">
        <v>15895</v>
      </c>
      <c r="DJ76" s="373">
        <v>16043</v>
      </c>
      <c r="DK76" s="373">
        <v>15895</v>
      </c>
      <c r="DL76" s="373">
        <v>15828</v>
      </c>
      <c r="DM76" s="373">
        <v>15834</v>
      </c>
      <c r="DN76" s="373">
        <v>15700</v>
      </c>
      <c r="DO76" s="373">
        <v>15566</v>
      </c>
      <c r="DP76" s="373">
        <v>15524</v>
      </c>
      <c r="DQ76" s="373">
        <v>15318</v>
      </c>
      <c r="DR76" s="373">
        <v>15206</v>
      </c>
      <c r="DS76" s="376">
        <v>15460</v>
      </c>
      <c r="DT76" s="372">
        <v>15554</v>
      </c>
      <c r="DU76" s="373">
        <v>16022</v>
      </c>
      <c r="DV76" s="373">
        <v>16246</v>
      </c>
      <c r="DW76" s="373">
        <v>16296</v>
      </c>
      <c r="DX76" s="373">
        <v>16492</v>
      </c>
      <c r="DY76" s="373">
        <v>16748</v>
      </c>
      <c r="DZ76" s="373">
        <v>16828</v>
      </c>
      <c r="EA76" s="373">
        <v>16502</v>
      </c>
      <c r="EB76" s="373">
        <v>16503</v>
      </c>
      <c r="EC76" s="373">
        <v>16415</v>
      </c>
      <c r="ED76" s="373">
        <v>16165</v>
      </c>
      <c r="EE76" s="376">
        <v>16089</v>
      </c>
      <c r="EF76" s="372">
        <v>16080</v>
      </c>
      <c r="EG76" s="373">
        <v>15949</v>
      </c>
      <c r="EH76" s="373">
        <v>15784</v>
      </c>
      <c r="EI76" s="373">
        <v>15656</v>
      </c>
      <c r="EJ76" s="373">
        <v>15592</v>
      </c>
      <c r="EK76" s="373">
        <v>15562</v>
      </c>
      <c r="EL76" s="373">
        <v>15490</v>
      </c>
      <c r="EM76" s="373">
        <v>15424</v>
      </c>
      <c r="EN76" s="373">
        <v>15990</v>
      </c>
      <c r="EO76" s="373">
        <v>15936</v>
      </c>
      <c r="EP76" s="373">
        <v>15940</v>
      </c>
      <c r="EQ76" s="376">
        <v>16042</v>
      </c>
      <c r="ER76" s="372">
        <v>16080</v>
      </c>
      <c r="ES76" s="373">
        <v>16204</v>
      </c>
      <c r="ET76" s="373">
        <v>16696</v>
      </c>
      <c r="EU76" s="373">
        <v>16651</v>
      </c>
      <c r="EV76" s="373">
        <v>16793</v>
      </c>
      <c r="EW76" s="376">
        <v>16674</v>
      </c>
      <c r="EX76" s="376">
        <v>17181</v>
      </c>
      <c r="EY76" s="376">
        <v>17315</v>
      </c>
      <c r="EZ76" s="374">
        <v>17350</v>
      </c>
      <c r="FA76" s="374">
        <v>17466</v>
      </c>
      <c r="FB76" s="374">
        <v>17428</v>
      </c>
      <c r="FC76" s="374">
        <v>17662</v>
      </c>
      <c r="FD76" s="102">
        <v>234</v>
      </c>
      <c r="FE76" s="85">
        <v>1.3397457918241156</v>
      </c>
      <c r="FF76" s="102">
        <v>1620</v>
      </c>
      <c r="FG76" s="85">
        <v>10.098491459917716</v>
      </c>
    </row>
    <row r="77" spans="1:163" ht="15" outlineLevel="2">
      <c r="A77" s="360">
        <v>819</v>
      </c>
      <c r="B77" s="53" t="s">
        <v>347</v>
      </c>
      <c r="C77" s="344" t="s">
        <v>362</v>
      </c>
      <c r="D77" s="372">
        <v>4649</v>
      </c>
      <c r="E77" s="373">
        <v>4680</v>
      </c>
      <c r="F77" s="373">
        <v>4646</v>
      </c>
      <c r="G77" s="373">
        <v>4633</v>
      </c>
      <c r="H77" s="373">
        <v>4632</v>
      </c>
      <c r="I77" s="373">
        <v>4621</v>
      </c>
      <c r="J77" s="373">
        <v>4506</v>
      </c>
      <c r="K77" s="373">
        <v>4618</v>
      </c>
      <c r="L77" s="373">
        <v>4439</v>
      </c>
      <c r="M77" s="373">
        <v>4486</v>
      </c>
      <c r="N77" s="373">
        <v>4491</v>
      </c>
      <c r="O77" s="374">
        <v>4532</v>
      </c>
      <c r="P77" s="372">
        <v>4508</v>
      </c>
      <c r="Q77" s="373">
        <v>4489</v>
      </c>
      <c r="R77" s="375">
        <v>4475</v>
      </c>
      <c r="S77" s="373">
        <v>4112</v>
      </c>
      <c r="T77" s="373">
        <v>4443</v>
      </c>
      <c r="U77" s="373">
        <v>4403</v>
      </c>
      <c r="V77" s="373">
        <v>4368</v>
      </c>
      <c r="W77" s="373">
        <v>4388</v>
      </c>
      <c r="X77" s="373">
        <v>4401</v>
      </c>
      <c r="Y77" s="373">
        <v>4379</v>
      </c>
      <c r="Z77" s="373">
        <v>4403</v>
      </c>
      <c r="AA77" s="374">
        <v>4419</v>
      </c>
      <c r="AB77" s="372">
        <v>4453</v>
      </c>
      <c r="AC77" s="373">
        <v>4454</v>
      </c>
      <c r="AD77" s="373">
        <v>4416</v>
      </c>
      <c r="AE77" s="373">
        <v>4419</v>
      </c>
      <c r="AF77" s="373">
        <v>4456</v>
      </c>
      <c r="AG77" s="373">
        <v>4401</v>
      </c>
      <c r="AH77" s="373">
        <v>4405</v>
      </c>
      <c r="AI77" s="373">
        <v>4264</v>
      </c>
      <c r="AJ77" s="373">
        <v>4273</v>
      </c>
      <c r="AK77" s="373">
        <v>4283</v>
      </c>
      <c r="AL77" s="373">
        <v>4276</v>
      </c>
      <c r="AM77" s="374">
        <v>4375</v>
      </c>
      <c r="AN77" s="372">
        <v>4410</v>
      </c>
      <c r="AO77" s="373">
        <v>4453</v>
      </c>
      <c r="AP77" s="373">
        <v>4458</v>
      </c>
      <c r="AQ77" s="373">
        <v>4434</v>
      </c>
      <c r="AR77" s="373">
        <v>4393</v>
      </c>
      <c r="AS77" s="373">
        <v>4360</v>
      </c>
      <c r="AT77" s="373">
        <v>4321</v>
      </c>
      <c r="AU77" s="373">
        <v>4304</v>
      </c>
      <c r="AV77" s="373">
        <v>4330</v>
      </c>
      <c r="AW77" s="373">
        <v>4370</v>
      </c>
      <c r="AX77" s="373">
        <v>4361</v>
      </c>
      <c r="AY77" s="374">
        <v>4395</v>
      </c>
      <c r="AZ77" s="372">
        <v>4401</v>
      </c>
      <c r="BA77" s="373">
        <v>4378</v>
      </c>
      <c r="BB77" s="373">
        <v>4377</v>
      </c>
      <c r="BC77" s="373">
        <v>4396</v>
      </c>
      <c r="BD77" s="373">
        <v>4411</v>
      </c>
      <c r="BE77" s="373">
        <v>4399</v>
      </c>
      <c r="BF77" s="373">
        <v>4382</v>
      </c>
      <c r="BG77" s="373">
        <v>4346</v>
      </c>
      <c r="BH77" s="373">
        <v>4339</v>
      </c>
      <c r="BI77" s="373">
        <v>4323</v>
      </c>
      <c r="BJ77" s="373">
        <v>4325</v>
      </c>
      <c r="BK77" s="374">
        <v>4334</v>
      </c>
      <c r="BL77" s="372">
        <v>4350</v>
      </c>
      <c r="BM77" s="377">
        <v>4385</v>
      </c>
      <c r="BN77" s="377">
        <v>4378</v>
      </c>
      <c r="BO77" s="377">
        <v>4386</v>
      </c>
      <c r="BP77" s="377">
        <v>4416</v>
      </c>
      <c r="BQ77" s="377">
        <v>4374</v>
      </c>
      <c r="BR77" s="377">
        <v>4309</v>
      </c>
      <c r="BS77" s="377">
        <v>4277</v>
      </c>
      <c r="BT77" s="377">
        <v>4260</v>
      </c>
      <c r="BU77" s="377">
        <v>4261</v>
      </c>
      <c r="BV77" s="377">
        <v>4261</v>
      </c>
      <c r="BW77" s="374">
        <v>4305</v>
      </c>
      <c r="BX77" s="372">
        <v>4327</v>
      </c>
      <c r="BY77" s="377">
        <v>4304</v>
      </c>
      <c r="BZ77" s="377">
        <v>4276</v>
      </c>
      <c r="CA77" s="377">
        <v>4226</v>
      </c>
      <c r="CB77" s="377">
        <v>4199</v>
      </c>
      <c r="CC77" s="377">
        <v>4120</v>
      </c>
      <c r="CD77" s="377">
        <v>4056</v>
      </c>
      <c r="CE77" s="377">
        <v>4053</v>
      </c>
      <c r="CF77" s="377">
        <v>4042</v>
      </c>
      <c r="CG77" s="373">
        <v>4035</v>
      </c>
      <c r="CH77" s="373">
        <v>4046</v>
      </c>
      <c r="CI77" s="374">
        <v>4036</v>
      </c>
      <c r="CJ77" s="372">
        <v>4036</v>
      </c>
      <c r="CK77" s="373">
        <v>4022</v>
      </c>
      <c r="CL77" s="373">
        <v>3997</v>
      </c>
      <c r="CM77" s="373">
        <v>3987</v>
      </c>
      <c r="CN77" s="373">
        <v>3970</v>
      </c>
      <c r="CO77" s="373">
        <v>4000</v>
      </c>
      <c r="CP77" s="373">
        <v>4036</v>
      </c>
      <c r="CQ77" s="373">
        <v>4015</v>
      </c>
      <c r="CR77" s="373">
        <v>3993</v>
      </c>
      <c r="CS77" s="373">
        <v>4021</v>
      </c>
      <c r="CT77" s="373">
        <v>4042</v>
      </c>
      <c r="CU77" s="374">
        <v>4050</v>
      </c>
      <c r="CV77" s="372">
        <v>4044</v>
      </c>
      <c r="CW77" s="373">
        <v>4028</v>
      </c>
      <c r="CX77" s="373">
        <v>4053</v>
      </c>
      <c r="CY77" s="373">
        <v>4049</v>
      </c>
      <c r="CZ77" s="373">
        <v>4018</v>
      </c>
      <c r="DA77" s="373">
        <v>3996</v>
      </c>
      <c r="DB77" s="373">
        <v>4002</v>
      </c>
      <c r="DC77" s="373">
        <v>3984</v>
      </c>
      <c r="DD77" s="373">
        <v>3985</v>
      </c>
      <c r="DE77" s="373">
        <v>3998</v>
      </c>
      <c r="DF77" s="373">
        <v>4013</v>
      </c>
      <c r="DG77" s="374">
        <v>4071</v>
      </c>
      <c r="DH77" s="372">
        <v>4087</v>
      </c>
      <c r="DI77" s="373">
        <v>4115</v>
      </c>
      <c r="DJ77" s="373">
        <v>4087</v>
      </c>
      <c r="DK77" s="373">
        <v>4063</v>
      </c>
      <c r="DL77" s="373">
        <v>4060</v>
      </c>
      <c r="DM77" s="373">
        <v>4032</v>
      </c>
      <c r="DN77" s="373">
        <v>3976</v>
      </c>
      <c r="DO77" s="373">
        <v>3946</v>
      </c>
      <c r="DP77" s="373">
        <v>3910</v>
      </c>
      <c r="DQ77" s="373">
        <v>3878</v>
      </c>
      <c r="DR77" s="373">
        <v>3869</v>
      </c>
      <c r="DS77" s="376">
        <v>3889</v>
      </c>
      <c r="DT77" s="372">
        <v>3880</v>
      </c>
      <c r="DU77" s="373">
        <v>3894</v>
      </c>
      <c r="DV77" s="373">
        <v>3942</v>
      </c>
      <c r="DW77" s="373">
        <v>3960</v>
      </c>
      <c r="DX77" s="373">
        <v>4004</v>
      </c>
      <c r="DY77" s="373">
        <v>4028</v>
      </c>
      <c r="DZ77" s="373">
        <v>4042</v>
      </c>
      <c r="EA77" s="373">
        <v>4006</v>
      </c>
      <c r="EB77" s="373">
        <v>3989</v>
      </c>
      <c r="EC77" s="373">
        <v>3958</v>
      </c>
      <c r="ED77" s="373">
        <v>3914</v>
      </c>
      <c r="EE77" s="376">
        <v>3916</v>
      </c>
      <c r="EF77" s="372">
        <v>3919</v>
      </c>
      <c r="EG77" s="373">
        <v>3888</v>
      </c>
      <c r="EH77" s="373">
        <v>3844</v>
      </c>
      <c r="EI77" s="373">
        <v>3848</v>
      </c>
      <c r="EJ77" s="373">
        <v>3841</v>
      </c>
      <c r="EK77" s="373">
        <v>3838</v>
      </c>
      <c r="EL77" s="373">
        <v>3830</v>
      </c>
      <c r="EM77" s="373">
        <v>3827</v>
      </c>
      <c r="EN77" s="373">
        <v>3828</v>
      </c>
      <c r="EO77" s="373">
        <v>3818</v>
      </c>
      <c r="EP77" s="373">
        <v>3820</v>
      </c>
      <c r="EQ77" s="376">
        <v>3836</v>
      </c>
      <c r="ER77" s="372">
        <v>3853</v>
      </c>
      <c r="ES77" s="373">
        <v>3825</v>
      </c>
      <c r="ET77" s="373">
        <v>3785</v>
      </c>
      <c r="EU77" s="373">
        <v>3740</v>
      </c>
      <c r="EV77" s="373">
        <v>3737</v>
      </c>
      <c r="EW77" s="376">
        <v>3743</v>
      </c>
      <c r="EX77" s="376">
        <v>3823</v>
      </c>
      <c r="EY77" s="376">
        <v>3797</v>
      </c>
      <c r="EZ77" s="374">
        <v>3781</v>
      </c>
      <c r="FA77" s="374">
        <v>3801</v>
      </c>
      <c r="FB77" s="374">
        <v>3813</v>
      </c>
      <c r="FC77" s="374">
        <v>3841</v>
      </c>
      <c r="FD77" s="102">
        <v>28</v>
      </c>
      <c r="FE77" s="85">
        <v>0.73664825046040516</v>
      </c>
      <c r="FF77" s="102">
        <v>5</v>
      </c>
      <c r="FG77" s="85">
        <v>0.13034410844629821</v>
      </c>
    </row>
    <row r="78" spans="1:163" ht="15" outlineLevel="2">
      <c r="A78" s="360">
        <v>854</v>
      </c>
      <c r="B78" s="53" t="s">
        <v>347</v>
      </c>
      <c r="C78" s="344" t="s">
        <v>363</v>
      </c>
      <c r="D78" s="372">
        <v>13382</v>
      </c>
      <c r="E78" s="373">
        <v>13467</v>
      </c>
      <c r="F78" s="373">
        <v>13457</v>
      </c>
      <c r="G78" s="373">
        <v>13364</v>
      </c>
      <c r="H78" s="373">
        <v>13252</v>
      </c>
      <c r="I78" s="373">
        <v>13333</v>
      </c>
      <c r="J78" s="373">
        <v>13304</v>
      </c>
      <c r="K78" s="373">
        <v>13276</v>
      </c>
      <c r="L78" s="373">
        <v>13241</v>
      </c>
      <c r="M78" s="373">
        <v>13410</v>
      </c>
      <c r="N78" s="373">
        <v>13298</v>
      </c>
      <c r="O78" s="374">
        <v>13680</v>
      </c>
      <c r="P78" s="372">
        <v>13668</v>
      </c>
      <c r="Q78" s="373">
        <v>13621</v>
      </c>
      <c r="R78" s="375">
        <v>13557</v>
      </c>
      <c r="S78" s="373">
        <v>13724</v>
      </c>
      <c r="T78" s="373">
        <v>13578</v>
      </c>
      <c r="U78" s="373">
        <v>13616</v>
      </c>
      <c r="V78" s="373">
        <v>13758</v>
      </c>
      <c r="W78" s="373">
        <v>13766</v>
      </c>
      <c r="X78" s="373">
        <v>13714</v>
      </c>
      <c r="Y78" s="373">
        <v>13737</v>
      </c>
      <c r="Z78" s="373">
        <v>13655</v>
      </c>
      <c r="AA78" s="374">
        <v>13784</v>
      </c>
      <c r="AB78" s="372">
        <v>13771</v>
      </c>
      <c r="AC78" s="373">
        <v>13764</v>
      </c>
      <c r="AD78" s="373">
        <v>13760</v>
      </c>
      <c r="AE78" s="373">
        <v>13775</v>
      </c>
      <c r="AF78" s="373">
        <v>13775</v>
      </c>
      <c r="AG78" s="373">
        <v>13818</v>
      </c>
      <c r="AH78" s="373">
        <v>13872</v>
      </c>
      <c r="AI78" s="373">
        <v>13728</v>
      </c>
      <c r="AJ78" s="373">
        <v>13865</v>
      </c>
      <c r="AK78" s="373">
        <v>13875</v>
      </c>
      <c r="AL78" s="373">
        <v>13847</v>
      </c>
      <c r="AM78" s="374">
        <v>13842</v>
      </c>
      <c r="AN78" s="372">
        <v>13837</v>
      </c>
      <c r="AO78" s="373">
        <v>13831</v>
      </c>
      <c r="AP78" s="373">
        <v>13948</v>
      </c>
      <c r="AQ78" s="373">
        <v>13892</v>
      </c>
      <c r="AR78" s="373">
        <v>13881</v>
      </c>
      <c r="AS78" s="373">
        <v>13840</v>
      </c>
      <c r="AT78" s="373">
        <v>13746</v>
      </c>
      <c r="AU78" s="373">
        <v>13734</v>
      </c>
      <c r="AV78" s="373">
        <v>13794</v>
      </c>
      <c r="AW78" s="373">
        <v>13783</v>
      </c>
      <c r="AX78" s="373">
        <v>13820</v>
      </c>
      <c r="AY78" s="374">
        <v>13849</v>
      </c>
      <c r="AZ78" s="372">
        <v>13804</v>
      </c>
      <c r="BA78" s="373">
        <v>13695</v>
      </c>
      <c r="BB78" s="373">
        <v>13743</v>
      </c>
      <c r="BC78" s="373">
        <v>13689</v>
      </c>
      <c r="BD78" s="373">
        <v>13552</v>
      </c>
      <c r="BE78" s="373">
        <v>13658</v>
      </c>
      <c r="BF78" s="373">
        <v>13665</v>
      </c>
      <c r="BG78" s="373">
        <v>13541</v>
      </c>
      <c r="BH78" s="373">
        <v>13654</v>
      </c>
      <c r="BI78" s="373">
        <v>13547</v>
      </c>
      <c r="BJ78" s="373">
        <v>13636</v>
      </c>
      <c r="BK78" s="374">
        <v>13686</v>
      </c>
      <c r="BL78" s="372">
        <v>13670</v>
      </c>
      <c r="BM78" s="377">
        <v>13753</v>
      </c>
      <c r="BN78" s="377">
        <v>13736</v>
      </c>
      <c r="BO78" s="377">
        <v>13776</v>
      </c>
      <c r="BP78" s="377">
        <v>13769</v>
      </c>
      <c r="BQ78" s="377">
        <v>13723</v>
      </c>
      <c r="BR78" s="377">
        <v>13746</v>
      </c>
      <c r="BS78" s="377">
        <v>13711</v>
      </c>
      <c r="BT78" s="377">
        <v>13751</v>
      </c>
      <c r="BU78" s="377">
        <v>13699</v>
      </c>
      <c r="BV78" s="377">
        <v>13644</v>
      </c>
      <c r="BW78" s="374">
        <v>13573</v>
      </c>
      <c r="BX78" s="372">
        <v>13580</v>
      </c>
      <c r="BY78" s="377">
        <v>13531</v>
      </c>
      <c r="BZ78" s="377">
        <v>13481</v>
      </c>
      <c r="CA78" s="377">
        <v>13459</v>
      </c>
      <c r="CB78" s="377">
        <v>13441</v>
      </c>
      <c r="CC78" s="377">
        <v>13136</v>
      </c>
      <c r="CD78" s="377">
        <v>13234</v>
      </c>
      <c r="CE78" s="377">
        <v>13232</v>
      </c>
      <c r="CF78" s="377">
        <v>13230</v>
      </c>
      <c r="CG78" s="373">
        <v>13224</v>
      </c>
      <c r="CH78" s="373">
        <v>13167</v>
      </c>
      <c r="CI78" s="374">
        <v>13099</v>
      </c>
      <c r="CJ78" s="372">
        <v>13064</v>
      </c>
      <c r="CK78" s="373">
        <v>13052</v>
      </c>
      <c r="CL78" s="373">
        <v>13084</v>
      </c>
      <c r="CM78" s="373">
        <v>13030</v>
      </c>
      <c r="CN78" s="373">
        <v>12991</v>
      </c>
      <c r="CO78" s="373">
        <v>12966</v>
      </c>
      <c r="CP78" s="373">
        <v>13007</v>
      </c>
      <c r="CQ78" s="373">
        <v>13040</v>
      </c>
      <c r="CR78" s="373">
        <v>13057</v>
      </c>
      <c r="CS78" s="373">
        <v>13018</v>
      </c>
      <c r="CT78" s="373">
        <v>13020</v>
      </c>
      <c r="CU78" s="374">
        <v>13123</v>
      </c>
      <c r="CV78" s="372">
        <v>13130</v>
      </c>
      <c r="CW78" s="373">
        <v>13169</v>
      </c>
      <c r="CX78" s="373">
        <v>13166</v>
      </c>
      <c r="CY78" s="373">
        <v>13083</v>
      </c>
      <c r="CZ78" s="373">
        <v>12959</v>
      </c>
      <c r="DA78" s="373">
        <v>12910</v>
      </c>
      <c r="DB78" s="373">
        <v>12866</v>
      </c>
      <c r="DC78" s="373">
        <v>12884</v>
      </c>
      <c r="DD78" s="373">
        <v>12851</v>
      </c>
      <c r="DE78" s="373">
        <v>12803</v>
      </c>
      <c r="DF78" s="373">
        <v>12844</v>
      </c>
      <c r="DG78" s="374">
        <v>12796</v>
      </c>
      <c r="DH78" s="372">
        <v>12816</v>
      </c>
      <c r="DI78" s="373">
        <v>12839</v>
      </c>
      <c r="DJ78" s="373">
        <v>12826</v>
      </c>
      <c r="DK78" s="373">
        <v>12770</v>
      </c>
      <c r="DL78" s="373">
        <v>12797</v>
      </c>
      <c r="DM78" s="373">
        <v>12775</v>
      </c>
      <c r="DN78" s="373">
        <v>12707</v>
      </c>
      <c r="DO78" s="373">
        <v>12751</v>
      </c>
      <c r="DP78" s="373">
        <v>12777</v>
      </c>
      <c r="DQ78" s="373">
        <v>12749</v>
      </c>
      <c r="DR78" s="373">
        <v>12719</v>
      </c>
      <c r="DS78" s="376">
        <v>12683</v>
      </c>
      <c r="DT78" s="372">
        <v>12691</v>
      </c>
      <c r="DU78" s="373">
        <v>12772</v>
      </c>
      <c r="DV78" s="373">
        <v>12781</v>
      </c>
      <c r="DW78" s="373">
        <v>12740</v>
      </c>
      <c r="DX78" s="373">
        <v>12833</v>
      </c>
      <c r="DY78" s="373">
        <v>12795</v>
      </c>
      <c r="DZ78" s="373">
        <v>12775</v>
      </c>
      <c r="EA78" s="373">
        <v>12776</v>
      </c>
      <c r="EB78" s="373">
        <v>12808</v>
      </c>
      <c r="EC78" s="373">
        <v>12881</v>
      </c>
      <c r="ED78" s="373">
        <v>12952</v>
      </c>
      <c r="EE78" s="376">
        <v>12920</v>
      </c>
      <c r="EF78" s="372">
        <v>12921</v>
      </c>
      <c r="EG78" s="373">
        <v>12942</v>
      </c>
      <c r="EH78" s="373">
        <v>13005</v>
      </c>
      <c r="EI78" s="373">
        <v>13013</v>
      </c>
      <c r="EJ78" s="373">
        <v>13023</v>
      </c>
      <c r="EK78" s="373">
        <v>13003</v>
      </c>
      <c r="EL78" s="373">
        <v>12999</v>
      </c>
      <c r="EM78" s="373">
        <v>13037</v>
      </c>
      <c r="EN78" s="373">
        <v>13288</v>
      </c>
      <c r="EO78" s="373">
        <v>13299</v>
      </c>
      <c r="EP78" s="373">
        <v>13321</v>
      </c>
      <c r="EQ78" s="376">
        <v>13362</v>
      </c>
      <c r="ER78" s="372">
        <v>13462</v>
      </c>
      <c r="ES78" s="373">
        <v>13457</v>
      </c>
      <c r="ET78" s="373">
        <v>13326</v>
      </c>
      <c r="EU78" s="373">
        <v>13257</v>
      </c>
      <c r="EV78" s="373">
        <v>13221</v>
      </c>
      <c r="EW78" s="376">
        <v>13218</v>
      </c>
      <c r="EX78" s="376">
        <v>13298</v>
      </c>
      <c r="EY78" s="376">
        <v>13325</v>
      </c>
      <c r="EZ78" s="374">
        <v>13300</v>
      </c>
      <c r="FA78" s="374">
        <v>13319</v>
      </c>
      <c r="FB78" s="374">
        <v>13365</v>
      </c>
      <c r="FC78" s="374">
        <v>13378</v>
      </c>
      <c r="FD78" s="102">
        <v>13</v>
      </c>
      <c r="FE78" s="85">
        <v>9.7604925294691794E-2</v>
      </c>
      <c r="FF78" s="102">
        <v>16</v>
      </c>
      <c r="FG78" s="85">
        <v>0.11974255350995361</v>
      </c>
    </row>
    <row r="79" spans="1:163" ht="15" outlineLevel="2">
      <c r="A79" s="360">
        <v>887</v>
      </c>
      <c r="B79" s="53" t="s">
        <v>347</v>
      </c>
      <c r="C79" s="344" t="s">
        <v>364</v>
      </c>
      <c r="D79" s="372">
        <v>28624</v>
      </c>
      <c r="E79" s="373">
        <v>28850</v>
      </c>
      <c r="F79" s="373">
        <v>28960</v>
      </c>
      <c r="G79" s="373">
        <v>28941</v>
      </c>
      <c r="H79" s="373">
        <v>28767</v>
      </c>
      <c r="I79" s="373">
        <v>28933</v>
      </c>
      <c r="J79" s="373">
        <v>27921</v>
      </c>
      <c r="K79" s="373">
        <v>28817</v>
      </c>
      <c r="L79" s="373">
        <v>27845</v>
      </c>
      <c r="M79" s="373">
        <v>28013</v>
      </c>
      <c r="N79" s="373">
        <v>28093</v>
      </c>
      <c r="O79" s="374">
        <v>28378</v>
      </c>
      <c r="P79" s="372">
        <v>28359</v>
      </c>
      <c r="Q79" s="373">
        <v>28131</v>
      </c>
      <c r="R79" s="375">
        <v>28955</v>
      </c>
      <c r="S79" s="373">
        <v>28754</v>
      </c>
      <c r="T79" s="373">
        <v>29597</v>
      </c>
      <c r="U79" s="373">
        <v>29949</v>
      </c>
      <c r="V79" s="373">
        <v>30169</v>
      </c>
      <c r="W79" s="373">
        <v>30249</v>
      </c>
      <c r="X79" s="373">
        <v>30427</v>
      </c>
      <c r="Y79" s="373">
        <v>30539</v>
      </c>
      <c r="Z79" s="373">
        <v>30302</v>
      </c>
      <c r="AA79" s="374">
        <v>30119</v>
      </c>
      <c r="AB79" s="372">
        <v>30319</v>
      </c>
      <c r="AC79" s="373">
        <v>30464</v>
      </c>
      <c r="AD79" s="373">
        <v>30418</v>
      </c>
      <c r="AE79" s="373">
        <v>30398</v>
      </c>
      <c r="AF79" s="373">
        <v>30705</v>
      </c>
      <c r="AG79" s="373">
        <v>30640</v>
      </c>
      <c r="AH79" s="373">
        <v>30491</v>
      </c>
      <c r="AI79" s="373">
        <v>30365</v>
      </c>
      <c r="AJ79" s="373">
        <v>30418</v>
      </c>
      <c r="AK79" s="373">
        <v>30810</v>
      </c>
      <c r="AL79" s="373">
        <v>30798</v>
      </c>
      <c r="AM79" s="374">
        <v>30781</v>
      </c>
      <c r="AN79" s="372">
        <v>30609</v>
      </c>
      <c r="AO79" s="373">
        <v>30545</v>
      </c>
      <c r="AP79" s="373">
        <v>30654</v>
      </c>
      <c r="AQ79" s="373">
        <v>30562</v>
      </c>
      <c r="AR79" s="373">
        <v>30998</v>
      </c>
      <c r="AS79" s="373">
        <v>30915</v>
      </c>
      <c r="AT79" s="373">
        <v>30941</v>
      </c>
      <c r="AU79" s="373">
        <v>30993</v>
      </c>
      <c r="AV79" s="373">
        <v>30775</v>
      </c>
      <c r="AW79" s="373">
        <v>30862</v>
      </c>
      <c r="AX79" s="373">
        <v>30830</v>
      </c>
      <c r="AY79" s="374">
        <v>30828</v>
      </c>
      <c r="AZ79" s="372">
        <v>30853</v>
      </c>
      <c r="BA79" s="373">
        <v>30993</v>
      </c>
      <c r="BB79" s="373">
        <v>30991</v>
      </c>
      <c r="BC79" s="373">
        <v>30967</v>
      </c>
      <c r="BD79" s="373">
        <v>30969</v>
      </c>
      <c r="BE79" s="373">
        <v>30967</v>
      </c>
      <c r="BF79" s="373">
        <v>30929</v>
      </c>
      <c r="BG79" s="373">
        <v>30539</v>
      </c>
      <c r="BH79" s="373">
        <v>30497</v>
      </c>
      <c r="BI79" s="373">
        <v>30183</v>
      </c>
      <c r="BJ79" s="373">
        <v>30529</v>
      </c>
      <c r="BK79" s="374">
        <v>30777</v>
      </c>
      <c r="BL79" s="372">
        <v>30848</v>
      </c>
      <c r="BM79" s="377">
        <v>31052</v>
      </c>
      <c r="BN79" s="377">
        <v>31036</v>
      </c>
      <c r="BO79" s="377">
        <v>30974</v>
      </c>
      <c r="BP79" s="377">
        <v>30968</v>
      </c>
      <c r="BQ79" s="377">
        <v>30972</v>
      </c>
      <c r="BR79" s="377">
        <v>30419</v>
      </c>
      <c r="BS79" s="377">
        <v>30200</v>
      </c>
      <c r="BT79" s="377">
        <v>30171</v>
      </c>
      <c r="BU79" s="377">
        <v>30227</v>
      </c>
      <c r="BV79" s="377">
        <v>30187</v>
      </c>
      <c r="BW79" s="374">
        <v>30207</v>
      </c>
      <c r="BX79" s="372">
        <v>30015</v>
      </c>
      <c r="BY79" s="377">
        <v>29949</v>
      </c>
      <c r="BZ79" s="377">
        <v>29597</v>
      </c>
      <c r="CA79" s="377">
        <v>29224</v>
      </c>
      <c r="CB79" s="377">
        <v>29136</v>
      </c>
      <c r="CC79" s="377">
        <v>28675</v>
      </c>
      <c r="CD79" s="377">
        <v>28582</v>
      </c>
      <c r="CE79" s="377">
        <v>28569</v>
      </c>
      <c r="CF79" s="377">
        <v>28385</v>
      </c>
      <c r="CG79" s="373">
        <v>28221</v>
      </c>
      <c r="CH79" s="373">
        <v>28081</v>
      </c>
      <c r="CI79" s="374">
        <v>28016</v>
      </c>
      <c r="CJ79" s="372">
        <v>27849</v>
      </c>
      <c r="CK79" s="373">
        <v>27771</v>
      </c>
      <c r="CL79" s="373">
        <v>27672</v>
      </c>
      <c r="CM79" s="373">
        <v>27608</v>
      </c>
      <c r="CN79" s="373">
        <v>27707</v>
      </c>
      <c r="CO79" s="373">
        <v>27953</v>
      </c>
      <c r="CP79" s="373">
        <v>28221</v>
      </c>
      <c r="CQ79" s="373">
        <v>28303</v>
      </c>
      <c r="CR79" s="373">
        <v>28189</v>
      </c>
      <c r="CS79" s="373">
        <v>28262</v>
      </c>
      <c r="CT79" s="373">
        <v>28496</v>
      </c>
      <c r="CU79" s="374">
        <v>28531</v>
      </c>
      <c r="CV79" s="372">
        <v>28521</v>
      </c>
      <c r="CW79" s="373">
        <v>28466</v>
      </c>
      <c r="CX79" s="373">
        <v>28293</v>
      </c>
      <c r="CY79" s="373">
        <v>28300</v>
      </c>
      <c r="CZ79" s="373">
        <v>28492</v>
      </c>
      <c r="DA79" s="373">
        <v>28291</v>
      </c>
      <c r="DB79" s="373">
        <v>28220</v>
      </c>
      <c r="DC79" s="373">
        <v>28034</v>
      </c>
      <c r="DD79" s="373">
        <v>28002</v>
      </c>
      <c r="DE79" s="373">
        <v>27969</v>
      </c>
      <c r="DF79" s="373">
        <v>27939</v>
      </c>
      <c r="DG79" s="374">
        <v>27822</v>
      </c>
      <c r="DH79" s="372">
        <v>27850</v>
      </c>
      <c r="DI79" s="373">
        <v>27698</v>
      </c>
      <c r="DJ79" s="373">
        <v>27632</v>
      </c>
      <c r="DK79" s="373">
        <v>27408</v>
      </c>
      <c r="DL79" s="373">
        <v>27289</v>
      </c>
      <c r="DM79" s="373">
        <v>27180</v>
      </c>
      <c r="DN79" s="373">
        <v>27013</v>
      </c>
      <c r="DO79" s="373">
        <v>26901</v>
      </c>
      <c r="DP79" s="373">
        <v>26916</v>
      </c>
      <c r="DQ79" s="373">
        <v>26749</v>
      </c>
      <c r="DR79" s="373">
        <v>26687</v>
      </c>
      <c r="DS79" s="376">
        <v>26954</v>
      </c>
      <c r="DT79" s="372">
        <v>26973</v>
      </c>
      <c r="DU79" s="373">
        <v>27563</v>
      </c>
      <c r="DV79" s="373">
        <v>27656</v>
      </c>
      <c r="DW79" s="373">
        <v>27715</v>
      </c>
      <c r="DX79" s="373">
        <v>27909</v>
      </c>
      <c r="DY79" s="373">
        <v>27946</v>
      </c>
      <c r="DZ79" s="373">
        <v>27916</v>
      </c>
      <c r="EA79" s="373">
        <v>27597</v>
      </c>
      <c r="EB79" s="373">
        <v>27538</v>
      </c>
      <c r="EC79" s="373">
        <v>27376</v>
      </c>
      <c r="ED79" s="373">
        <v>27167</v>
      </c>
      <c r="EE79" s="376">
        <v>26999</v>
      </c>
      <c r="EF79" s="372">
        <v>27002</v>
      </c>
      <c r="EG79" s="373">
        <v>26996</v>
      </c>
      <c r="EH79" s="373">
        <v>26915</v>
      </c>
      <c r="EI79" s="373">
        <v>26699</v>
      </c>
      <c r="EJ79" s="373">
        <v>26487</v>
      </c>
      <c r="EK79" s="373">
        <v>26326</v>
      </c>
      <c r="EL79" s="373">
        <v>26139</v>
      </c>
      <c r="EM79" s="373">
        <v>26018</v>
      </c>
      <c r="EN79" s="373">
        <v>26486</v>
      </c>
      <c r="EO79" s="373">
        <v>26297</v>
      </c>
      <c r="EP79" s="373">
        <v>26216</v>
      </c>
      <c r="EQ79" s="376">
        <v>26212</v>
      </c>
      <c r="ER79" s="372">
        <v>26308</v>
      </c>
      <c r="ES79" s="373">
        <v>26362</v>
      </c>
      <c r="ET79" s="373">
        <v>26488</v>
      </c>
      <c r="EU79" s="373">
        <v>26346</v>
      </c>
      <c r="EV79" s="373">
        <v>26407</v>
      </c>
      <c r="EW79" s="376">
        <v>26357</v>
      </c>
      <c r="EX79" s="376">
        <v>26867</v>
      </c>
      <c r="EY79" s="376">
        <v>26889</v>
      </c>
      <c r="EZ79" s="374">
        <v>26745</v>
      </c>
      <c r="FA79" s="374">
        <v>26703</v>
      </c>
      <c r="FB79" s="374">
        <v>26631</v>
      </c>
      <c r="FC79" s="374">
        <v>26730</v>
      </c>
      <c r="FD79" s="102">
        <v>99</v>
      </c>
      <c r="FE79" s="85">
        <v>0.3707448601280755</v>
      </c>
      <c r="FF79" s="102">
        <v>518</v>
      </c>
      <c r="FG79" s="85">
        <v>1.9761941095681368</v>
      </c>
    </row>
    <row r="80" spans="1:163" ht="15" outlineLevel="1">
      <c r="A80" s="46" t="s">
        <v>365</v>
      </c>
      <c r="B80" s="43"/>
      <c r="C80" s="47" t="s">
        <v>365</v>
      </c>
      <c r="D80" s="48">
        <v>237449</v>
      </c>
      <c r="E80" s="49">
        <v>238794</v>
      </c>
      <c r="F80" s="49">
        <v>238564</v>
      </c>
      <c r="G80" s="49">
        <v>238287</v>
      </c>
      <c r="H80" s="49">
        <v>236942</v>
      </c>
      <c r="I80" s="49">
        <v>238478</v>
      </c>
      <c r="J80" s="49">
        <v>233390</v>
      </c>
      <c r="K80" s="49">
        <v>237536</v>
      </c>
      <c r="L80" s="49">
        <v>233605</v>
      </c>
      <c r="M80" s="49">
        <v>234635</v>
      </c>
      <c r="N80" s="49">
        <v>234110</v>
      </c>
      <c r="O80" s="50">
        <v>235145</v>
      </c>
      <c r="P80" s="48">
        <v>235269</v>
      </c>
      <c r="Q80" s="49">
        <v>235059</v>
      </c>
      <c r="R80" s="51">
        <v>236461</v>
      </c>
      <c r="S80" s="49">
        <v>229263</v>
      </c>
      <c r="T80" s="49">
        <v>239519</v>
      </c>
      <c r="U80" s="49">
        <v>240161</v>
      </c>
      <c r="V80" s="49">
        <v>239850</v>
      </c>
      <c r="W80" s="49">
        <v>239687</v>
      </c>
      <c r="X80" s="49">
        <v>241088</v>
      </c>
      <c r="Y80" s="49">
        <v>242574</v>
      </c>
      <c r="Z80" s="49">
        <v>242780</v>
      </c>
      <c r="AA80" s="50">
        <v>240543</v>
      </c>
      <c r="AB80" s="48">
        <v>241332</v>
      </c>
      <c r="AC80" s="49">
        <v>242337</v>
      </c>
      <c r="AD80" s="49">
        <v>242115</v>
      </c>
      <c r="AE80" s="49">
        <v>241589</v>
      </c>
      <c r="AF80" s="49">
        <v>242601</v>
      </c>
      <c r="AG80" s="49">
        <v>238923</v>
      </c>
      <c r="AH80" s="49">
        <v>241027</v>
      </c>
      <c r="AI80" s="49">
        <v>241317</v>
      </c>
      <c r="AJ80" s="49">
        <v>241118</v>
      </c>
      <c r="AK80" s="49">
        <v>243370</v>
      </c>
      <c r="AL80" s="49">
        <v>243039</v>
      </c>
      <c r="AM80" s="50">
        <v>243632</v>
      </c>
      <c r="AN80" s="48">
        <v>242902</v>
      </c>
      <c r="AO80" s="49">
        <v>245896</v>
      </c>
      <c r="AP80" s="49">
        <v>245948</v>
      </c>
      <c r="AQ80" s="49">
        <v>246053</v>
      </c>
      <c r="AR80" s="49">
        <v>247811</v>
      </c>
      <c r="AS80" s="49">
        <v>247636</v>
      </c>
      <c r="AT80" s="49">
        <v>248194</v>
      </c>
      <c r="AU80" s="49">
        <v>248490</v>
      </c>
      <c r="AV80" s="49">
        <v>246640</v>
      </c>
      <c r="AW80" s="49">
        <v>246300</v>
      </c>
      <c r="AX80" s="49">
        <v>245910</v>
      </c>
      <c r="AY80" s="50">
        <v>245765</v>
      </c>
      <c r="AZ80" s="48">
        <v>246216</v>
      </c>
      <c r="BA80" s="49">
        <v>246569</v>
      </c>
      <c r="BB80" s="49">
        <v>245190</v>
      </c>
      <c r="BC80" s="49">
        <v>243164</v>
      </c>
      <c r="BD80" s="49">
        <v>242897</v>
      </c>
      <c r="BE80" s="49">
        <v>242157</v>
      </c>
      <c r="BF80" s="49">
        <v>241783</v>
      </c>
      <c r="BG80" s="49">
        <v>239730</v>
      </c>
      <c r="BH80" s="49">
        <v>240905</v>
      </c>
      <c r="BI80" s="49">
        <v>239001</v>
      </c>
      <c r="BJ80" s="49">
        <v>239767</v>
      </c>
      <c r="BK80" s="50">
        <v>241740</v>
      </c>
      <c r="BL80" s="48">
        <v>242450</v>
      </c>
      <c r="BM80" s="116">
        <v>244023</v>
      </c>
      <c r="BN80" s="116">
        <v>244676</v>
      </c>
      <c r="BO80" s="116">
        <v>244410</v>
      </c>
      <c r="BP80" s="116">
        <v>244816</v>
      </c>
      <c r="BQ80" s="116">
        <v>244118</v>
      </c>
      <c r="BR80" s="116">
        <v>240512</v>
      </c>
      <c r="BS80" s="116">
        <v>238830</v>
      </c>
      <c r="BT80" s="116">
        <v>237803</v>
      </c>
      <c r="BU80" s="116">
        <v>237894</v>
      </c>
      <c r="BV80" s="116">
        <v>237734</v>
      </c>
      <c r="BW80" s="50">
        <v>238718</v>
      </c>
      <c r="BX80" s="48">
        <v>239962</v>
      </c>
      <c r="BY80" s="116">
        <v>238485</v>
      </c>
      <c r="BZ80" s="116">
        <v>235163</v>
      </c>
      <c r="CA80" s="116">
        <v>232868</v>
      </c>
      <c r="CB80" s="116">
        <v>231514</v>
      </c>
      <c r="CC80" s="116">
        <v>232249</v>
      </c>
      <c r="CD80" s="116">
        <v>228819</v>
      </c>
      <c r="CE80" s="116">
        <v>229074</v>
      </c>
      <c r="CF80" s="116">
        <v>228026</v>
      </c>
      <c r="CG80" s="49">
        <v>227673</v>
      </c>
      <c r="CH80" s="49">
        <v>227157</v>
      </c>
      <c r="CI80" s="50">
        <v>226476</v>
      </c>
      <c r="CJ80" s="48">
        <v>225629</v>
      </c>
      <c r="CK80" s="49">
        <v>226226</v>
      </c>
      <c r="CL80" s="49">
        <v>226384</v>
      </c>
      <c r="CM80" s="49">
        <v>226154</v>
      </c>
      <c r="CN80" s="49">
        <v>227436</v>
      </c>
      <c r="CO80" s="49">
        <v>230246</v>
      </c>
      <c r="CP80" s="49">
        <v>232476</v>
      </c>
      <c r="CQ80" s="49">
        <v>232268</v>
      </c>
      <c r="CR80" s="49">
        <v>233863</v>
      </c>
      <c r="CS80" s="49">
        <v>234682</v>
      </c>
      <c r="CT80" s="49">
        <v>236101</v>
      </c>
      <c r="CU80" s="50">
        <v>237393</v>
      </c>
      <c r="CV80" s="48">
        <v>237578</v>
      </c>
      <c r="CW80" s="49">
        <v>236956</v>
      </c>
      <c r="CX80" s="49">
        <v>237127</v>
      </c>
      <c r="CY80" s="49">
        <v>237643</v>
      </c>
      <c r="CZ80" s="49">
        <v>238258</v>
      </c>
      <c r="DA80" s="49">
        <v>237383</v>
      </c>
      <c r="DB80" s="49">
        <v>237155</v>
      </c>
      <c r="DC80" s="49">
        <v>236856</v>
      </c>
      <c r="DD80" s="49">
        <v>236885</v>
      </c>
      <c r="DE80" s="49">
        <v>236451</v>
      </c>
      <c r="DF80" s="49">
        <v>237165</v>
      </c>
      <c r="DG80" s="50">
        <v>238550</v>
      </c>
      <c r="DH80" s="48">
        <v>238901</v>
      </c>
      <c r="DI80" s="49">
        <v>239089</v>
      </c>
      <c r="DJ80" s="49">
        <v>240395</v>
      </c>
      <c r="DK80" s="49">
        <v>239595</v>
      </c>
      <c r="DL80" s="49">
        <v>237883</v>
      </c>
      <c r="DM80" s="49">
        <v>236543</v>
      </c>
      <c r="DN80" s="49">
        <v>235485</v>
      </c>
      <c r="DO80" s="49">
        <v>235097</v>
      </c>
      <c r="DP80" s="49">
        <v>235681</v>
      </c>
      <c r="DQ80" s="49">
        <v>234522</v>
      </c>
      <c r="DR80" s="49">
        <v>233405</v>
      </c>
      <c r="DS80" s="52">
        <v>236118</v>
      </c>
      <c r="DT80" s="48">
        <v>237724</v>
      </c>
      <c r="DU80" s="49">
        <v>244537</v>
      </c>
      <c r="DV80" s="49">
        <v>247280</v>
      </c>
      <c r="DW80" s="49">
        <v>249616</v>
      </c>
      <c r="DX80" s="49">
        <v>255563</v>
      </c>
      <c r="DY80" s="49">
        <v>257698</v>
      </c>
      <c r="DZ80" s="49">
        <v>258258</v>
      </c>
      <c r="EA80" s="49">
        <v>251896</v>
      </c>
      <c r="EB80" s="49">
        <v>252577</v>
      </c>
      <c r="EC80" s="49">
        <v>251097</v>
      </c>
      <c r="ED80" s="49">
        <v>248906</v>
      </c>
      <c r="EE80" s="52">
        <v>247032</v>
      </c>
      <c r="EF80" s="48">
        <v>246985</v>
      </c>
      <c r="EG80" s="49">
        <v>245964</v>
      </c>
      <c r="EH80" s="49">
        <v>244629</v>
      </c>
      <c r="EI80" s="49">
        <v>243532</v>
      </c>
      <c r="EJ80" s="49">
        <v>242424</v>
      </c>
      <c r="EK80" s="49">
        <v>242587</v>
      </c>
      <c r="EL80" s="49">
        <v>242900</v>
      </c>
      <c r="EM80" s="49">
        <v>242894</v>
      </c>
      <c r="EN80" s="49">
        <v>248440</v>
      </c>
      <c r="EO80" s="49">
        <v>247698</v>
      </c>
      <c r="EP80" s="49">
        <v>247982</v>
      </c>
      <c r="EQ80" s="52">
        <v>248543</v>
      </c>
      <c r="ER80" s="48">
        <v>249359</v>
      </c>
      <c r="ES80" s="49">
        <v>249840</v>
      </c>
      <c r="ET80" s="49">
        <v>254602</v>
      </c>
      <c r="EU80" s="49">
        <v>255048</v>
      </c>
      <c r="EV80" s="49">
        <v>256993</v>
      </c>
      <c r="EW80" s="52">
        <v>257571</v>
      </c>
      <c r="EX80" s="52">
        <v>267766</v>
      </c>
      <c r="EY80" s="52">
        <v>268601</v>
      </c>
      <c r="EZ80" s="50">
        <v>268233</v>
      </c>
      <c r="FA80" s="50">
        <v>271005</v>
      </c>
      <c r="FB80" s="50">
        <v>271192</v>
      </c>
      <c r="FC80" s="50">
        <v>275216</v>
      </c>
      <c r="FD80" s="102">
        <v>4024</v>
      </c>
      <c r="FE80" s="85">
        <v>1.4848434530728216</v>
      </c>
      <c r="FF80" s="102">
        <v>26673</v>
      </c>
      <c r="FG80" s="85">
        <v>10.731744607572935</v>
      </c>
    </row>
    <row r="81" spans="1:163" ht="15" outlineLevel="2">
      <c r="A81" s="360">
        <v>2</v>
      </c>
      <c r="B81" s="53" t="s">
        <v>365</v>
      </c>
      <c r="C81" s="344" t="s">
        <v>366</v>
      </c>
      <c r="D81" s="372">
        <v>14815</v>
      </c>
      <c r="E81" s="373">
        <v>14876</v>
      </c>
      <c r="F81" s="373">
        <v>14860</v>
      </c>
      <c r="G81" s="373">
        <v>14931</v>
      </c>
      <c r="H81" s="373">
        <v>14905</v>
      </c>
      <c r="I81" s="373">
        <v>14991</v>
      </c>
      <c r="J81" s="373">
        <v>14701</v>
      </c>
      <c r="K81" s="373">
        <v>14935</v>
      </c>
      <c r="L81" s="373">
        <v>14585</v>
      </c>
      <c r="M81" s="373">
        <v>14830</v>
      </c>
      <c r="N81" s="373">
        <v>14788</v>
      </c>
      <c r="O81" s="374">
        <v>14819</v>
      </c>
      <c r="P81" s="372">
        <v>14939</v>
      </c>
      <c r="Q81" s="373">
        <v>14929</v>
      </c>
      <c r="R81" s="375">
        <v>14949</v>
      </c>
      <c r="S81" s="373">
        <v>14949</v>
      </c>
      <c r="T81" s="373">
        <v>14925</v>
      </c>
      <c r="U81" s="373">
        <v>14890</v>
      </c>
      <c r="V81" s="373">
        <v>14892</v>
      </c>
      <c r="W81" s="373">
        <v>14922</v>
      </c>
      <c r="X81" s="373">
        <v>14965</v>
      </c>
      <c r="Y81" s="373">
        <v>15018</v>
      </c>
      <c r="Z81" s="373">
        <v>14985</v>
      </c>
      <c r="AA81" s="374">
        <v>14895</v>
      </c>
      <c r="AB81" s="372">
        <v>14923</v>
      </c>
      <c r="AC81" s="373">
        <v>14885</v>
      </c>
      <c r="AD81" s="373">
        <v>14771</v>
      </c>
      <c r="AE81" s="373">
        <v>14712</v>
      </c>
      <c r="AF81" s="373">
        <v>14743</v>
      </c>
      <c r="AG81" s="373">
        <v>14637</v>
      </c>
      <c r="AH81" s="373">
        <v>14583</v>
      </c>
      <c r="AI81" s="373">
        <v>14535</v>
      </c>
      <c r="AJ81" s="373">
        <v>14665</v>
      </c>
      <c r="AK81" s="373">
        <v>14821</v>
      </c>
      <c r="AL81" s="373">
        <v>14745</v>
      </c>
      <c r="AM81" s="374">
        <v>14777</v>
      </c>
      <c r="AN81" s="372">
        <v>14742</v>
      </c>
      <c r="AO81" s="373">
        <v>14699</v>
      </c>
      <c r="AP81" s="373">
        <v>14697</v>
      </c>
      <c r="AQ81" s="373">
        <v>14735</v>
      </c>
      <c r="AR81" s="373">
        <v>14705</v>
      </c>
      <c r="AS81" s="373">
        <v>14721</v>
      </c>
      <c r="AT81" s="373">
        <v>14723</v>
      </c>
      <c r="AU81" s="373">
        <v>14689</v>
      </c>
      <c r="AV81" s="373">
        <v>14592</v>
      </c>
      <c r="AW81" s="373">
        <v>14540</v>
      </c>
      <c r="AX81" s="373">
        <v>14512</v>
      </c>
      <c r="AY81" s="374">
        <v>14484</v>
      </c>
      <c r="AZ81" s="372">
        <v>14480</v>
      </c>
      <c r="BA81" s="373">
        <v>14435</v>
      </c>
      <c r="BB81" s="373">
        <v>14431</v>
      </c>
      <c r="BC81" s="373">
        <v>14418</v>
      </c>
      <c r="BD81" s="373">
        <v>14399</v>
      </c>
      <c r="BE81" s="373">
        <v>14447</v>
      </c>
      <c r="BF81" s="373">
        <v>14338</v>
      </c>
      <c r="BG81" s="373">
        <v>14177</v>
      </c>
      <c r="BH81" s="373">
        <v>14221</v>
      </c>
      <c r="BI81" s="373">
        <v>14145</v>
      </c>
      <c r="BJ81" s="373">
        <v>14177</v>
      </c>
      <c r="BK81" s="374">
        <v>14209</v>
      </c>
      <c r="BL81" s="372">
        <v>14187</v>
      </c>
      <c r="BM81" s="377">
        <v>14240</v>
      </c>
      <c r="BN81" s="377">
        <v>14216</v>
      </c>
      <c r="BO81" s="377">
        <v>14171</v>
      </c>
      <c r="BP81" s="377">
        <v>14169</v>
      </c>
      <c r="BQ81" s="377">
        <v>14143</v>
      </c>
      <c r="BR81" s="377">
        <v>14009</v>
      </c>
      <c r="BS81" s="377">
        <v>13925</v>
      </c>
      <c r="BT81" s="377">
        <v>13872</v>
      </c>
      <c r="BU81" s="377">
        <v>13845</v>
      </c>
      <c r="BV81" s="377">
        <v>13809</v>
      </c>
      <c r="BW81" s="374">
        <v>13866</v>
      </c>
      <c r="BX81" s="372">
        <v>13938</v>
      </c>
      <c r="BY81" s="377">
        <v>13829</v>
      </c>
      <c r="BZ81" s="377">
        <v>13608</v>
      </c>
      <c r="CA81" s="377">
        <v>13533</v>
      </c>
      <c r="CB81" s="377">
        <v>13452</v>
      </c>
      <c r="CC81" s="377">
        <v>15932</v>
      </c>
      <c r="CD81" s="377">
        <v>13385</v>
      </c>
      <c r="CE81" s="377">
        <v>13257</v>
      </c>
      <c r="CF81" s="377">
        <v>13152</v>
      </c>
      <c r="CG81" s="373">
        <v>13009</v>
      </c>
      <c r="CH81" s="373">
        <v>12981</v>
      </c>
      <c r="CI81" s="374">
        <v>13034</v>
      </c>
      <c r="CJ81" s="372">
        <v>12926</v>
      </c>
      <c r="CK81" s="373">
        <v>12885</v>
      </c>
      <c r="CL81" s="373">
        <v>12890</v>
      </c>
      <c r="CM81" s="373">
        <v>12851</v>
      </c>
      <c r="CN81" s="373">
        <v>12838</v>
      </c>
      <c r="CO81" s="373">
        <v>12998</v>
      </c>
      <c r="CP81" s="373">
        <v>12949</v>
      </c>
      <c r="CQ81" s="373">
        <v>12899</v>
      </c>
      <c r="CR81" s="373">
        <v>13001</v>
      </c>
      <c r="CS81" s="373">
        <v>12965</v>
      </c>
      <c r="CT81" s="373">
        <v>12996</v>
      </c>
      <c r="CU81" s="374">
        <v>13025</v>
      </c>
      <c r="CV81" s="372">
        <v>12994</v>
      </c>
      <c r="CW81" s="373">
        <v>12913</v>
      </c>
      <c r="CX81" s="373">
        <v>12772</v>
      </c>
      <c r="CY81" s="373">
        <v>12765</v>
      </c>
      <c r="CZ81" s="373">
        <v>12764</v>
      </c>
      <c r="DA81" s="373">
        <v>12696</v>
      </c>
      <c r="DB81" s="373">
        <v>12715</v>
      </c>
      <c r="DC81" s="373">
        <v>12631</v>
      </c>
      <c r="DD81" s="373">
        <v>12629</v>
      </c>
      <c r="DE81" s="373">
        <v>12581</v>
      </c>
      <c r="DF81" s="373">
        <v>12597</v>
      </c>
      <c r="DG81" s="374">
        <v>12615</v>
      </c>
      <c r="DH81" s="372">
        <v>12618</v>
      </c>
      <c r="DI81" s="373">
        <v>12639</v>
      </c>
      <c r="DJ81" s="373">
        <v>12629</v>
      </c>
      <c r="DK81" s="373">
        <v>12543</v>
      </c>
      <c r="DL81" s="373">
        <v>12490</v>
      </c>
      <c r="DM81" s="373">
        <v>12440</v>
      </c>
      <c r="DN81" s="373">
        <v>12386</v>
      </c>
      <c r="DO81" s="373">
        <v>12400</v>
      </c>
      <c r="DP81" s="373">
        <v>12433</v>
      </c>
      <c r="DQ81" s="373">
        <v>12398</v>
      </c>
      <c r="DR81" s="373">
        <v>12338</v>
      </c>
      <c r="DS81" s="376">
        <v>12444</v>
      </c>
      <c r="DT81" s="372">
        <v>12506</v>
      </c>
      <c r="DU81" s="373">
        <v>12559</v>
      </c>
      <c r="DV81" s="373">
        <v>12481</v>
      </c>
      <c r="DW81" s="373">
        <v>12497</v>
      </c>
      <c r="DX81" s="373">
        <v>12571</v>
      </c>
      <c r="DY81" s="373">
        <v>12591</v>
      </c>
      <c r="DZ81" s="373">
        <v>12622</v>
      </c>
      <c r="EA81" s="373">
        <v>12538</v>
      </c>
      <c r="EB81" s="373">
        <v>12563</v>
      </c>
      <c r="EC81" s="373">
        <v>12570</v>
      </c>
      <c r="ED81" s="373">
        <v>12486</v>
      </c>
      <c r="EE81" s="376">
        <v>12445</v>
      </c>
      <c r="EF81" s="372">
        <v>12441</v>
      </c>
      <c r="EG81" s="373">
        <v>12379</v>
      </c>
      <c r="EH81" s="373">
        <v>12309</v>
      </c>
      <c r="EI81" s="373">
        <v>12224</v>
      </c>
      <c r="EJ81" s="373">
        <v>12149</v>
      </c>
      <c r="EK81" s="373">
        <v>12150</v>
      </c>
      <c r="EL81" s="373">
        <v>12149</v>
      </c>
      <c r="EM81" s="373">
        <v>12129</v>
      </c>
      <c r="EN81" s="373">
        <v>12115</v>
      </c>
      <c r="EO81" s="373">
        <v>12074</v>
      </c>
      <c r="EP81" s="373">
        <v>12086</v>
      </c>
      <c r="EQ81" s="376">
        <v>12071</v>
      </c>
      <c r="ER81" s="372">
        <v>12001</v>
      </c>
      <c r="ES81" s="373">
        <v>11943</v>
      </c>
      <c r="ET81" s="373">
        <v>11933</v>
      </c>
      <c r="EU81" s="373">
        <v>11865</v>
      </c>
      <c r="EV81" s="373">
        <v>11863</v>
      </c>
      <c r="EW81" s="376">
        <v>11840</v>
      </c>
      <c r="EX81" s="376">
        <v>11909</v>
      </c>
      <c r="EY81" s="376">
        <v>11947</v>
      </c>
      <c r="EZ81" s="374">
        <v>11864</v>
      </c>
      <c r="FA81" s="374">
        <v>11910</v>
      </c>
      <c r="FB81" s="374">
        <v>11874</v>
      </c>
      <c r="FC81" s="374">
        <v>11860</v>
      </c>
      <c r="FD81" s="102">
        <v>-14</v>
      </c>
      <c r="FE81" s="85">
        <v>-0.11754827875734676</v>
      </c>
      <c r="FF81" s="102">
        <v>-211</v>
      </c>
      <c r="FG81" s="85">
        <v>-1.7479910529367906</v>
      </c>
    </row>
    <row r="82" spans="1:163" ht="15" outlineLevel="2">
      <c r="A82" s="360">
        <v>21</v>
      </c>
      <c r="B82" s="53" t="s">
        <v>365</v>
      </c>
      <c r="C82" s="344" t="s">
        <v>367</v>
      </c>
      <c r="D82" s="372">
        <v>2968</v>
      </c>
      <c r="E82" s="373">
        <v>2966</v>
      </c>
      <c r="F82" s="373">
        <v>2966</v>
      </c>
      <c r="G82" s="373">
        <v>2979</v>
      </c>
      <c r="H82" s="373">
        <v>2978</v>
      </c>
      <c r="I82" s="373">
        <v>3002</v>
      </c>
      <c r="J82" s="373">
        <v>2918</v>
      </c>
      <c r="K82" s="373">
        <v>2995</v>
      </c>
      <c r="L82" s="373">
        <v>2886</v>
      </c>
      <c r="M82" s="373">
        <v>2882</v>
      </c>
      <c r="N82" s="373">
        <v>2881</v>
      </c>
      <c r="O82" s="374">
        <v>2891</v>
      </c>
      <c r="P82" s="372">
        <v>2910</v>
      </c>
      <c r="Q82" s="373">
        <v>2899</v>
      </c>
      <c r="R82" s="375">
        <v>2894</v>
      </c>
      <c r="S82" s="373">
        <v>2836</v>
      </c>
      <c r="T82" s="373">
        <v>2860</v>
      </c>
      <c r="U82" s="373">
        <v>2827</v>
      </c>
      <c r="V82" s="373">
        <v>2803</v>
      </c>
      <c r="W82" s="373">
        <v>2812</v>
      </c>
      <c r="X82" s="373">
        <v>2832</v>
      </c>
      <c r="Y82" s="373">
        <v>2856</v>
      </c>
      <c r="Z82" s="373">
        <v>2832</v>
      </c>
      <c r="AA82" s="374">
        <v>2802</v>
      </c>
      <c r="AB82" s="372">
        <v>2830</v>
      </c>
      <c r="AC82" s="373">
        <v>2864</v>
      </c>
      <c r="AD82" s="373">
        <v>2847</v>
      </c>
      <c r="AE82" s="373">
        <v>2830</v>
      </c>
      <c r="AF82" s="373">
        <v>2903</v>
      </c>
      <c r="AG82" s="373">
        <v>2879</v>
      </c>
      <c r="AH82" s="373">
        <v>2887</v>
      </c>
      <c r="AI82" s="373">
        <v>2796</v>
      </c>
      <c r="AJ82" s="373">
        <v>2794</v>
      </c>
      <c r="AK82" s="373">
        <v>2842</v>
      </c>
      <c r="AL82" s="373">
        <v>2836</v>
      </c>
      <c r="AM82" s="374">
        <v>2855</v>
      </c>
      <c r="AN82" s="372">
        <v>2850</v>
      </c>
      <c r="AO82" s="373">
        <v>2936</v>
      </c>
      <c r="AP82" s="373">
        <v>2966</v>
      </c>
      <c r="AQ82" s="373">
        <v>2980</v>
      </c>
      <c r="AR82" s="373">
        <v>3067</v>
      </c>
      <c r="AS82" s="373">
        <v>3060</v>
      </c>
      <c r="AT82" s="373">
        <v>3055</v>
      </c>
      <c r="AU82" s="373">
        <v>3050</v>
      </c>
      <c r="AV82" s="373">
        <v>3032</v>
      </c>
      <c r="AW82" s="373">
        <v>3016</v>
      </c>
      <c r="AX82" s="373">
        <v>2989</v>
      </c>
      <c r="AY82" s="374">
        <v>2975</v>
      </c>
      <c r="AZ82" s="372">
        <v>2985</v>
      </c>
      <c r="BA82" s="373">
        <v>2990</v>
      </c>
      <c r="BB82" s="373">
        <v>2968</v>
      </c>
      <c r="BC82" s="373">
        <v>2976</v>
      </c>
      <c r="BD82" s="373">
        <v>2987</v>
      </c>
      <c r="BE82" s="373">
        <v>3005</v>
      </c>
      <c r="BF82" s="373">
        <v>3004</v>
      </c>
      <c r="BG82" s="373">
        <v>2982</v>
      </c>
      <c r="BH82" s="373">
        <v>3000</v>
      </c>
      <c r="BI82" s="373">
        <v>2988</v>
      </c>
      <c r="BJ82" s="373">
        <v>2981</v>
      </c>
      <c r="BK82" s="374">
        <v>2987</v>
      </c>
      <c r="BL82" s="372">
        <v>2983</v>
      </c>
      <c r="BM82" s="377">
        <v>2987</v>
      </c>
      <c r="BN82" s="377">
        <v>2963</v>
      </c>
      <c r="BO82" s="377">
        <v>2964</v>
      </c>
      <c r="BP82" s="377">
        <v>2956</v>
      </c>
      <c r="BQ82" s="377">
        <v>2931</v>
      </c>
      <c r="BR82" s="377">
        <v>2858</v>
      </c>
      <c r="BS82" s="377">
        <v>2828</v>
      </c>
      <c r="BT82" s="377">
        <v>2805</v>
      </c>
      <c r="BU82" s="377">
        <v>2798</v>
      </c>
      <c r="BV82" s="377">
        <v>2819</v>
      </c>
      <c r="BW82" s="374">
        <v>2837</v>
      </c>
      <c r="BX82" s="372">
        <v>2866</v>
      </c>
      <c r="BY82" s="377">
        <v>2871</v>
      </c>
      <c r="BZ82" s="377">
        <v>2881</v>
      </c>
      <c r="CA82" s="377">
        <v>2886</v>
      </c>
      <c r="CB82" s="377">
        <v>2868</v>
      </c>
      <c r="CC82" s="377">
        <v>2892</v>
      </c>
      <c r="CD82" s="377">
        <v>2917</v>
      </c>
      <c r="CE82" s="377">
        <v>2922</v>
      </c>
      <c r="CF82" s="377">
        <v>2929</v>
      </c>
      <c r="CG82" s="373">
        <v>2921</v>
      </c>
      <c r="CH82" s="373">
        <v>2940</v>
      </c>
      <c r="CI82" s="374">
        <v>2933</v>
      </c>
      <c r="CJ82" s="372">
        <v>2945</v>
      </c>
      <c r="CK82" s="373">
        <v>2966</v>
      </c>
      <c r="CL82" s="373">
        <v>2954</v>
      </c>
      <c r="CM82" s="373">
        <v>2960</v>
      </c>
      <c r="CN82" s="373">
        <v>2943</v>
      </c>
      <c r="CO82" s="373">
        <v>3005</v>
      </c>
      <c r="CP82" s="373">
        <v>3043</v>
      </c>
      <c r="CQ82" s="373">
        <v>3051</v>
      </c>
      <c r="CR82" s="373">
        <v>3052</v>
      </c>
      <c r="CS82" s="373">
        <v>3048</v>
      </c>
      <c r="CT82" s="373">
        <v>3054</v>
      </c>
      <c r="CU82" s="374">
        <v>3048</v>
      </c>
      <c r="CV82" s="372">
        <v>3029</v>
      </c>
      <c r="CW82" s="373">
        <v>3013</v>
      </c>
      <c r="CX82" s="373">
        <v>3008</v>
      </c>
      <c r="CY82" s="373">
        <v>3026</v>
      </c>
      <c r="CZ82" s="373">
        <v>3020</v>
      </c>
      <c r="DA82" s="373">
        <v>2989</v>
      </c>
      <c r="DB82" s="373">
        <v>2981</v>
      </c>
      <c r="DC82" s="373">
        <v>2965</v>
      </c>
      <c r="DD82" s="373">
        <v>2959</v>
      </c>
      <c r="DE82" s="373">
        <v>2942</v>
      </c>
      <c r="DF82" s="373">
        <v>2957</v>
      </c>
      <c r="DG82" s="374">
        <v>2952</v>
      </c>
      <c r="DH82" s="372">
        <v>2956</v>
      </c>
      <c r="DI82" s="373">
        <v>2972</v>
      </c>
      <c r="DJ82" s="373">
        <v>2961</v>
      </c>
      <c r="DK82" s="373">
        <v>2940</v>
      </c>
      <c r="DL82" s="373">
        <v>2929</v>
      </c>
      <c r="DM82" s="373">
        <v>2903</v>
      </c>
      <c r="DN82" s="373">
        <v>2896</v>
      </c>
      <c r="DO82" s="373">
        <v>2855</v>
      </c>
      <c r="DP82" s="373">
        <v>2825</v>
      </c>
      <c r="DQ82" s="373">
        <v>2806</v>
      </c>
      <c r="DR82" s="373">
        <v>2778</v>
      </c>
      <c r="DS82" s="376">
        <v>2850</v>
      </c>
      <c r="DT82" s="372">
        <v>2861</v>
      </c>
      <c r="DU82" s="373">
        <v>2897</v>
      </c>
      <c r="DV82" s="373">
        <v>2949</v>
      </c>
      <c r="DW82" s="373">
        <v>2932</v>
      </c>
      <c r="DX82" s="373">
        <v>2974</v>
      </c>
      <c r="DY82" s="373">
        <v>2963</v>
      </c>
      <c r="DZ82" s="373">
        <v>2962</v>
      </c>
      <c r="EA82" s="373">
        <v>2947</v>
      </c>
      <c r="EB82" s="373">
        <v>2935</v>
      </c>
      <c r="EC82" s="373">
        <v>2962</v>
      </c>
      <c r="ED82" s="373">
        <v>2947</v>
      </c>
      <c r="EE82" s="376">
        <v>2949</v>
      </c>
      <c r="EF82" s="372">
        <v>2975</v>
      </c>
      <c r="EG82" s="373">
        <v>2983</v>
      </c>
      <c r="EH82" s="373">
        <v>2965</v>
      </c>
      <c r="EI82" s="373">
        <v>2919</v>
      </c>
      <c r="EJ82" s="373">
        <v>2906</v>
      </c>
      <c r="EK82" s="373">
        <v>2907</v>
      </c>
      <c r="EL82" s="373">
        <v>2915</v>
      </c>
      <c r="EM82" s="373">
        <v>2930</v>
      </c>
      <c r="EN82" s="373">
        <v>2921</v>
      </c>
      <c r="EO82" s="373">
        <v>2897</v>
      </c>
      <c r="EP82" s="373">
        <v>2912</v>
      </c>
      <c r="EQ82" s="376">
        <v>2919</v>
      </c>
      <c r="ER82" s="372">
        <v>2937</v>
      </c>
      <c r="ES82" s="373">
        <v>2912</v>
      </c>
      <c r="ET82" s="373">
        <v>2902</v>
      </c>
      <c r="EU82" s="373">
        <v>2914</v>
      </c>
      <c r="EV82" s="373">
        <v>2906</v>
      </c>
      <c r="EW82" s="376">
        <v>2877</v>
      </c>
      <c r="EX82" s="376">
        <v>2919</v>
      </c>
      <c r="EY82" s="376">
        <v>2912</v>
      </c>
      <c r="EZ82" s="374">
        <v>2922</v>
      </c>
      <c r="FA82" s="374">
        <v>2940</v>
      </c>
      <c r="FB82" s="374">
        <v>2943</v>
      </c>
      <c r="FC82" s="374">
        <v>2934</v>
      </c>
      <c r="FD82" s="102">
        <v>-9</v>
      </c>
      <c r="FE82" s="85">
        <v>-0.30612244897959184</v>
      </c>
      <c r="FF82" s="102">
        <v>15</v>
      </c>
      <c r="FG82" s="85">
        <v>0.51387461459403905</v>
      </c>
    </row>
    <row r="83" spans="1:163" ht="15" outlineLevel="2">
      <c r="A83" s="360">
        <v>55</v>
      </c>
      <c r="B83" s="53" t="s">
        <v>365</v>
      </c>
      <c r="C83" s="344" t="s">
        <v>368</v>
      </c>
      <c r="D83" s="372">
        <v>6913</v>
      </c>
      <c r="E83" s="373">
        <v>7087</v>
      </c>
      <c r="F83" s="373">
        <v>7022</v>
      </c>
      <c r="G83" s="373">
        <v>6992</v>
      </c>
      <c r="H83" s="373">
        <v>6918</v>
      </c>
      <c r="I83" s="373">
        <v>7057</v>
      </c>
      <c r="J83" s="373">
        <v>7043</v>
      </c>
      <c r="K83" s="373">
        <v>6982</v>
      </c>
      <c r="L83" s="373">
        <v>6962</v>
      </c>
      <c r="M83" s="373">
        <v>7027</v>
      </c>
      <c r="N83" s="373">
        <v>7090</v>
      </c>
      <c r="O83" s="374">
        <v>7179</v>
      </c>
      <c r="P83" s="372">
        <v>7057</v>
      </c>
      <c r="Q83" s="373">
        <v>7055</v>
      </c>
      <c r="R83" s="375">
        <v>7088</v>
      </c>
      <c r="S83" s="373">
        <v>6069</v>
      </c>
      <c r="T83" s="373">
        <v>7127</v>
      </c>
      <c r="U83" s="373">
        <v>7240</v>
      </c>
      <c r="V83" s="373">
        <v>7223</v>
      </c>
      <c r="W83" s="373">
        <v>7220</v>
      </c>
      <c r="X83" s="373">
        <v>7292</v>
      </c>
      <c r="Y83" s="373">
        <v>7304</v>
      </c>
      <c r="Z83" s="373">
        <v>7309</v>
      </c>
      <c r="AA83" s="374">
        <v>7243</v>
      </c>
      <c r="AB83" s="372">
        <v>7237</v>
      </c>
      <c r="AC83" s="373">
        <v>7232</v>
      </c>
      <c r="AD83" s="373">
        <v>7230</v>
      </c>
      <c r="AE83" s="373">
        <v>7230</v>
      </c>
      <c r="AF83" s="373">
        <v>7227</v>
      </c>
      <c r="AG83" s="373">
        <v>7188</v>
      </c>
      <c r="AH83" s="373">
        <v>7186</v>
      </c>
      <c r="AI83" s="373">
        <v>7219</v>
      </c>
      <c r="AJ83" s="373">
        <v>7182</v>
      </c>
      <c r="AK83" s="373">
        <v>7250</v>
      </c>
      <c r="AL83" s="373">
        <v>7254</v>
      </c>
      <c r="AM83" s="374">
        <v>7298</v>
      </c>
      <c r="AN83" s="372">
        <v>7298</v>
      </c>
      <c r="AO83" s="373">
        <v>7254</v>
      </c>
      <c r="AP83" s="373">
        <v>7286</v>
      </c>
      <c r="AQ83" s="373">
        <v>7304</v>
      </c>
      <c r="AR83" s="373">
        <v>7296</v>
      </c>
      <c r="AS83" s="373">
        <v>7301</v>
      </c>
      <c r="AT83" s="373">
        <v>7319</v>
      </c>
      <c r="AU83" s="373">
        <v>7329</v>
      </c>
      <c r="AV83" s="373">
        <v>7234</v>
      </c>
      <c r="AW83" s="373">
        <v>7220</v>
      </c>
      <c r="AX83" s="373">
        <v>7217</v>
      </c>
      <c r="AY83" s="374">
        <v>7218</v>
      </c>
      <c r="AZ83" s="372">
        <v>7204</v>
      </c>
      <c r="BA83" s="373">
        <v>7290</v>
      </c>
      <c r="BB83" s="373">
        <v>7332</v>
      </c>
      <c r="BC83" s="373">
        <v>7154</v>
      </c>
      <c r="BD83" s="373">
        <v>7142</v>
      </c>
      <c r="BE83" s="373">
        <v>7089</v>
      </c>
      <c r="BF83" s="373">
        <v>7077</v>
      </c>
      <c r="BG83" s="373">
        <v>7021</v>
      </c>
      <c r="BH83" s="373">
        <v>6999</v>
      </c>
      <c r="BI83" s="373">
        <v>6913</v>
      </c>
      <c r="BJ83" s="373">
        <v>6899</v>
      </c>
      <c r="BK83" s="374">
        <v>6900</v>
      </c>
      <c r="BL83" s="372">
        <v>6932</v>
      </c>
      <c r="BM83" s="377">
        <v>6991</v>
      </c>
      <c r="BN83" s="377">
        <v>6974</v>
      </c>
      <c r="BO83" s="377">
        <v>6920</v>
      </c>
      <c r="BP83" s="377">
        <v>6916</v>
      </c>
      <c r="BQ83" s="377">
        <v>6898</v>
      </c>
      <c r="BR83" s="377">
        <v>6812</v>
      </c>
      <c r="BS83" s="377">
        <v>6796</v>
      </c>
      <c r="BT83" s="377">
        <v>6792</v>
      </c>
      <c r="BU83" s="377">
        <v>6791</v>
      </c>
      <c r="BV83" s="377">
        <v>6800</v>
      </c>
      <c r="BW83" s="374">
        <v>6798</v>
      </c>
      <c r="BX83" s="372">
        <v>6779</v>
      </c>
      <c r="BY83" s="377">
        <v>6741</v>
      </c>
      <c r="BZ83" s="377">
        <v>6726</v>
      </c>
      <c r="CA83" s="377">
        <v>6704</v>
      </c>
      <c r="CB83" s="377">
        <v>6677</v>
      </c>
      <c r="CC83" s="377">
        <v>6643</v>
      </c>
      <c r="CD83" s="377">
        <v>6601</v>
      </c>
      <c r="CE83" s="377">
        <v>6587</v>
      </c>
      <c r="CF83" s="377">
        <v>6578</v>
      </c>
      <c r="CG83" s="373">
        <v>6536</v>
      </c>
      <c r="CH83" s="373">
        <v>6575</v>
      </c>
      <c r="CI83" s="374">
        <v>6560</v>
      </c>
      <c r="CJ83" s="372">
        <v>6537</v>
      </c>
      <c r="CK83" s="373">
        <v>6572</v>
      </c>
      <c r="CL83" s="373">
        <v>6566</v>
      </c>
      <c r="CM83" s="373">
        <v>6579</v>
      </c>
      <c r="CN83" s="373">
        <v>6594</v>
      </c>
      <c r="CO83" s="373">
        <v>6731</v>
      </c>
      <c r="CP83" s="373">
        <v>6768</v>
      </c>
      <c r="CQ83" s="373">
        <v>6744</v>
      </c>
      <c r="CR83" s="373">
        <v>6743</v>
      </c>
      <c r="CS83" s="373">
        <v>6686</v>
      </c>
      <c r="CT83" s="373">
        <v>6722</v>
      </c>
      <c r="CU83" s="374">
        <v>6722</v>
      </c>
      <c r="CV83" s="372">
        <v>6697</v>
      </c>
      <c r="CW83" s="373">
        <v>6689</v>
      </c>
      <c r="CX83" s="373">
        <v>6630</v>
      </c>
      <c r="CY83" s="373">
        <v>6619</v>
      </c>
      <c r="CZ83" s="373">
        <v>6615</v>
      </c>
      <c r="DA83" s="373">
        <v>6613</v>
      </c>
      <c r="DB83" s="373">
        <v>6561</v>
      </c>
      <c r="DC83" s="373">
        <v>6490</v>
      </c>
      <c r="DD83" s="373">
        <v>6487</v>
      </c>
      <c r="DE83" s="373">
        <v>6455</v>
      </c>
      <c r="DF83" s="373">
        <v>6446</v>
      </c>
      <c r="DG83" s="374">
        <v>6462</v>
      </c>
      <c r="DH83" s="372">
        <v>6449</v>
      </c>
      <c r="DI83" s="373">
        <v>6436</v>
      </c>
      <c r="DJ83" s="373">
        <v>6444</v>
      </c>
      <c r="DK83" s="373">
        <v>6423</v>
      </c>
      <c r="DL83" s="373">
        <v>6418</v>
      </c>
      <c r="DM83" s="373">
        <v>6403</v>
      </c>
      <c r="DN83" s="373">
        <v>6386</v>
      </c>
      <c r="DO83" s="373">
        <v>6379</v>
      </c>
      <c r="DP83" s="373">
        <v>6376</v>
      </c>
      <c r="DQ83" s="373">
        <v>6352</v>
      </c>
      <c r="DR83" s="373">
        <v>6305</v>
      </c>
      <c r="DS83" s="376">
        <v>6345</v>
      </c>
      <c r="DT83" s="372">
        <v>6381</v>
      </c>
      <c r="DU83" s="373">
        <v>6461</v>
      </c>
      <c r="DV83" s="373">
        <v>6409</v>
      </c>
      <c r="DW83" s="373">
        <v>6402</v>
      </c>
      <c r="DX83" s="373">
        <v>6480</v>
      </c>
      <c r="DY83" s="373">
        <v>6507</v>
      </c>
      <c r="DZ83" s="373">
        <v>6535</v>
      </c>
      <c r="EA83" s="373">
        <v>6457</v>
      </c>
      <c r="EB83" s="373">
        <v>6485</v>
      </c>
      <c r="EC83" s="373">
        <v>6479</v>
      </c>
      <c r="ED83" s="373">
        <v>6460</v>
      </c>
      <c r="EE83" s="376">
        <v>6475</v>
      </c>
      <c r="EF83" s="372">
        <v>6504</v>
      </c>
      <c r="EG83" s="373">
        <v>6530</v>
      </c>
      <c r="EH83" s="373">
        <v>6553</v>
      </c>
      <c r="EI83" s="373">
        <v>6505</v>
      </c>
      <c r="EJ83" s="373">
        <v>6513</v>
      </c>
      <c r="EK83" s="373">
        <v>6512</v>
      </c>
      <c r="EL83" s="373">
        <v>6504</v>
      </c>
      <c r="EM83" s="373">
        <v>6521</v>
      </c>
      <c r="EN83" s="373">
        <v>6505</v>
      </c>
      <c r="EO83" s="373">
        <v>6498</v>
      </c>
      <c r="EP83" s="373">
        <v>6518</v>
      </c>
      <c r="EQ83" s="376">
        <v>6506</v>
      </c>
      <c r="ER83" s="372">
        <v>6553</v>
      </c>
      <c r="ES83" s="373">
        <v>6530</v>
      </c>
      <c r="ET83" s="373">
        <v>6496</v>
      </c>
      <c r="EU83" s="373">
        <v>6451</v>
      </c>
      <c r="EV83" s="373">
        <v>6447</v>
      </c>
      <c r="EW83" s="376">
        <v>6431</v>
      </c>
      <c r="EX83" s="376">
        <v>6414</v>
      </c>
      <c r="EY83" s="376">
        <v>6461</v>
      </c>
      <c r="EZ83" s="374">
        <v>6478</v>
      </c>
      <c r="FA83" s="374">
        <v>6489</v>
      </c>
      <c r="FB83" s="374">
        <v>6495</v>
      </c>
      <c r="FC83" s="374">
        <v>6530</v>
      </c>
      <c r="FD83" s="102">
        <v>35</v>
      </c>
      <c r="FE83" s="85">
        <v>0.53937432578209277</v>
      </c>
      <c r="FF83" s="102">
        <v>24</v>
      </c>
      <c r="FG83" s="85">
        <v>0.36889025514909313</v>
      </c>
    </row>
    <row r="84" spans="1:163" ht="15" outlineLevel="2">
      <c r="A84" s="360">
        <v>148</v>
      </c>
      <c r="B84" s="53" t="s">
        <v>365</v>
      </c>
      <c r="C84" s="344" t="s">
        <v>369</v>
      </c>
      <c r="D84" s="372">
        <v>15996</v>
      </c>
      <c r="E84" s="373">
        <v>16125</v>
      </c>
      <c r="F84" s="373">
        <v>16051</v>
      </c>
      <c r="G84" s="373">
        <v>16048</v>
      </c>
      <c r="H84" s="373">
        <v>15803</v>
      </c>
      <c r="I84" s="373">
        <v>15874</v>
      </c>
      <c r="J84" s="373">
        <v>15100</v>
      </c>
      <c r="K84" s="373">
        <v>15850</v>
      </c>
      <c r="L84" s="373">
        <v>14904</v>
      </c>
      <c r="M84" s="373">
        <v>14878</v>
      </c>
      <c r="N84" s="373">
        <v>14746</v>
      </c>
      <c r="O84" s="374">
        <v>14651</v>
      </c>
      <c r="P84" s="372">
        <v>14576</v>
      </c>
      <c r="Q84" s="373">
        <v>14451</v>
      </c>
      <c r="R84" s="375">
        <v>14378</v>
      </c>
      <c r="S84" s="373">
        <v>14675</v>
      </c>
      <c r="T84" s="373">
        <v>14803</v>
      </c>
      <c r="U84" s="373">
        <v>14671</v>
      </c>
      <c r="V84" s="373">
        <v>14633</v>
      </c>
      <c r="W84" s="373">
        <v>14596</v>
      </c>
      <c r="X84" s="373">
        <v>14640</v>
      </c>
      <c r="Y84" s="373">
        <v>14779</v>
      </c>
      <c r="Z84" s="373">
        <v>14751</v>
      </c>
      <c r="AA84" s="374">
        <v>14556</v>
      </c>
      <c r="AB84" s="372">
        <v>14713</v>
      </c>
      <c r="AC84" s="373">
        <v>14684</v>
      </c>
      <c r="AD84" s="373">
        <v>14611</v>
      </c>
      <c r="AE84" s="373">
        <v>14511</v>
      </c>
      <c r="AF84" s="373">
        <v>14727</v>
      </c>
      <c r="AG84" s="373">
        <v>14635</v>
      </c>
      <c r="AH84" s="373">
        <v>14604</v>
      </c>
      <c r="AI84" s="373">
        <v>14611</v>
      </c>
      <c r="AJ84" s="373">
        <v>14636</v>
      </c>
      <c r="AK84" s="373">
        <v>14824</v>
      </c>
      <c r="AL84" s="373">
        <v>14764</v>
      </c>
      <c r="AM84" s="374">
        <v>14762</v>
      </c>
      <c r="AN84" s="372">
        <v>14638</v>
      </c>
      <c r="AO84" s="373">
        <v>14711</v>
      </c>
      <c r="AP84" s="373">
        <v>14651</v>
      </c>
      <c r="AQ84" s="373">
        <v>14657</v>
      </c>
      <c r="AR84" s="373">
        <v>14962</v>
      </c>
      <c r="AS84" s="373">
        <v>14922</v>
      </c>
      <c r="AT84" s="373">
        <v>14987</v>
      </c>
      <c r="AU84" s="373">
        <v>14895</v>
      </c>
      <c r="AV84" s="373">
        <v>14714</v>
      </c>
      <c r="AW84" s="373">
        <v>14624</v>
      </c>
      <c r="AX84" s="373">
        <v>14637</v>
      </c>
      <c r="AY84" s="374">
        <v>14572</v>
      </c>
      <c r="AZ84" s="372">
        <v>14618</v>
      </c>
      <c r="BA84" s="373">
        <v>14557</v>
      </c>
      <c r="BB84" s="373">
        <v>14398</v>
      </c>
      <c r="BC84" s="373">
        <v>14345</v>
      </c>
      <c r="BD84" s="373">
        <v>14289</v>
      </c>
      <c r="BE84" s="373">
        <v>14180</v>
      </c>
      <c r="BF84" s="373">
        <v>14115</v>
      </c>
      <c r="BG84" s="373">
        <v>13965</v>
      </c>
      <c r="BH84" s="373">
        <v>14087</v>
      </c>
      <c r="BI84" s="373">
        <v>13920</v>
      </c>
      <c r="BJ84" s="373">
        <v>13943</v>
      </c>
      <c r="BK84" s="374">
        <v>14027</v>
      </c>
      <c r="BL84" s="372">
        <v>14139</v>
      </c>
      <c r="BM84" s="377">
        <v>14336</v>
      </c>
      <c r="BN84" s="377">
        <v>14447</v>
      </c>
      <c r="BO84" s="377">
        <v>14501</v>
      </c>
      <c r="BP84" s="377">
        <v>14534</v>
      </c>
      <c r="BQ84" s="377">
        <v>14493</v>
      </c>
      <c r="BR84" s="377">
        <v>14129</v>
      </c>
      <c r="BS84" s="377">
        <v>13996</v>
      </c>
      <c r="BT84" s="377">
        <v>13895</v>
      </c>
      <c r="BU84" s="377">
        <v>13985</v>
      </c>
      <c r="BV84" s="377">
        <v>14008</v>
      </c>
      <c r="BW84" s="374">
        <v>14049</v>
      </c>
      <c r="BX84" s="372">
        <v>14254</v>
      </c>
      <c r="BY84" s="377">
        <v>14045</v>
      </c>
      <c r="BZ84" s="377">
        <v>13746</v>
      </c>
      <c r="CA84" s="377">
        <v>13639</v>
      </c>
      <c r="CB84" s="377">
        <v>13548</v>
      </c>
      <c r="CC84" s="377">
        <v>13368</v>
      </c>
      <c r="CD84" s="377">
        <v>13270</v>
      </c>
      <c r="CE84" s="377">
        <v>13291</v>
      </c>
      <c r="CF84" s="377">
        <v>13182</v>
      </c>
      <c r="CG84" s="373">
        <v>13077</v>
      </c>
      <c r="CH84" s="373">
        <v>13023</v>
      </c>
      <c r="CI84" s="374">
        <v>12975</v>
      </c>
      <c r="CJ84" s="372">
        <v>12986</v>
      </c>
      <c r="CK84" s="373">
        <v>13086</v>
      </c>
      <c r="CL84" s="373">
        <v>13150</v>
      </c>
      <c r="CM84" s="373">
        <v>13140</v>
      </c>
      <c r="CN84" s="373">
        <v>13242</v>
      </c>
      <c r="CO84" s="373">
        <v>13450</v>
      </c>
      <c r="CP84" s="373">
        <v>13680</v>
      </c>
      <c r="CQ84" s="373">
        <v>13736</v>
      </c>
      <c r="CR84" s="373">
        <v>13745</v>
      </c>
      <c r="CS84" s="373">
        <v>13810</v>
      </c>
      <c r="CT84" s="373">
        <v>13970</v>
      </c>
      <c r="CU84" s="374">
        <v>14532</v>
      </c>
      <c r="CV84" s="372">
        <v>14562</v>
      </c>
      <c r="CW84" s="373">
        <v>14457</v>
      </c>
      <c r="CX84" s="373">
        <v>14477</v>
      </c>
      <c r="CY84" s="373">
        <v>14676</v>
      </c>
      <c r="CZ84" s="373">
        <v>14637</v>
      </c>
      <c r="DA84" s="373">
        <v>14575</v>
      </c>
      <c r="DB84" s="373">
        <v>14605</v>
      </c>
      <c r="DC84" s="373">
        <v>14544</v>
      </c>
      <c r="DD84" s="373">
        <v>14552</v>
      </c>
      <c r="DE84" s="373">
        <v>14422</v>
      </c>
      <c r="DF84" s="373">
        <v>14467</v>
      </c>
      <c r="DG84" s="374">
        <v>14499</v>
      </c>
      <c r="DH84" s="372">
        <v>14585</v>
      </c>
      <c r="DI84" s="373">
        <v>14638</v>
      </c>
      <c r="DJ84" s="373">
        <v>14701</v>
      </c>
      <c r="DK84" s="373">
        <v>14875</v>
      </c>
      <c r="DL84" s="373">
        <v>14735</v>
      </c>
      <c r="DM84" s="373">
        <v>14726</v>
      </c>
      <c r="DN84" s="373">
        <v>14603</v>
      </c>
      <c r="DO84" s="373">
        <v>14609</v>
      </c>
      <c r="DP84" s="373">
        <v>14690</v>
      </c>
      <c r="DQ84" s="373">
        <v>14539</v>
      </c>
      <c r="DR84" s="373">
        <v>14450</v>
      </c>
      <c r="DS84" s="376">
        <v>14673</v>
      </c>
      <c r="DT84" s="372">
        <v>14838</v>
      </c>
      <c r="DU84" s="373">
        <v>15309</v>
      </c>
      <c r="DV84" s="373">
        <v>15560</v>
      </c>
      <c r="DW84" s="373">
        <v>15842</v>
      </c>
      <c r="DX84" s="373">
        <v>16440</v>
      </c>
      <c r="DY84" s="373">
        <v>16710</v>
      </c>
      <c r="DZ84" s="373">
        <v>16901</v>
      </c>
      <c r="EA84" s="373">
        <v>16221</v>
      </c>
      <c r="EB84" s="373">
        <v>16380</v>
      </c>
      <c r="EC84" s="373">
        <v>16218</v>
      </c>
      <c r="ED84" s="373">
        <v>16000</v>
      </c>
      <c r="EE84" s="376">
        <v>15834</v>
      </c>
      <c r="EF84" s="372">
        <v>15804</v>
      </c>
      <c r="EG84" s="373">
        <v>15654</v>
      </c>
      <c r="EH84" s="373">
        <v>15597</v>
      </c>
      <c r="EI84" s="373">
        <v>15447</v>
      </c>
      <c r="EJ84" s="373">
        <v>15328</v>
      </c>
      <c r="EK84" s="373">
        <v>15325</v>
      </c>
      <c r="EL84" s="373">
        <v>15347</v>
      </c>
      <c r="EM84" s="373">
        <v>15370</v>
      </c>
      <c r="EN84" s="373">
        <v>15904</v>
      </c>
      <c r="EO84" s="373">
        <v>15835</v>
      </c>
      <c r="EP84" s="373">
        <v>15817</v>
      </c>
      <c r="EQ84" s="376">
        <v>15859</v>
      </c>
      <c r="ER84" s="372">
        <v>15863</v>
      </c>
      <c r="ES84" s="373">
        <v>16027</v>
      </c>
      <c r="ET84" s="373">
        <v>16295</v>
      </c>
      <c r="EU84" s="373">
        <v>16310</v>
      </c>
      <c r="EV84" s="373">
        <v>16473</v>
      </c>
      <c r="EW84" s="376">
        <v>16614</v>
      </c>
      <c r="EX84" s="376">
        <v>17684</v>
      </c>
      <c r="EY84" s="376">
        <v>17800</v>
      </c>
      <c r="EZ84" s="374">
        <v>17811</v>
      </c>
      <c r="FA84" s="374">
        <v>17839</v>
      </c>
      <c r="FB84" s="374">
        <v>17746</v>
      </c>
      <c r="FC84" s="374">
        <v>17903</v>
      </c>
      <c r="FD84" s="102">
        <v>157</v>
      </c>
      <c r="FE84" s="85">
        <v>0.88009417568249337</v>
      </c>
      <c r="FF84" s="102">
        <v>2044</v>
      </c>
      <c r="FG84" s="85">
        <v>12.888580616684534</v>
      </c>
    </row>
    <row r="85" spans="1:163" ht="15" outlineLevel="2">
      <c r="A85" s="360">
        <v>197</v>
      </c>
      <c r="B85" s="53" t="s">
        <v>365</v>
      </c>
      <c r="C85" s="344" t="s">
        <v>370</v>
      </c>
      <c r="D85" s="372">
        <v>10443</v>
      </c>
      <c r="E85" s="373">
        <v>10514</v>
      </c>
      <c r="F85" s="373">
        <v>10538</v>
      </c>
      <c r="G85" s="373">
        <v>10342</v>
      </c>
      <c r="H85" s="373">
        <v>10310</v>
      </c>
      <c r="I85" s="373">
        <v>10342</v>
      </c>
      <c r="J85" s="373">
        <v>10245</v>
      </c>
      <c r="K85" s="373">
        <v>10307</v>
      </c>
      <c r="L85" s="373">
        <v>10272</v>
      </c>
      <c r="M85" s="373">
        <v>10296</v>
      </c>
      <c r="N85" s="373">
        <v>10310</v>
      </c>
      <c r="O85" s="374">
        <v>10233</v>
      </c>
      <c r="P85" s="372">
        <v>10227</v>
      </c>
      <c r="Q85" s="373">
        <v>10241</v>
      </c>
      <c r="R85" s="375">
        <v>10253</v>
      </c>
      <c r="S85" s="373">
        <v>10169</v>
      </c>
      <c r="T85" s="373">
        <v>10362</v>
      </c>
      <c r="U85" s="373">
        <v>10474</v>
      </c>
      <c r="V85" s="373">
        <v>10465</v>
      </c>
      <c r="W85" s="373">
        <v>10436</v>
      </c>
      <c r="X85" s="373">
        <v>10515</v>
      </c>
      <c r="Y85" s="373">
        <v>10567</v>
      </c>
      <c r="Z85" s="373">
        <v>10559</v>
      </c>
      <c r="AA85" s="374">
        <v>10488</v>
      </c>
      <c r="AB85" s="372">
        <v>10533</v>
      </c>
      <c r="AC85" s="373">
        <v>10527</v>
      </c>
      <c r="AD85" s="373">
        <v>10573</v>
      </c>
      <c r="AE85" s="373">
        <v>10545</v>
      </c>
      <c r="AF85" s="373">
        <v>10503</v>
      </c>
      <c r="AG85" s="373">
        <v>10554</v>
      </c>
      <c r="AH85" s="373">
        <v>10569</v>
      </c>
      <c r="AI85" s="373">
        <v>10629</v>
      </c>
      <c r="AJ85" s="373">
        <v>10694</v>
      </c>
      <c r="AK85" s="373">
        <v>10720</v>
      </c>
      <c r="AL85" s="373">
        <v>10747</v>
      </c>
      <c r="AM85" s="374">
        <v>10710</v>
      </c>
      <c r="AN85" s="372">
        <v>10733</v>
      </c>
      <c r="AO85" s="373">
        <v>10995</v>
      </c>
      <c r="AP85" s="373">
        <v>11012</v>
      </c>
      <c r="AQ85" s="373">
        <v>11051</v>
      </c>
      <c r="AR85" s="373">
        <v>11067</v>
      </c>
      <c r="AS85" s="373">
        <v>10996</v>
      </c>
      <c r="AT85" s="373">
        <v>11069</v>
      </c>
      <c r="AU85" s="373">
        <v>11090</v>
      </c>
      <c r="AV85" s="373">
        <v>11047</v>
      </c>
      <c r="AW85" s="373">
        <v>11050</v>
      </c>
      <c r="AX85" s="373">
        <v>11039</v>
      </c>
      <c r="AY85" s="374">
        <v>11056</v>
      </c>
      <c r="AZ85" s="372">
        <v>11082</v>
      </c>
      <c r="BA85" s="373">
        <v>11134</v>
      </c>
      <c r="BB85" s="373">
        <v>11089</v>
      </c>
      <c r="BC85" s="373">
        <v>11024</v>
      </c>
      <c r="BD85" s="373">
        <v>11010</v>
      </c>
      <c r="BE85" s="373">
        <v>10977</v>
      </c>
      <c r="BF85" s="373">
        <v>10930</v>
      </c>
      <c r="BG85" s="373">
        <v>10865</v>
      </c>
      <c r="BH85" s="373">
        <v>10903</v>
      </c>
      <c r="BI85" s="373">
        <v>10876</v>
      </c>
      <c r="BJ85" s="373">
        <v>10844</v>
      </c>
      <c r="BK85" s="374">
        <v>10946</v>
      </c>
      <c r="BL85" s="372">
        <v>10981</v>
      </c>
      <c r="BM85" s="377">
        <v>11009</v>
      </c>
      <c r="BN85" s="377">
        <v>11055</v>
      </c>
      <c r="BO85" s="377">
        <v>11030</v>
      </c>
      <c r="BP85" s="377">
        <v>11107</v>
      </c>
      <c r="BQ85" s="377">
        <v>11002</v>
      </c>
      <c r="BR85" s="377">
        <v>10818</v>
      </c>
      <c r="BS85" s="377">
        <v>10768</v>
      </c>
      <c r="BT85" s="377">
        <v>10738</v>
      </c>
      <c r="BU85" s="377">
        <v>10738</v>
      </c>
      <c r="BV85" s="377">
        <v>10757</v>
      </c>
      <c r="BW85" s="374">
        <v>10788</v>
      </c>
      <c r="BX85" s="372">
        <v>10853</v>
      </c>
      <c r="BY85" s="377">
        <v>10793</v>
      </c>
      <c r="BZ85" s="377">
        <v>10835</v>
      </c>
      <c r="CA85" s="377">
        <v>10820</v>
      </c>
      <c r="CB85" s="377">
        <v>10807</v>
      </c>
      <c r="CC85" s="377">
        <v>10746</v>
      </c>
      <c r="CD85" s="377">
        <v>10723</v>
      </c>
      <c r="CE85" s="377">
        <v>10930</v>
      </c>
      <c r="CF85" s="377">
        <v>10935</v>
      </c>
      <c r="CG85" s="373">
        <v>10881</v>
      </c>
      <c r="CH85" s="373">
        <v>10798</v>
      </c>
      <c r="CI85" s="374">
        <v>10747</v>
      </c>
      <c r="CJ85" s="372">
        <v>10697</v>
      </c>
      <c r="CK85" s="373">
        <v>10711</v>
      </c>
      <c r="CL85" s="373">
        <v>10690</v>
      </c>
      <c r="CM85" s="373">
        <v>10664</v>
      </c>
      <c r="CN85" s="373">
        <v>10652</v>
      </c>
      <c r="CO85" s="373">
        <v>10760</v>
      </c>
      <c r="CP85" s="373">
        <v>10761</v>
      </c>
      <c r="CQ85" s="373">
        <v>10819</v>
      </c>
      <c r="CR85" s="373">
        <v>10831</v>
      </c>
      <c r="CS85" s="373">
        <v>10912</v>
      </c>
      <c r="CT85" s="373">
        <v>10949</v>
      </c>
      <c r="CU85" s="374">
        <v>10979</v>
      </c>
      <c r="CV85" s="372">
        <v>10984</v>
      </c>
      <c r="CW85" s="373">
        <v>10978</v>
      </c>
      <c r="CX85" s="373">
        <v>11069</v>
      </c>
      <c r="CY85" s="373">
        <v>11096</v>
      </c>
      <c r="CZ85" s="373">
        <v>11117</v>
      </c>
      <c r="DA85" s="373">
        <v>11090</v>
      </c>
      <c r="DB85" s="373">
        <v>11103</v>
      </c>
      <c r="DC85" s="373">
        <v>11043</v>
      </c>
      <c r="DD85" s="373">
        <v>11037</v>
      </c>
      <c r="DE85" s="373">
        <v>11020</v>
      </c>
      <c r="DF85" s="373">
        <v>11017</v>
      </c>
      <c r="DG85" s="374">
        <v>11037</v>
      </c>
      <c r="DH85" s="372">
        <v>11025</v>
      </c>
      <c r="DI85" s="373">
        <v>10992</v>
      </c>
      <c r="DJ85" s="373">
        <v>11115</v>
      </c>
      <c r="DK85" s="373">
        <v>11078</v>
      </c>
      <c r="DL85" s="373">
        <v>10994</v>
      </c>
      <c r="DM85" s="373">
        <v>10944</v>
      </c>
      <c r="DN85" s="373">
        <v>10890</v>
      </c>
      <c r="DO85" s="373">
        <v>10836</v>
      </c>
      <c r="DP85" s="373">
        <v>10869</v>
      </c>
      <c r="DQ85" s="373">
        <v>10858</v>
      </c>
      <c r="DR85" s="373">
        <v>10792</v>
      </c>
      <c r="DS85" s="376">
        <v>10875</v>
      </c>
      <c r="DT85" s="372">
        <v>10873</v>
      </c>
      <c r="DU85" s="373">
        <v>11033</v>
      </c>
      <c r="DV85" s="373">
        <v>11006</v>
      </c>
      <c r="DW85" s="373">
        <v>11068</v>
      </c>
      <c r="DX85" s="373">
        <v>11232</v>
      </c>
      <c r="DY85" s="373">
        <v>11292</v>
      </c>
      <c r="DZ85" s="373">
        <v>11321</v>
      </c>
      <c r="EA85" s="373">
        <v>11208</v>
      </c>
      <c r="EB85" s="373">
        <v>11210</v>
      </c>
      <c r="EC85" s="373">
        <v>11216</v>
      </c>
      <c r="ED85" s="373">
        <v>11148</v>
      </c>
      <c r="EE85" s="376">
        <v>11098</v>
      </c>
      <c r="EF85" s="372">
        <v>11194</v>
      </c>
      <c r="EG85" s="373">
        <v>11190</v>
      </c>
      <c r="EH85" s="373">
        <v>11136</v>
      </c>
      <c r="EI85" s="373">
        <v>11059</v>
      </c>
      <c r="EJ85" s="373">
        <v>11101</v>
      </c>
      <c r="EK85" s="373">
        <v>11104</v>
      </c>
      <c r="EL85" s="373">
        <v>11165</v>
      </c>
      <c r="EM85" s="373">
        <v>11158</v>
      </c>
      <c r="EN85" s="373">
        <v>11165</v>
      </c>
      <c r="EO85" s="373">
        <v>11181</v>
      </c>
      <c r="EP85" s="373">
        <v>11243</v>
      </c>
      <c r="EQ85" s="376">
        <v>11190</v>
      </c>
      <c r="ER85" s="372">
        <v>11256</v>
      </c>
      <c r="ES85" s="373">
        <v>11191</v>
      </c>
      <c r="ET85" s="373">
        <v>11204</v>
      </c>
      <c r="EU85" s="373">
        <v>11177</v>
      </c>
      <c r="EV85" s="373">
        <v>11216</v>
      </c>
      <c r="EW85" s="376">
        <v>11218</v>
      </c>
      <c r="EX85" s="376">
        <v>11455</v>
      </c>
      <c r="EY85" s="376">
        <v>11476</v>
      </c>
      <c r="EZ85" s="374">
        <v>11423</v>
      </c>
      <c r="FA85" s="374">
        <v>11450</v>
      </c>
      <c r="FB85" s="374">
        <v>11442</v>
      </c>
      <c r="FC85" s="374">
        <v>11503</v>
      </c>
      <c r="FD85" s="102">
        <v>61</v>
      </c>
      <c r="FE85" s="85">
        <v>0.53275109170305679</v>
      </c>
      <c r="FF85" s="102">
        <v>313</v>
      </c>
      <c r="FG85" s="85">
        <v>2.7971403038427165</v>
      </c>
    </row>
    <row r="86" spans="1:163" ht="15" outlineLevel="2">
      <c r="A86" s="360">
        <v>206</v>
      </c>
      <c r="B86" s="53" t="s">
        <v>365</v>
      </c>
      <c r="C86" s="344" t="s">
        <v>371</v>
      </c>
      <c r="D86" s="372">
        <v>3284</v>
      </c>
      <c r="E86" s="373">
        <v>3279</v>
      </c>
      <c r="F86" s="373">
        <v>3249</v>
      </c>
      <c r="G86" s="373">
        <v>3241</v>
      </c>
      <c r="H86" s="373">
        <v>3222</v>
      </c>
      <c r="I86" s="373">
        <v>3211</v>
      </c>
      <c r="J86" s="373">
        <v>3151</v>
      </c>
      <c r="K86" s="373">
        <v>3203</v>
      </c>
      <c r="L86" s="373">
        <v>3154</v>
      </c>
      <c r="M86" s="373">
        <v>3170</v>
      </c>
      <c r="N86" s="373">
        <v>3166</v>
      </c>
      <c r="O86" s="374">
        <v>3172</v>
      </c>
      <c r="P86" s="372">
        <v>3179</v>
      </c>
      <c r="Q86" s="373">
        <v>3182</v>
      </c>
      <c r="R86" s="375">
        <v>3177</v>
      </c>
      <c r="S86" s="373">
        <v>3192</v>
      </c>
      <c r="T86" s="373">
        <v>3198</v>
      </c>
      <c r="U86" s="373">
        <v>3198</v>
      </c>
      <c r="V86" s="373">
        <v>3180</v>
      </c>
      <c r="W86" s="373">
        <v>3171</v>
      </c>
      <c r="X86" s="373">
        <v>3188</v>
      </c>
      <c r="Y86" s="373">
        <v>3249</v>
      </c>
      <c r="Z86" s="373">
        <v>3256</v>
      </c>
      <c r="AA86" s="374">
        <v>3244</v>
      </c>
      <c r="AB86" s="372">
        <v>3255</v>
      </c>
      <c r="AC86" s="373">
        <v>3237</v>
      </c>
      <c r="AD86" s="373">
        <v>3211</v>
      </c>
      <c r="AE86" s="373">
        <v>3192</v>
      </c>
      <c r="AF86" s="373">
        <v>3219</v>
      </c>
      <c r="AG86" s="373">
        <v>3194</v>
      </c>
      <c r="AH86" s="373">
        <v>3210</v>
      </c>
      <c r="AI86" s="373">
        <v>3209</v>
      </c>
      <c r="AJ86" s="373">
        <v>3217</v>
      </c>
      <c r="AK86" s="373">
        <v>3233</v>
      </c>
      <c r="AL86" s="373">
        <v>3219</v>
      </c>
      <c r="AM86" s="374">
        <v>3224</v>
      </c>
      <c r="AN86" s="372">
        <v>3200</v>
      </c>
      <c r="AO86" s="373">
        <v>3218</v>
      </c>
      <c r="AP86" s="373">
        <v>3235</v>
      </c>
      <c r="AQ86" s="373">
        <v>3218</v>
      </c>
      <c r="AR86" s="373">
        <v>3245</v>
      </c>
      <c r="AS86" s="373">
        <v>3259</v>
      </c>
      <c r="AT86" s="373">
        <v>3250</v>
      </c>
      <c r="AU86" s="373">
        <v>3272</v>
      </c>
      <c r="AV86" s="373">
        <v>3241</v>
      </c>
      <c r="AW86" s="373">
        <v>3234</v>
      </c>
      <c r="AX86" s="373">
        <v>3247</v>
      </c>
      <c r="AY86" s="374">
        <v>3225</v>
      </c>
      <c r="AZ86" s="372">
        <v>3233</v>
      </c>
      <c r="BA86" s="373">
        <v>3247</v>
      </c>
      <c r="BB86" s="373">
        <v>3245</v>
      </c>
      <c r="BC86" s="373">
        <v>3199</v>
      </c>
      <c r="BD86" s="373">
        <v>3216</v>
      </c>
      <c r="BE86" s="373">
        <v>3208</v>
      </c>
      <c r="BF86" s="373">
        <v>3184</v>
      </c>
      <c r="BG86" s="373">
        <v>3137</v>
      </c>
      <c r="BH86" s="373">
        <v>3129</v>
      </c>
      <c r="BI86" s="373">
        <v>3102</v>
      </c>
      <c r="BJ86" s="373">
        <v>3107</v>
      </c>
      <c r="BK86" s="374">
        <v>3103</v>
      </c>
      <c r="BL86" s="372">
        <v>3122</v>
      </c>
      <c r="BM86" s="377">
        <v>3140</v>
      </c>
      <c r="BN86" s="377">
        <v>3126</v>
      </c>
      <c r="BO86" s="377">
        <v>3120</v>
      </c>
      <c r="BP86" s="377">
        <v>3131</v>
      </c>
      <c r="BQ86" s="377">
        <v>3122</v>
      </c>
      <c r="BR86" s="377">
        <v>3065</v>
      </c>
      <c r="BS86" s="377">
        <v>3032</v>
      </c>
      <c r="BT86" s="377">
        <v>3027</v>
      </c>
      <c r="BU86" s="377">
        <v>2999</v>
      </c>
      <c r="BV86" s="377">
        <v>2997</v>
      </c>
      <c r="BW86" s="374">
        <v>2981</v>
      </c>
      <c r="BX86" s="372">
        <v>2982</v>
      </c>
      <c r="BY86" s="377">
        <v>2993</v>
      </c>
      <c r="BZ86" s="377">
        <v>2977</v>
      </c>
      <c r="CA86" s="377">
        <v>2947</v>
      </c>
      <c r="CB86" s="377">
        <v>2930</v>
      </c>
      <c r="CC86" s="377">
        <v>2913</v>
      </c>
      <c r="CD86" s="377">
        <v>2919</v>
      </c>
      <c r="CE86" s="377">
        <v>2935</v>
      </c>
      <c r="CF86" s="377">
        <v>2938</v>
      </c>
      <c r="CG86" s="373">
        <v>2933</v>
      </c>
      <c r="CH86" s="373">
        <v>2931</v>
      </c>
      <c r="CI86" s="374">
        <v>2912</v>
      </c>
      <c r="CJ86" s="372">
        <v>2919</v>
      </c>
      <c r="CK86" s="373">
        <v>2913</v>
      </c>
      <c r="CL86" s="373">
        <v>2901</v>
      </c>
      <c r="CM86" s="373">
        <v>2904</v>
      </c>
      <c r="CN86" s="373">
        <v>2903</v>
      </c>
      <c r="CO86" s="373">
        <v>2906</v>
      </c>
      <c r="CP86" s="373">
        <v>2923</v>
      </c>
      <c r="CQ86" s="373">
        <v>2930</v>
      </c>
      <c r="CR86" s="373">
        <v>2908</v>
      </c>
      <c r="CS86" s="373">
        <v>2895</v>
      </c>
      <c r="CT86" s="373">
        <v>2916</v>
      </c>
      <c r="CU86" s="374">
        <v>2935</v>
      </c>
      <c r="CV86" s="372">
        <v>2947</v>
      </c>
      <c r="CW86" s="373">
        <v>2919</v>
      </c>
      <c r="CX86" s="373">
        <v>2919</v>
      </c>
      <c r="CY86" s="373">
        <v>2910</v>
      </c>
      <c r="CZ86" s="373">
        <v>2916</v>
      </c>
      <c r="DA86" s="373">
        <v>2902</v>
      </c>
      <c r="DB86" s="373">
        <v>2907</v>
      </c>
      <c r="DC86" s="373">
        <v>2899</v>
      </c>
      <c r="DD86" s="373">
        <v>2903</v>
      </c>
      <c r="DE86" s="373">
        <v>2890</v>
      </c>
      <c r="DF86" s="373">
        <v>2887</v>
      </c>
      <c r="DG86" s="374">
        <v>2877</v>
      </c>
      <c r="DH86" s="372">
        <v>2880</v>
      </c>
      <c r="DI86" s="373">
        <v>2878</v>
      </c>
      <c r="DJ86" s="373">
        <v>2894</v>
      </c>
      <c r="DK86" s="373">
        <v>2875</v>
      </c>
      <c r="DL86" s="373">
        <v>2842</v>
      </c>
      <c r="DM86" s="373">
        <v>2831</v>
      </c>
      <c r="DN86" s="373">
        <v>2824</v>
      </c>
      <c r="DO86" s="373">
        <v>2803</v>
      </c>
      <c r="DP86" s="373">
        <v>2795</v>
      </c>
      <c r="DQ86" s="373">
        <v>2773</v>
      </c>
      <c r="DR86" s="373">
        <v>2760</v>
      </c>
      <c r="DS86" s="376">
        <v>2777</v>
      </c>
      <c r="DT86" s="372">
        <v>2783</v>
      </c>
      <c r="DU86" s="373">
        <v>2802</v>
      </c>
      <c r="DV86" s="373">
        <v>2810</v>
      </c>
      <c r="DW86" s="373">
        <v>2824</v>
      </c>
      <c r="DX86" s="373">
        <v>2852</v>
      </c>
      <c r="DY86" s="373">
        <v>2850</v>
      </c>
      <c r="DZ86" s="373">
        <v>2846</v>
      </c>
      <c r="EA86" s="373">
        <v>2822</v>
      </c>
      <c r="EB86" s="373">
        <v>2833</v>
      </c>
      <c r="EC86" s="373">
        <v>2833</v>
      </c>
      <c r="ED86" s="373">
        <v>2814</v>
      </c>
      <c r="EE86" s="376">
        <v>2805</v>
      </c>
      <c r="EF86" s="372">
        <v>2817</v>
      </c>
      <c r="EG86" s="373">
        <v>2795</v>
      </c>
      <c r="EH86" s="373">
        <v>2766</v>
      </c>
      <c r="EI86" s="373">
        <v>2744</v>
      </c>
      <c r="EJ86" s="373">
        <v>2753</v>
      </c>
      <c r="EK86" s="373">
        <v>2738</v>
      </c>
      <c r="EL86" s="373">
        <v>2729</v>
      </c>
      <c r="EM86" s="373">
        <v>2720</v>
      </c>
      <c r="EN86" s="373">
        <v>2729</v>
      </c>
      <c r="EO86" s="373">
        <v>2741</v>
      </c>
      <c r="EP86" s="373">
        <v>2725</v>
      </c>
      <c r="EQ86" s="376">
        <v>2722</v>
      </c>
      <c r="ER86" s="372">
        <v>2743</v>
      </c>
      <c r="ES86" s="373">
        <v>2739</v>
      </c>
      <c r="ET86" s="373">
        <v>2721</v>
      </c>
      <c r="EU86" s="373">
        <v>2720</v>
      </c>
      <c r="EV86" s="373">
        <v>2727</v>
      </c>
      <c r="EW86" s="376">
        <v>2709</v>
      </c>
      <c r="EX86" s="376">
        <v>2747</v>
      </c>
      <c r="EY86" s="376">
        <v>2763</v>
      </c>
      <c r="EZ86" s="374">
        <v>2750</v>
      </c>
      <c r="FA86" s="374">
        <v>2738</v>
      </c>
      <c r="FB86" s="374">
        <v>2730</v>
      </c>
      <c r="FC86" s="374">
        <v>2738</v>
      </c>
      <c r="FD86" s="102">
        <v>8</v>
      </c>
      <c r="FE86" s="85">
        <v>0.29218407596785978</v>
      </c>
      <c r="FF86" s="102">
        <v>16</v>
      </c>
      <c r="FG86" s="85">
        <v>0.58780308596620123</v>
      </c>
    </row>
    <row r="87" spans="1:163" ht="15" outlineLevel="2">
      <c r="A87" s="360">
        <v>313</v>
      </c>
      <c r="B87" s="53" t="s">
        <v>365</v>
      </c>
      <c r="C87" s="344" t="s">
        <v>372</v>
      </c>
      <c r="D87" s="372">
        <v>6870</v>
      </c>
      <c r="E87" s="373">
        <v>6917</v>
      </c>
      <c r="F87" s="373">
        <v>6870</v>
      </c>
      <c r="G87" s="373">
        <v>6865</v>
      </c>
      <c r="H87" s="373">
        <v>6788</v>
      </c>
      <c r="I87" s="373">
        <v>6897</v>
      </c>
      <c r="J87" s="373">
        <v>6796</v>
      </c>
      <c r="K87" s="373">
        <v>6883</v>
      </c>
      <c r="L87" s="373">
        <v>6762</v>
      </c>
      <c r="M87" s="373">
        <v>6816</v>
      </c>
      <c r="N87" s="373">
        <v>6776</v>
      </c>
      <c r="O87" s="374">
        <v>6851</v>
      </c>
      <c r="P87" s="372">
        <v>6932</v>
      </c>
      <c r="Q87" s="373">
        <v>6959</v>
      </c>
      <c r="R87" s="375">
        <v>7009</v>
      </c>
      <c r="S87" s="373">
        <v>6925</v>
      </c>
      <c r="T87" s="373">
        <v>7149</v>
      </c>
      <c r="U87" s="373">
        <v>7133</v>
      </c>
      <c r="V87" s="373">
        <v>7063</v>
      </c>
      <c r="W87" s="373">
        <v>7022</v>
      </c>
      <c r="X87" s="373">
        <v>6979</v>
      </c>
      <c r="Y87" s="373">
        <v>6896</v>
      </c>
      <c r="Z87" s="373">
        <v>6858</v>
      </c>
      <c r="AA87" s="374">
        <v>6773</v>
      </c>
      <c r="AB87" s="372">
        <v>6740</v>
      </c>
      <c r="AC87" s="373">
        <v>6740</v>
      </c>
      <c r="AD87" s="373">
        <v>6763</v>
      </c>
      <c r="AE87" s="373">
        <v>6749</v>
      </c>
      <c r="AF87" s="373">
        <v>6761</v>
      </c>
      <c r="AG87" s="373">
        <v>6748</v>
      </c>
      <c r="AH87" s="373">
        <v>6745</v>
      </c>
      <c r="AI87" s="373">
        <v>6773</v>
      </c>
      <c r="AJ87" s="373">
        <v>6725</v>
      </c>
      <c r="AK87" s="373">
        <v>6694</v>
      </c>
      <c r="AL87" s="373">
        <v>6686</v>
      </c>
      <c r="AM87" s="374">
        <v>6665</v>
      </c>
      <c r="AN87" s="372">
        <v>6643</v>
      </c>
      <c r="AO87" s="373">
        <v>6895</v>
      </c>
      <c r="AP87" s="373">
        <v>6955</v>
      </c>
      <c r="AQ87" s="373">
        <v>7020</v>
      </c>
      <c r="AR87" s="373">
        <v>7065</v>
      </c>
      <c r="AS87" s="373">
        <v>7045</v>
      </c>
      <c r="AT87" s="373">
        <v>7038</v>
      </c>
      <c r="AU87" s="373">
        <v>7038</v>
      </c>
      <c r="AV87" s="373">
        <v>7012</v>
      </c>
      <c r="AW87" s="373">
        <v>6951</v>
      </c>
      <c r="AX87" s="373">
        <v>6942</v>
      </c>
      <c r="AY87" s="374">
        <v>6915</v>
      </c>
      <c r="AZ87" s="372">
        <v>6901</v>
      </c>
      <c r="BA87" s="373">
        <v>6890</v>
      </c>
      <c r="BB87" s="373">
        <v>6913</v>
      </c>
      <c r="BC87" s="373">
        <v>6884</v>
      </c>
      <c r="BD87" s="373">
        <v>6985</v>
      </c>
      <c r="BE87" s="373">
        <v>6914</v>
      </c>
      <c r="BF87" s="373">
        <v>6905</v>
      </c>
      <c r="BG87" s="373">
        <v>6831</v>
      </c>
      <c r="BH87" s="373">
        <v>6855</v>
      </c>
      <c r="BI87" s="373">
        <v>6846</v>
      </c>
      <c r="BJ87" s="373">
        <v>6863</v>
      </c>
      <c r="BK87" s="374">
        <v>6902</v>
      </c>
      <c r="BL87" s="372">
        <v>6898</v>
      </c>
      <c r="BM87" s="377">
        <v>6959</v>
      </c>
      <c r="BN87" s="377">
        <v>6964</v>
      </c>
      <c r="BO87" s="377">
        <v>6972</v>
      </c>
      <c r="BP87" s="377">
        <v>6966</v>
      </c>
      <c r="BQ87" s="377">
        <v>6929</v>
      </c>
      <c r="BR87" s="377">
        <v>6832</v>
      </c>
      <c r="BS87" s="377">
        <v>6790</v>
      </c>
      <c r="BT87" s="377">
        <v>6775</v>
      </c>
      <c r="BU87" s="377">
        <v>6687</v>
      </c>
      <c r="BV87" s="377">
        <v>6631</v>
      </c>
      <c r="BW87" s="374">
        <v>6640</v>
      </c>
      <c r="BX87" s="372">
        <v>6681</v>
      </c>
      <c r="BY87" s="377">
        <v>6688</v>
      </c>
      <c r="BZ87" s="377">
        <v>6660</v>
      </c>
      <c r="CA87" s="377">
        <v>6631</v>
      </c>
      <c r="CB87" s="377">
        <v>6620</v>
      </c>
      <c r="CC87" s="377">
        <v>6577</v>
      </c>
      <c r="CD87" s="377">
        <v>6562</v>
      </c>
      <c r="CE87" s="377">
        <v>6559</v>
      </c>
      <c r="CF87" s="377">
        <v>6621</v>
      </c>
      <c r="CG87" s="373">
        <v>6573</v>
      </c>
      <c r="CH87" s="373">
        <v>6526</v>
      </c>
      <c r="CI87" s="374">
        <v>6503</v>
      </c>
      <c r="CJ87" s="372">
        <v>6464</v>
      </c>
      <c r="CK87" s="373">
        <v>6517</v>
      </c>
      <c r="CL87" s="373">
        <v>6528</v>
      </c>
      <c r="CM87" s="373">
        <v>6527</v>
      </c>
      <c r="CN87" s="373">
        <v>6520</v>
      </c>
      <c r="CO87" s="373">
        <v>6569</v>
      </c>
      <c r="CP87" s="373">
        <v>6628</v>
      </c>
      <c r="CQ87" s="373">
        <v>6639</v>
      </c>
      <c r="CR87" s="373">
        <v>6667</v>
      </c>
      <c r="CS87" s="373">
        <v>6644</v>
      </c>
      <c r="CT87" s="373">
        <v>6655</v>
      </c>
      <c r="CU87" s="374">
        <v>6644</v>
      </c>
      <c r="CV87" s="372">
        <v>6630</v>
      </c>
      <c r="CW87" s="373">
        <v>6621</v>
      </c>
      <c r="CX87" s="373">
        <v>6659</v>
      </c>
      <c r="CY87" s="373">
        <v>6616</v>
      </c>
      <c r="CZ87" s="373">
        <v>6606</v>
      </c>
      <c r="DA87" s="373">
        <v>6604</v>
      </c>
      <c r="DB87" s="373">
        <v>6617</v>
      </c>
      <c r="DC87" s="373">
        <v>6608</v>
      </c>
      <c r="DD87" s="373">
        <v>6617</v>
      </c>
      <c r="DE87" s="373">
        <v>6612</v>
      </c>
      <c r="DF87" s="373">
        <v>6610</v>
      </c>
      <c r="DG87" s="374">
        <v>6720</v>
      </c>
      <c r="DH87" s="372">
        <v>6713</v>
      </c>
      <c r="DI87" s="373">
        <v>6752</v>
      </c>
      <c r="DJ87" s="373">
        <v>6772</v>
      </c>
      <c r="DK87" s="373">
        <v>6737</v>
      </c>
      <c r="DL87" s="373">
        <v>6668</v>
      </c>
      <c r="DM87" s="373">
        <v>6646</v>
      </c>
      <c r="DN87" s="373">
        <v>6622</v>
      </c>
      <c r="DO87" s="373">
        <v>6608</v>
      </c>
      <c r="DP87" s="373">
        <v>6603</v>
      </c>
      <c r="DQ87" s="373">
        <v>6565</v>
      </c>
      <c r="DR87" s="373">
        <v>6513</v>
      </c>
      <c r="DS87" s="376">
        <v>6553</v>
      </c>
      <c r="DT87" s="372">
        <v>6588</v>
      </c>
      <c r="DU87" s="373">
        <v>6671</v>
      </c>
      <c r="DV87" s="373">
        <v>6711</v>
      </c>
      <c r="DW87" s="373">
        <v>6721</v>
      </c>
      <c r="DX87" s="373">
        <v>6804</v>
      </c>
      <c r="DY87" s="373">
        <v>6806</v>
      </c>
      <c r="DZ87" s="373">
        <v>6851</v>
      </c>
      <c r="EA87" s="373">
        <v>6799</v>
      </c>
      <c r="EB87" s="373">
        <v>6799</v>
      </c>
      <c r="EC87" s="373">
        <v>6852</v>
      </c>
      <c r="ED87" s="373">
        <v>6836</v>
      </c>
      <c r="EE87" s="376">
        <v>6817</v>
      </c>
      <c r="EF87" s="372">
        <v>6805</v>
      </c>
      <c r="EG87" s="373">
        <v>6873</v>
      </c>
      <c r="EH87" s="373">
        <v>6846</v>
      </c>
      <c r="EI87" s="373">
        <v>6833</v>
      </c>
      <c r="EJ87" s="373">
        <v>6822</v>
      </c>
      <c r="EK87" s="373">
        <v>6813</v>
      </c>
      <c r="EL87" s="373">
        <v>6838</v>
      </c>
      <c r="EM87" s="373">
        <v>6847</v>
      </c>
      <c r="EN87" s="373">
        <v>6822</v>
      </c>
      <c r="EO87" s="373">
        <v>6808</v>
      </c>
      <c r="EP87" s="373">
        <v>6820</v>
      </c>
      <c r="EQ87" s="376">
        <v>6777</v>
      </c>
      <c r="ER87" s="372">
        <v>6797</v>
      </c>
      <c r="ES87" s="373">
        <v>6737</v>
      </c>
      <c r="ET87" s="373">
        <v>6716</v>
      </c>
      <c r="EU87" s="373">
        <v>6728</v>
      </c>
      <c r="EV87" s="373">
        <v>6726</v>
      </c>
      <c r="EW87" s="376">
        <v>6670</v>
      </c>
      <c r="EX87" s="376">
        <v>6790</v>
      </c>
      <c r="EY87" s="376">
        <v>6764</v>
      </c>
      <c r="EZ87" s="374">
        <v>6753</v>
      </c>
      <c r="FA87" s="374">
        <v>6767</v>
      </c>
      <c r="FB87" s="374">
        <v>6755</v>
      </c>
      <c r="FC87" s="374">
        <v>6796</v>
      </c>
      <c r="FD87" s="102">
        <v>41</v>
      </c>
      <c r="FE87" s="85">
        <v>0.60588148367075512</v>
      </c>
      <c r="FF87" s="102">
        <v>19</v>
      </c>
      <c r="FG87" s="85">
        <v>0.28036004131621661</v>
      </c>
    </row>
    <row r="88" spans="1:163" ht="15" outlineLevel="2">
      <c r="A88" s="360">
        <v>318</v>
      </c>
      <c r="B88" s="53" t="s">
        <v>365</v>
      </c>
      <c r="C88" s="344" t="s">
        <v>373</v>
      </c>
      <c r="D88" s="372">
        <v>10333</v>
      </c>
      <c r="E88" s="373">
        <v>10254</v>
      </c>
      <c r="F88" s="373">
        <v>10202</v>
      </c>
      <c r="G88" s="373">
        <v>10190</v>
      </c>
      <c r="H88" s="373">
        <v>10108</v>
      </c>
      <c r="I88" s="373">
        <v>10157</v>
      </c>
      <c r="J88" s="373">
        <v>9768</v>
      </c>
      <c r="K88" s="373">
        <v>10138</v>
      </c>
      <c r="L88" s="373">
        <v>9636</v>
      </c>
      <c r="M88" s="373">
        <v>9570</v>
      </c>
      <c r="N88" s="373">
        <v>9494</v>
      </c>
      <c r="O88" s="374">
        <v>9547</v>
      </c>
      <c r="P88" s="372">
        <v>9562</v>
      </c>
      <c r="Q88" s="373">
        <v>9504</v>
      </c>
      <c r="R88" s="375">
        <v>9640</v>
      </c>
      <c r="S88" s="373">
        <v>9629</v>
      </c>
      <c r="T88" s="373">
        <v>9783</v>
      </c>
      <c r="U88" s="373">
        <v>9898</v>
      </c>
      <c r="V88" s="373">
        <v>10111</v>
      </c>
      <c r="W88" s="373">
        <v>10588</v>
      </c>
      <c r="X88" s="373">
        <v>10983</v>
      </c>
      <c r="Y88" s="373">
        <v>11244</v>
      </c>
      <c r="Z88" s="373">
        <v>11314</v>
      </c>
      <c r="AA88" s="374">
        <v>11200</v>
      </c>
      <c r="AB88" s="372">
        <v>11347</v>
      </c>
      <c r="AC88" s="373">
        <v>11372</v>
      </c>
      <c r="AD88" s="373">
        <v>11424</v>
      </c>
      <c r="AE88" s="373">
        <v>11323</v>
      </c>
      <c r="AF88" s="373">
        <v>11426</v>
      </c>
      <c r="AG88" s="373">
        <v>11379</v>
      </c>
      <c r="AH88" s="373">
        <v>11375</v>
      </c>
      <c r="AI88" s="373">
        <v>11461</v>
      </c>
      <c r="AJ88" s="373">
        <v>11463</v>
      </c>
      <c r="AK88" s="373">
        <v>11645</v>
      </c>
      <c r="AL88" s="373">
        <v>11670</v>
      </c>
      <c r="AM88" s="374">
        <v>11731</v>
      </c>
      <c r="AN88" s="372">
        <v>11757</v>
      </c>
      <c r="AO88" s="373">
        <v>11782</v>
      </c>
      <c r="AP88" s="373">
        <v>11818</v>
      </c>
      <c r="AQ88" s="373">
        <v>11706</v>
      </c>
      <c r="AR88" s="373">
        <v>11932</v>
      </c>
      <c r="AS88" s="373">
        <v>11990</v>
      </c>
      <c r="AT88" s="373">
        <v>12054</v>
      </c>
      <c r="AU88" s="373">
        <v>12090</v>
      </c>
      <c r="AV88" s="373">
        <v>12015</v>
      </c>
      <c r="AW88" s="373">
        <v>11962</v>
      </c>
      <c r="AX88" s="373">
        <v>11910</v>
      </c>
      <c r="AY88" s="374">
        <v>11911</v>
      </c>
      <c r="AZ88" s="372">
        <v>12149</v>
      </c>
      <c r="BA88" s="373">
        <v>12195</v>
      </c>
      <c r="BB88" s="373">
        <v>12047</v>
      </c>
      <c r="BC88" s="373">
        <v>12099</v>
      </c>
      <c r="BD88" s="373">
        <v>12133</v>
      </c>
      <c r="BE88" s="373">
        <v>11987</v>
      </c>
      <c r="BF88" s="373">
        <v>12027</v>
      </c>
      <c r="BG88" s="373">
        <v>11859</v>
      </c>
      <c r="BH88" s="373">
        <v>11969</v>
      </c>
      <c r="BI88" s="373">
        <v>11902</v>
      </c>
      <c r="BJ88" s="373">
        <v>11951</v>
      </c>
      <c r="BK88" s="374">
        <v>12155</v>
      </c>
      <c r="BL88" s="372">
        <v>12286</v>
      </c>
      <c r="BM88" s="377">
        <v>12406</v>
      </c>
      <c r="BN88" s="377">
        <v>12460</v>
      </c>
      <c r="BO88" s="377">
        <v>12437</v>
      </c>
      <c r="BP88" s="377">
        <v>12426</v>
      </c>
      <c r="BQ88" s="377">
        <v>12392</v>
      </c>
      <c r="BR88" s="377">
        <v>12133</v>
      </c>
      <c r="BS88" s="377">
        <v>12064</v>
      </c>
      <c r="BT88" s="377">
        <v>11989</v>
      </c>
      <c r="BU88" s="377">
        <v>12019</v>
      </c>
      <c r="BV88" s="377">
        <v>11936</v>
      </c>
      <c r="BW88" s="374">
        <v>12072</v>
      </c>
      <c r="BX88" s="372">
        <v>12212</v>
      </c>
      <c r="BY88" s="377">
        <v>12174</v>
      </c>
      <c r="BZ88" s="377">
        <v>11803</v>
      </c>
      <c r="CA88" s="377">
        <v>11649</v>
      </c>
      <c r="CB88" s="377">
        <v>11524</v>
      </c>
      <c r="CC88" s="377">
        <v>11348</v>
      </c>
      <c r="CD88" s="377">
        <v>11267</v>
      </c>
      <c r="CE88" s="377">
        <v>11270</v>
      </c>
      <c r="CF88" s="377">
        <v>11117</v>
      </c>
      <c r="CG88" s="373">
        <v>11006</v>
      </c>
      <c r="CH88" s="373">
        <v>10906</v>
      </c>
      <c r="CI88" s="374">
        <v>10787</v>
      </c>
      <c r="CJ88" s="372">
        <v>10725</v>
      </c>
      <c r="CK88" s="373">
        <v>10746</v>
      </c>
      <c r="CL88" s="373">
        <v>10698</v>
      </c>
      <c r="CM88" s="373">
        <v>10690</v>
      </c>
      <c r="CN88" s="373">
        <v>10690</v>
      </c>
      <c r="CO88" s="373">
        <v>10841</v>
      </c>
      <c r="CP88" s="373">
        <v>10912</v>
      </c>
      <c r="CQ88" s="373">
        <v>10882</v>
      </c>
      <c r="CR88" s="373">
        <v>11002</v>
      </c>
      <c r="CS88" s="373">
        <v>11006</v>
      </c>
      <c r="CT88" s="373">
        <v>11010</v>
      </c>
      <c r="CU88" s="374">
        <v>11063</v>
      </c>
      <c r="CV88" s="372">
        <v>11124</v>
      </c>
      <c r="CW88" s="373">
        <v>11154</v>
      </c>
      <c r="CX88" s="373">
        <v>11107</v>
      </c>
      <c r="CY88" s="373">
        <v>11071</v>
      </c>
      <c r="CZ88" s="373">
        <v>11010</v>
      </c>
      <c r="DA88" s="373">
        <v>10948</v>
      </c>
      <c r="DB88" s="373">
        <v>10921</v>
      </c>
      <c r="DC88" s="373">
        <v>10950</v>
      </c>
      <c r="DD88" s="373">
        <v>10989</v>
      </c>
      <c r="DE88" s="373">
        <v>11006</v>
      </c>
      <c r="DF88" s="373">
        <v>11074</v>
      </c>
      <c r="DG88" s="374">
        <v>11107</v>
      </c>
      <c r="DH88" s="372">
        <v>11132</v>
      </c>
      <c r="DI88" s="373">
        <v>11215</v>
      </c>
      <c r="DJ88" s="373">
        <v>11321</v>
      </c>
      <c r="DK88" s="373">
        <v>11390</v>
      </c>
      <c r="DL88" s="373">
        <v>11323</v>
      </c>
      <c r="DM88" s="373">
        <v>11206</v>
      </c>
      <c r="DN88" s="373">
        <v>11130</v>
      </c>
      <c r="DO88" s="373">
        <v>11081</v>
      </c>
      <c r="DP88" s="373">
        <v>11124</v>
      </c>
      <c r="DQ88" s="373">
        <v>11052</v>
      </c>
      <c r="DR88" s="373">
        <v>10971</v>
      </c>
      <c r="DS88" s="376">
        <v>11128</v>
      </c>
      <c r="DT88" s="372">
        <v>11248</v>
      </c>
      <c r="DU88" s="373">
        <v>11718</v>
      </c>
      <c r="DV88" s="373">
        <v>11952</v>
      </c>
      <c r="DW88" s="373">
        <v>12083</v>
      </c>
      <c r="DX88" s="373">
        <v>12439</v>
      </c>
      <c r="DY88" s="373">
        <v>12653</v>
      </c>
      <c r="DZ88" s="373">
        <v>12685</v>
      </c>
      <c r="EA88" s="373">
        <v>12313</v>
      </c>
      <c r="EB88" s="373">
        <v>12288</v>
      </c>
      <c r="EC88" s="373">
        <v>12163</v>
      </c>
      <c r="ED88" s="373">
        <v>12035</v>
      </c>
      <c r="EE88" s="376">
        <v>11870</v>
      </c>
      <c r="EF88" s="372">
        <v>11828</v>
      </c>
      <c r="EG88" s="373">
        <v>11751</v>
      </c>
      <c r="EH88" s="373">
        <v>11678</v>
      </c>
      <c r="EI88" s="373">
        <v>11633</v>
      </c>
      <c r="EJ88" s="373">
        <v>11574</v>
      </c>
      <c r="EK88" s="373">
        <v>11623</v>
      </c>
      <c r="EL88" s="373">
        <v>11604</v>
      </c>
      <c r="EM88" s="373">
        <v>11549</v>
      </c>
      <c r="EN88" s="373">
        <v>12048</v>
      </c>
      <c r="EO88" s="373">
        <v>11975</v>
      </c>
      <c r="EP88" s="373">
        <v>11962</v>
      </c>
      <c r="EQ88" s="376">
        <v>12019</v>
      </c>
      <c r="ER88" s="372">
        <v>12039</v>
      </c>
      <c r="ES88" s="373">
        <v>12109</v>
      </c>
      <c r="ET88" s="373">
        <v>12615</v>
      </c>
      <c r="EU88" s="373">
        <v>12658</v>
      </c>
      <c r="EV88" s="373">
        <v>13061</v>
      </c>
      <c r="EW88" s="376">
        <v>13045</v>
      </c>
      <c r="EX88" s="376">
        <v>13739</v>
      </c>
      <c r="EY88" s="376">
        <v>13734</v>
      </c>
      <c r="EZ88" s="374">
        <v>13722</v>
      </c>
      <c r="FA88" s="374">
        <v>14686</v>
      </c>
      <c r="FB88" s="374">
        <v>14666</v>
      </c>
      <c r="FC88" s="374">
        <v>14717</v>
      </c>
      <c r="FD88" s="102">
        <v>51</v>
      </c>
      <c r="FE88" s="85">
        <v>0.34726950837532344</v>
      </c>
      <c r="FF88" s="102">
        <v>2698</v>
      </c>
      <c r="FG88" s="85">
        <v>22.447790997587152</v>
      </c>
    </row>
    <row r="89" spans="1:163" ht="15" outlineLevel="2">
      <c r="A89" s="360">
        <v>321</v>
      </c>
      <c r="B89" s="53" t="s">
        <v>365</v>
      </c>
      <c r="C89" s="344" t="s">
        <v>374</v>
      </c>
      <c r="D89" s="372">
        <v>2395</v>
      </c>
      <c r="E89" s="373">
        <v>2418</v>
      </c>
      <c r="F89" s="373">
        <v>2456</v>
      </c>
      <c r="G89" s="373">
        <v>2419</v>
      </c>
      <c r="H89" s="373">
        <v>2361</v>
      </c>
      <c r="I89" s="373">
        <v>2376</v>
      </c>
      <c r="J89" s="373">
        <v>2364</v>
      </c>
      <c r="K89" s="373">
        <v>2370</v>
      </c>
      <c r="L89" s="373">
        <v>2344</v>
      </c>
      <c r="M89" s="373">
        <v>2342</v>
      </c>
      <c r="N89" s="373">
        <v>2329</v>
      </c>
      <c r="O89" s="374">
        <v>2315</v>
      </c>
      <c r="P89" s="372">
        <v>2265</v>
      </c>
      <c r="Q89" s="373">
        <v>2285</v>
      </c>
      <c r="R89" s="375">
        <v>2282</v>
      </c>
      <c r="S89" s="373">
        <v>2320</v>
      </c>
      <c r="T89" s="373">
        <v>2345</v>
      </c>
      <c r="U89" s="373">
        <v>2327</v>
      </c>
      <c r="V89" s="373">
        <v>2296</v>
      </c>
      <c r="W89" s="373">
        <v>2293</v>
      </c>
      <c r="X89" s="373">
        <v>2304</v>
      </c>
      <c r="Y89" s="373">
        <v>2359</v>
      </c>
      <c r="Z89" s="373">
        <v>2386</v>
      </c>
      <c r="AA89" s="374">
        <v>2329</v>
      </c>
      <c r="AB89" s="372">
        <v>2346</v>
      </c>
      <c r="AC89" s="373">
        <v>2446</v>
      </c>
      <c r="AD89" s="373">
        <v>2450</v>
      </c>
      <c r="AE89" s="373">
        <v>2449</v>
      </c>
      <c r="AF89" s="373">
        <v>2435</v>
      </c>
      <c r="AG89" s="373">
        <v>2389</v>
      </c>
      <c r="AH89" s="373">
        <v>2371</v>
      </c>
      <c r="AI89" s="373">
        <v>2335</v>
      </c>
      <c r="AJ89" s="373">
        <v>2361</v>
      </c>
      <c r="AK89" s="373">
        <v>2393</v>
      </c>
      <c r="AL89" s="373">
        <v>2405</v>
      </c>
      <c r="AM89" s="374">
        <v>2438</v>
      </c>
      <c r="AN89" s="372">
        <v>2446</v>
      </c>
      <c r="AO89" s="373">
        <v>2448</v>
      </c>
      <c r="AP89" s="373">
        <v>2452</v>
      </c>
      <c r="AQ89" s="373">
        <v>2472</v>
      </c>
      <c r="AR89" s="373">
        <v>2620</v>
      </c>
      <c r="AS89" s="373">
        <v>2611</v>
      </c>
      <c r="AT89" s="373">
        <v>2642</v>
      </c>
      <c r="AU89" s="373">
        <v>2632</v>
      </c>
      <c r="AV89" s="373">
        <v>2641</v>
      </c>
      <c r="AW89" s="373">
        <v>2646</v>
      </c>
      <c r="AX89" s="373">
        <v>2646</v>
      </c>
      <c r="AY89" s="374">
        <v>2663</v>
      </c>
      <c r="AZ89" s="372">
        <v>2686</v>
      </c>
      <c r="BA89" s="373">
        <v>2713</v>
      </c>
      <c r="BB89" s="373">
        <v>2681</v>
      </c>
      <c r="BC89" s="373">
        <v>2676</v>
      </c>
      <c r="BD89" s="373">
        <v>2691</v>
      </c>
      <c r="BE89" s="373">
        <v>2687</v>
      </c>
      <c r="BF89" s="373">
        <v>2660</v>
      </c>
      <c r="BG89" s="373">
        <v>2638</v>
      </c>
      <c r="BH89" s="373">
        <v>2687</v>
      </c>
      <c r="BI89" s="373">
        <v>2647</v>
      </c>
      <c r="BJ89" s="373">
        <v>2668</v>
      </c>
      <c r="BK89" s="374">
        <v>2703</v>
      </c>
      <c r="BL89" s="372">
        <v>2733</v>
      </c>
      <c r="BM89" s="377">
        <v>2780</v>
      </c>
      <c r="BN89" s="377">
        <v>2794</v>
      </c>
      <c r="BO89" s="377">
        <v>2827</v>
      </c>
      <c r="BP89" s="377">
        <v>2855</v>
      </c>
      <c r="BQ89" s="377">
        <v>2827</v>
      </c>
      <c r="BR89" s="377">
        <v>2730</v>
      </c>
      <c r="BS89" s="377">
        <v>2684</v>
      </c>
      <c r="BT89" s="377">
        <v>2700</v>
      </c>
      <c r="BU89" s="377">
        <v>2710</v>
      </c>
      <c r="BV89" s="377">
        <v>2717</v>
      </c>
      <c r="BW89" s="374">
        <v>2758</v>
      </c>
      <c r="BX89" s="372">
        <v>2793</v>
      </c>
      <c r="BY89" s="377">
        <v>2810</v>
      </c>
      <c r="BZ89" s="377">
        <v>2813</v>
      </c>
      <c r="CA89" s="377">
        <v>2799</v>
      </c>
      <c r="CB89" s="377">
        <v>2767</v>
      </c>
      <c r="CC89" s="377">
        <v>2815</v>
      </c>
      <c r="CD89" s="377">
        <v>2817</v>
      </c>
      <c r="CE89" s="377">
        <v>2832</v>
      </c>
      <c r="CF89" s="377">
        <v>2825</v>
      </c>
      <c r="CG89" s="373">
        <v>2828</v>
      </c>
      <c r="CH89" s="373">
        <v>2834</v>
      </c>
      <c r="CI89" s="374">
        <v>2818</v>
      </c>
      <c r="CJ89" s="372">
        <v>2815</v>
      </c>
      <c r="CK89" s="373">
        <v>2820</v>
      </c>
      <c r="CL89" s="373">
        <v>2805</v>
      </c>
      <c r="CM89" s="373">
        <v>2787</v>
      </c>
      <c r="CN89" s="373">
        <v>2792</v>
      </c>
      <c r="CO89" s="373">
        <v>2833</v>
      </c>
      <c r="CP89" s="373">
        <v>2839</v>
      </c>
      <c r="CQ89" s="373">
        <v>2825</v>
      </c>
      <c r="CR89" s="373">
        <v>2809</v>
      </c>
      <c r="CS89" s="373">
        <v>2828</v>
      </c>
      <c r="CT89" s="373">
        <v>2854</v>
      </c>
      <c r="CU89" s="374">
        <v>2869</v>
      </c>
      <c r="CV89" s="372">
        <v>2854</v>
      </c>
      <c r="CW89" s="373">
        <v>2844</v>
      </c>
      <c r="CX89" s="373">
        <v>2833</v>
      </c>
      <c r="CY89" s="373">
        <v>2836</v>
      </c>
      <c r="CZ89" s="373">
        <v>2851</v>
      </c>
      <c r="DA89" s="373">
        <v>2831</v>
      </c>
      <c r="DB89" s="373">
        <v>2838</v>
      </c>
      <c r="DC89" s="373">
        <v>2852</v>
      </c>
      <c r="DD89" s="373">
        <v>2820</v>
      </c>
      <c r="DE89" s="373">
        <v>2810</v>
      </c>
      <c r="DF89" s="373">
        <v>2795</v>
      </c>
      <c r="DG89" s="374">
        <v>2758</v>
      </c>
      <c r="DH89" s="372">
        <v>2746</v>
      </c>
      <c r="DI89" s="373">
        <v>2732</v>
      </c>
      <c r="DJ89" s="373">
        <v>2737</v>
      </c>
      <c r="DK89" s="373">
        <v>2755</v>
      </c>
      <c r="DL89" s="373">
        <v>2740</v>
      </c>
      <c r="DM89" s="373">
        <v>2722</v>
      </c>
      <c r="DN89" s="373">
        <v>2705</v>
      </c>
      <c r="DO89" s="373">
        <v>2713</v>
      </c>
      <c r="DP89" s="373">
        <v>2735</v>
      </c>
      <c r="DQ89" s="373">
        <v>2706</v>
      </c>
      <c r="DR89" s="373">
        <v>2696</v>
      </c>
      <c r="DS89" s="376">
        <v>2765</v>
      </c>
      <c r="DT89" s="372">
        <v>2777</v>
      </c>
      <c r="DU89" s="373">
        <v>2876</v>
      </c>
      <c r="DV89" s="373">
        <v>2927</v>
      </c>
      <c r="DW89" s="373">
        <v>2956</v>
      </c>
      <c r="DX89" s="373">
        <v>3030</v>
      </c>
      <c r="DY89" s="373">
        <v>3088</v>
      </c>
      <c r="DZ89" s="373">
        <v>3158</v>
      </c>
      <c r="EA89" s="373">
        <v>2980</v>
      </c>
      <c r="EB89" s="373">
        <v>3154</v>
      </c>
      <c r="EC89" s="373">
        <v>3166</v>
      </c>
      <c r="ED89" s="373">
        <v>3104</v>
      </c>
      <c r="EE89" s="376">
        <v>3104</v>
      </c>
      <c r="EF89" s="372">
        <v>3109</v>
      </c>
      <c r="EG89" s="373">
        <v>3110</v>
      </c>
      <c r="EH89" s="373">
        <v>3096</v>
      </c>
      <c r="EI89" s="373">
        <v>3112</v>
      </c>
      <c r="EJ89" s="373">
        <v>3097</v>
      </c>
      <c r="EK89" s="373">
        <v>3119</v>
      </c>
      <c r="EL89" s="373">
        <v>3126</v>
      </c>
      <c r="EM89" s="373">
        <v>3151</v>
      </c>
      <c r="EN89" s="373">
        <v>3156</v>
      </c>
      <c r="EO89" s="373">
        <v>3148</v>
      </c>
      <c r="EP89" s="373">
        <v>3154</v>
      </c>
      <c r="EQ89" s="376">
        <v>3184</v>
      </c>
      <c r="ER89" s="372">
        <v>3217</v>
      </c>
      <c r="ES89" s="373">
        <v>3232</v>
      </c>
      <c r="ET89" s="373">
        <v>3297</v>
      </c>
      <c r="EU89" s="373">
        <v>3379</v>
      </c>
      <c r="EV89" s="373">
        <v>3403</v>
      </c>
      <c r="EW89" s="376">
        <v>3423</v>
      </c>
      <c r="EX89" s="376">
        <v>3755</v>
      </c>
      <c r="EY89" s="376">
        <v>3776</v>
      </c>
      <c r="EZ89" s="374">
        <v>3794</v>
      </c>
      <c r="FA89" s="374">
        <v>3810</v>
      </c>
      <c r="FB89" s="374">
        <v>3809</v>
      </c>
      <c r="FC89" s="374">
        <v>3871</v>
      </c>
      <c r="FD89" s="102">
        <v>62</v>
      </c>
      <c r="FE89" s="85">
        <v>1.6272965879265091</v>
      </c>
      <c r="FF89" s="102">
        <v>687</v>
      </c>
      <c r="FG89" s="85">
        <v>21.576633165829147</v>
      </c>
    </row>
    <row r="90" spans="1:163" ht="15" outlineLevel="2">
      <c r="A90" s="360">
        <v>376</v>
      </c>
      <c r="B90" s="53" t="s">
        <v>365</v>
      </c>
      <c r="C90" s="344" t="s">
        <v>375</v>
      </c>
      <c r="D90" s="372">
        <v>11001</v>
      </c>
      <c r="E90" s="373">
        <v>11055</v>
      </c>
      <c r="F90" s="373">
        <v>10986</v>
      </c>
      <c r="G90" s="373">
        <v>10944</v>
      </c>
      <c r="H90" s="373">
        <v>10651</v>
      </c>
      <c r="I90" s="373">
        <v>10831</v>
      </c>
      <c r="J90" s="373">
        <v>10526</v>
      </c>
      <c r="K90" s="373">
        <v>10760</v>
      </c>
      <c r="L90" s="373">
        <v>10716</v>
      </c>
      <c r="M90" s="373">
        <v>10659</v>
      </c>
      <c r="N90" s="373">
        <v>10619</v>
      </c>
      <c r="O90" s="374">
        <v>10609</v>
      </c>
      <c r="P90" s="372">
        <v>10679</v>
      </c>
      <c r="Q90" s="373">
        <v>10445</v>
      </c>
      <c r="R90" s="375">
        <v>10491</v>
      </c>
      <c r="S90" s="373">
        <v>11072</v>
      </c>
      <c r="T90" s="373">
        <v>11150</v>
      </c>
      <c r="U90" s="373">
        <v>11069</v>
      </c>
      <c r="V90" s="373">
        <v>11022</v>
      </c>
      <c r="W90" s="373">
        <v>10952</v>
      </c>
      <c r="X90" s="373">
        <v>10864</v>
      </c>
      <c r="Y90" s="373">
        <v>10874</v>
      </c>
      <c r="Z90" s="373">
        <v>10848</v>
      </c>
      <c r="AA90" s="374">
        <v>10579</v>
      </c>
      <c r="AB90" s="372">
        <v>10604</v>
      </c>
      <c r="AC90" s="373">
        <v>10473</v>
      </c>
      <c r="AD90" s="373">
        <v>10535</v>
      </c>
      <c r="AE90" s="373">
        <v>10607</v>
      </c>
      <c r="AF90" s="373">
        <v>10673</v>
      </c>
      <c r="AG90" s="373">
        <v>10456</v>
      </c>
      <c r="AH90" s="373">
        <v>10507</v>
      </c>
      <c r="AI90" s="373">
        <v>10673</v>
      </c>
      <c r="AJ90" s="373">
        <v>10626</v>
      </c>
      <c r="AK90" s="373">
        <v>10605</v>
      </c>
      <c r="AL90" s="373">
        <v>10633</v>
      </c>
      <c r="AM90" s="374">
        <v>10703</v>
      </c>
      <c r="AN90" s="372">
        <v>10647</v>
      </c>
      <c r="AO90" s="373">
        <v>11467</v>
      </c>
      <c r="AP90" s="373">
        <v>11315</v>
      </c>
      <c r="AQ90" s="373">
        <v>11272</v>
      </c>
      <c r="AR90" s="373">
        <v>11176</v>
      </c>
      <c r="AS90" s="373">
        <v>11136</v>
      </c>
      <c r="AT90" s="373">
        <v>11165</v>
      </c>
      <c r="AU90" s="373">
        <v>11138</v>
      </c>
      <c r="AV90" s="373">
        <v>11112</v>
      </c>
      <c r="AW90" s="373">
        <v>11070</v>
      </c>
      <c r="AX90" s="373">
        <v>11006</v>
      </c>
      <c r="AY90" s="374">
        <v>11060</v>
      </c>
      <c r="AZ90" s="372">
        <v>10864</v>
      </c>
      <c r="BA90" s="373">
        <v>10670</v>
      </c>
      <c r="BB90" s="373">
        <v>10567</v>
      </c>
      <c r="BC90" s="373">
        <v>10387</v>
      </c>
      <c r="BD90" s="373">
        <v>10388</v>
      </c>
      <c r="BE90" s="373">
        <v>10378</v>
      </c>
      <c r="BF90" s="373">
        <v>10341</v>
      </c>
      <c r="BG90" s="373">
        <v>10372</v>
      </c>
      <c r="BH90" s="373">
        <v>10427</v>
      </c>
      <c r="BI90" s="373">
        <v>10293</v>
      </c>
      <c r="BJ90" s="373">
        <v>10612</v>
      </c>
      <c r="BK90" s="374">
        <v>10815</v>
      </c>
      <c r="BL90" s="372">
        <v>10839</v>
      </c>
      <c r="BM90" s="377">
        <v>10883</v>
      </c>
      <c r="BN90" s="377">
        <v>11131</v>
      </c>
      <c r="BO90" s="377">
        <v>11111</v>
      </c>
      <c r="BP90" s="377">
        <v>11177</v>
      </c>
      <c r="BQ90" s="377">
        <v>11218</v>
      </c>
      <c r="BR90" s="377">
        <v>11250</v>
      </c>
      <c r="BS90" s="377">
        <v>11185</v>
      </c>
      <c r="BT90" s="377">
        <v>11096</v>
      </c>
      <c r="BU90" s="377">
        <v>11077</v>
      </c>
      <c r="BV90" s="377">
        <v>11116</v>
      </c>
      <c r="BW90" s="374">
        <v>11209</v>
      </c>
      <c r="BX90" s="372">
        <v>10896</v>
      </c>
      <c r="BY90" s="377">
        <v>10676</v>
      </c>
      <c r="BZ90" s="377">
        <v>10283</v>
      </c>
      <c r="CA90" s="377">
        <v>10104</v>
      </c>
      <c r="CB90" s="377">
        <v>10009</v>
      </c>
      <c r="CC90" s="377">
        <v>9915</v>
      </c>
      <c r="CD90" s="377">
        <v>9900</v>
      </c>
      <c r="CE90" s="377">
        <v>9859</v>
      </c>
      <c r="CF90" s="377">
        <v>9740</v>
      </c>
      <c r="CG90" s="373">
        <v>9649</v>
      </c>
      <c r="CH90" s="373">
        <v>9590</v>
      </c>
      <c r="CI90" s="374">
        <v>9602</v>
      </c>
      <c r="CJ90" s="372">
        <v>9521</v>
      </c>
      <c r="CK90" s="373">
        <v>9593</v>
      </c>
      <c r="CL90" s="373">
        <v>9673</v>
      </c>
      <c r="CM90" s="373">
        <v>9671</v>
      </c>
      <c r="CN90" s="373">
        <v>9748</v>
      </c>
      <c r="CO90" s="373">
        <v>9963</v>
      </c>
      <c r="CP90" s="373">
        <v>10127</v>
      </c>
      <c r="CQ90" s="373">
        <v>10240</v>
      </c>
      <c r="CR90" s="373">
        <v>10200</v>
      </c>
      <c r="CS90" s="373">
        <v>10317</v>
      </c>
      <c r="CT90" s="373">
        <v>10438</v>
      </c>
      <c r="CU90" s="374">
        <v>10540</v>
      </c>
      <c r="CV90" s="372">
        <v>10563</v>
      </c>
      <c r="CW90" s="373">
        <v>10474</v>
      </c>
      <c r="CX90" s="373">
        <v>10535</v>
      </c>
      <c r="CY90" s="373">
        <v>10583</v>
      </c>
      <c r="CZ90" s="373">
        <v>10621</v>
      </c>
      <c r="DA90" s="373">
        <v>10624</v>
      </c>
      <c r="DB90" s="373">
        <v>10781</v>
      </c>
      <c r="DC90" s="373">
        <v>10727</v>
      </c>
      <c r="DD90" s="373">
        <v>10748</v>
      </c>
      <c r="DE90" s="373">
        <v>10587</v>
      </c>
      <c r="DF90" s="373">
        <v>10715</v>
      </c>
      <c r="DG90" s="374">
        <v>10908</v>
      </c>
      <c r="DH90" s="372">
        <v>11064</v>
      </c>
      <c r="DI90" s="373">
        <v>11087</v>
      </c>
      <c r="DJ90" s="373">
        <v>11326</v>
      </c>
      <c r="DK90" s="373">
        <v>11263</v>
      </c>
      <c r="DL90" s="373">
        <v>11062</v>
      </c>
      <c r="DM90" s="373">
        <v>11059</v>
      </c>
      <c r="DN90" s="373">
        <v>11111</v>
      </c>
      <c r="DO90" s="373">
        <v>11150</v>
      </c>
      <c r="DP90" s="373">
        <v>11135</v>
      </c>
      <c r="DQ90" s="373">
        <v>10988</v>
      </c>
      <c r="DR90" s="373">
        <v>10886</v>
      </c>
      <c r="DS90" s="376">
        <v>10997</v>
      </c>
      <c r="DT90" s="372">
        <v>11081</v>
      </c>
      <c r="DU90" s="373">
        <v>11794</v>
      </c>
      <c r="DV90" s="373">
        <v>12202</v>
      </c>
      <c r="DW90" s="373">
        <v>12571</v>
      </c>
      <c r="DX90" s="373">
        <v>13040</v>
      </c>
      <c r="DY90" s="373">
        <v>13379</v>
      </c>
      <c r="DZ90" s="373">
        <v>13378</v>
      </c>
      <c r="EA90" s="373">
        <v>12747</v>
      </c>
      <c r="EB90" s="373">
        <v>12584</v>
      </c>
      <c r="EC90" s="373">
        <v>12364</v>
      </c>
      <c r="ED90" s="373">
        <v>12219</v>
      </c>
      <c r="EE90" s="376">
        <v>11917</v>
      </c>
      <c r="EF90" s="372">
        <v>11873</v>
      </c>
      <c r="EG90" s="373">
        <v>11670</v>
      </c>
      <c r="EH90" s="373">
        <v>11558</v>
      </c>
      <c r="EI90" s="373">
        <v>11455</v>
      </c>
      <c r="EJ90" s="373">
        <v>11312</v>
      </c>
      <c r="EK90" s="373">
        <v>11433</v>
      </c>
      <c r="EL90" s="373">
        <v>11411</v>
      </c>
      <c r="EM90" s="373">
        <v>11348</v>
      </c>
      <c r="EN90" s="373">
        <v>12482</v>
      </c>
      <c r="EO90" s="373">
        <v>12297</v>
      </c>
      <c r="EP90" s="373">
        <v>12382</v>
      </c>
      <c r="EQ90" s="376">
        <v>12594</v>
      </c>
      <c r="ER90" s="372">
        <v>12559</v>
      </c>
      <c r="ES90" s="373">
        <v>12658</v>
      </c>
      <c r="ET90" s="373">
        <v>13218</v>
      </c>
      <c r="EU90" s="373">
        <v>13229</v>
      </c>
      <c r="EV90" s="373">
        <v>13384</v>
      </c>
      <c r="EW90" s="376">
        <v>13537</v>
      </c>
      <c r="EX90" s="376">
        <v>14427</v>
      </c>
      <c r="EY90" s="376">
        <v>14535</v>
      </c>
      <c r="EZ90" s="374">
        <v>14353</v>
      </c>
      <c r="FA90" s="374">
        <v>14569</v>
      </c>
      <c r="FB90" s="374">
        <v>14932</v>
      </c>
      <c r="FC90" s="374">
        <v>15134</v>
      </c>
      <c r="FD90" s="102">
        <v>202</v>
      </c>
      <c r="FE90" s="85">
        <v>1.3865055940695998</v>
      </c>
      <c r="FF90" s="102">
        <v>2540</v>
      </c>
      <c r="FG90" s="85">
        <v>20.168334127362236</v>
      </c>
    </row>
    <row r="91" spans="1:163" ht="15" outlineLevel="2">
      <c r="A91" s="360">
        <v>400</v>
      </c>
      <c r="B91" s="53" t="s">
        <v>365</v>
      </c>
      <c r="C91" s="344" t="s">
        <v>376</v>
      </c>
      <c r="D91" s="372">
        <v>6710</v>
      </c>
      <c r="E91" s="373">
        <v>6890</v>
      </c>
      <c r="F91" s="373">
        <v>6850</v>
      </c>
      <c r="G91" s="373">
        <v>6798</v>
      </c>
      <c r="H91" s="373">
        <v>6699</v>
      </c>
      <c r="I91" s="373">
        <v>6717</v>
      </c>
      <c r="J91" s="373">
        <v>6688</v>
      </c>
      <c r="K91" s="373">
        <v>6694</v>
      </c>
      <c r="L91" s="373">
        <v>6818</v>
      </c>
      <c r="M91" s="373">
        <v>6885</v>
      </c>
      <c r="N91" s="373">
        <v>6845</v>
      </c>
      <c r="O91" s="374">
        <v>7002</v>
      </c>
      <c r="P91" s="372">
        <v>7111</v>
      </c>
      <c r="Q91" s="373">
        <v>7206</v>
      </c>
      <c r="R91" s="375">
        <v>7232</v>
      </c>
      <c r="S91" s="373">
        <v>6892</v>
      </c>
      <c r="T91" s="373">
        <v>7418</v>
      </c>
      <c r="U91" s="373">
        <v>7556</v>
      </c>
      <c r="V91" s="373">
        <v>7679</v>
      </c>
      <c r="W91" s="373">
        <v>7712</v>
      </c>
      <c r="X91" s="373">
        <v>7806</v>
      </c>
      <c r="Y91" s="373">
        <v>7975</v>
      </c>
      <c r="Z91" s="373">
        <v>8181</v>
      </c>
      <c r="AA91" s="374">
        <v>8197</v>
      </c>
      <c r="AB91" s="372">
        <v>8077</v>
      </c>
      <c r="AC91" s="373">
        <v>8250</v>
      </c>
      <c r="AD91" s="373">
        <v>8317</v>
      </c>
      <c r="AE91" s="373">
        <v>8335</v>
      </c>
      <c r="AF91" s="373">
        <v>8386</v>
      </c>
      <c r="AG91" s="373">
        <v>8397</v>
      </c>
      <c r="AH91" s="373">
        <v>8455</v>
      </c>
      <c r="AI91" s="373">
        <v>8552</v>
      </c>
      <c r="AJ91" s="373">
        <v>8511</v>
      </c>
      <c r="AK91" s="373">
        <v>8617</v>
      </c>
      <c r="AL91" s="373">
        <v>8652</v>
      </c>
      <c r="AM91" s="374">
        <v>8696</v>
      </c>
      <c r="AN91" s="372">
        <v>8660</v>
      </c>
      <c r="AO91" s="373">
        <v>8664</v>
      </c>
      <c r="AP91" s="373">
        <v>8683</v>
      </c>
      <c r="AQ91" s="373">
        <v>8658</v>
      </c>
      <c r="AR91" s="373">
        <v>8706</v>
      </c>
      <c r="AS91" s="373">
        <v>8766</v>
      </c>
      <c r="AT91" s="373">
        <v>8762</v>
      </c>
      <c r="AU91" s="373">
        <v>8859</v>
      </c>
      <c r="AV91" s="373">
        <v>8855</v>
      </c>
      <c r="AW91" s="373">
        <v>8868</v>
      </c>
      <c r="AX91" s="373">
        <v>8868</v>
      </c>
      <c r="AY91" s="374">
        <v>8892</v>
      </c>
      <c r="AZ91" s="372">
        <v>8849</v>
      </c>
      <c r="BA91" s="373">
        <v>8876</v>
      </c>
      <c r="BB91" s="373">
        <v>8853</v>
      </c>
      <c r="BC91" s="373">
        <v>8908</v>
      </c>
      <c r="BD91" s="373">
        <v>8898</v>
      </c>
      <c r="BE91" s="373">
        <v>8932</v>
      </c>
      <c r="BF91" s="373">
        <v>8909</v>
      </c>
      <c r="BG91" s="373">
        <v>8849</v>
      </c>
      <c r="BH91" s="373">
        <v>8879</v>
      </c>
      <c r="BI91" s="373">
        <v>8832</v>
      </c>
      <c r="BJ91" s="373">
        <v>8864</v>
      </c>
      <c r="BK91" s="374">
        <v>8933</v>
      </c>
      <c r="BL91" s="372">
        <v>9002</v>
      </c>
      <c r="BM91" s="377">
        <v>9101</v>
      </c>
      <c r="BN91" s="377">
        <v>9161</v>
      </c>
      <c r="BO91" s="377">
        <v>9142</v>
      </c>
      <c r="BP91" s="377">
        <v>9150</v>
      </c>
      <c r="BQ91" s="377">
        <v>9193</v>
      </c>
      <c r="BR91" s="377">
        <v>9073</v>
      </c>
      <c r="BS91" s="377">
        <v>9040</v>
      </c>
      <c r="BT91" s="377">
        <v>8991</v>
      </c>
      <c r="BU91" s="377">
        <v>9071</v>
      </c>
      <c r="BV91" s="377">
        <v>9062</v>
      </c>
      <c r="BW91" s="374">
        <v>9090</v>
      </c>
      <c r="BX91" s="372">
        <v>9087</v>
      </c>
      <c r="BY91" s="377">
        <v>9028</v>
      </c>
      <c r="BZ91" s="377">
        <v>8847</v>
      </c>
      <c r="CA91" s="377">
        <v>8787</v>
      </c>
      <c r="CB91" s="377">
        <v>8724</v>
      </c>
      <c r="CC91" s="377">
        <v>8696</v>
      </c>
      <c r="CD91" s="377">
        <v>8678</v>
      </c>
      <c r="CE91" s="377">
        <v>8687</v>
      </c>
      <c r="CF91" s="377">
        <v>8613</v>
      </c>
      <c r="CG91" s="373">
        <v>8567</v>
      </c>
      <c r="CH91" s="373">
        <v>8581</v>
      </c>
      <c r="CI91" s="374">
        <v>8585</v>
      </c>
      <c r="CJ91" s="372">
        <v>8563</v>
      </c>
      <c r="CK91" s="373">
        <v>8641</v>
      </c>
      <c r="CL91" s="373">
        <v>8689</v>
      </c>
      <c r="CM91" s="373">
        <v>8669</v>
      </c>
      <c r="CN91" s="373">
        <v>8743</v>
      </c>
      <c r="CO91" s="373">
        <v>8821</v>
      </c>
      <c r="CP91" s="373">
        <v>8877</v>
      </c>
      <c r="CQ91" s="373">
        <v>8928</v>
      </c>
      <c r="CR91" s="373">
        <v>8906</v>
      </c>
      <c r="CS91" s="373">
        <v>8948</v>
      </c>
      <c r="CT91" s="373">
        <v>9043</v>
      </c>
      <c r="CU91" s="374">
        <v>9051</v>
      </c>
      <c r="CV91" s="372">
        <v>8994</v>
      </c>
      <c r="CW91" s="373">
        <v>8967</v>
      </c>
      <c r="CX91" s="373">
        <v>8941</v>
      </c>
      <c r="CY91" s="373">
        <v>9030</v>
      </c>
      <c r="CZ91" s="373">
        <v>9040</v>
      </c>
      <c r="DA91" s="373">
        <v>9027</v>
      </c>
      <c r="DB91" s="373">
        <v>9093</v>
      </c>
      <c r="DC91" s="373">
        <v>9128</v>
      </c>
      <c r="DD91" s="373">
        <v>9109</v>
      </c>
      <c r="DE91" s="373">
        <v>9079</v>
      </c>
      <c r="DF91" s="373">
        <v>9020</v>
      </c>
      <c r="DG91" s="374">
        <v>9087</v>
      </c>
      <c r="DH91" s="372">
        <v>9124</v>
      </c>
      <c r="DI91" s="373">
        <v>9126</v>
      </c>
      <c r="DJ91" s="373">
        <v>9177</v>
      </c>
      <c r="DK91" s="373">
        <v>9159</v>
      </c>
      <c r="DL91" s="373">
        <v>9057</v>
      </c>
      <c r="DM91" s="373">
        <v>9005</v>
      </c>
      <c r="DN91" s="373">
        <v>8961</v>
      </c>
      <c r="DO91" s="373">
        <v>9006</v>
      </c>
      <c r="DP91" s="373">
        <v>9038</v>
      </c>
      <c r="DQ91" s="373">
        <v>8911</v>
      </c>
      <c r="DR91" s="373">
        <v>8841</v>
      </c>
      <c r="DS91" s="376">
        <v>8941</v>
      </c>
      <c r="DT91" s="372">
        <v>9000</v>
      </c>
      <c r="DU91" s="373">
        <v>9027</v>
      </c>
      <c r="DV91" s="373">
        <v>9113</v>
      </c>
      <c r="DW91" s="373">
        <v>9226</v>
      </c>
      <c r="DX91" s="373">
        <v>9427</v>
      </c>
      <c r="DY91" s="373">
        <v>9474</v>
      </c>
      <c r="DZ91" s="373">
        <v>9571</v>
      </c>
      <c r="EA91" s="373">
        <v>9393</v>
      </c>
      <c r="EB91" s="373">
        <v>9400</v>
      </c>
      <c r="EC91" s="373">
        <v>9391</v>
      </c>
      <c r="ED91" s="373">
        <v>9286</v>
      </c>
      <c r="EE91" s="376">
        <v>9186</v>
      </c>
      <c r="EF91" s="372">
        <v>9196</v>
      </c>
      <c r="EG91" s="373">
        <v>9092</v>
      </c>
      <c r="EH91" s="373">
        <v>9029</v>
      </c>
      <c r="EI91" s="373">
        <v>8944</v>
      </c>
      <c r="EJ91" s="373">
        <v>8983</v>
      </c>
      <c r="EK91" s="373">
        <v>8997</v>
      </c>
      <c r="EL91" s="373">
        <v>8998</v>
      </c>
      <c r="EM91" s="373">
        <v>8955</v>
      </c>
      <c r="EN91" s="373">
        <v>9067</v>
      </c>
      <c r="EO91" s="373">
        <v>8962</v>
      </c>
      <c r="EP91" s="373">
        <v>8913</v>
      </c>
      <c r="EQ91" s="376">
        <v>8964</v>
      </c>
      <c r="ER91" s="372">
        <v>9041</v>
      </c>
      <c r="ES91" s="373">
        <v>9060</v>
      </c>
      <c r="ET91" s="373">
        <v>9304</v>
      </c>
      <c r="EU91" s="373">
        <v>9320</v>
      </c>
      <c r="EV91" s="373">
        <v>9396</v>
      </c>
      <c r="EW91" s="376">
        <v>9409</v>
      </c>
      <c r="EX91" s="376">
        <v>9755</v>
      </c>
      <c r="EY91" s="376">
        <v>9795</v>
      </c>
      <c r="EZ91" s="374">
        <v>9797</v>
      </c>
      <c r="FA91" s="374">
        <v>9791</v>
      </c>
      <c r="FB91" s="374">
        <v>9728</v>
      </c>
      <c r="FC91" s="374">
        <v>9814</v>
      </c>
      <c r="FD91" s="102">
        <v>86</v>
      </c>
      <c r="FE91" s="85">
        <v>0.87835767541619858</v>
      </c>
      <c r="FF91" s="102">
        <v>850</v>
      </c>
      <c r="FG91" s="85">
        <v>9.4823739402052656</v>
      </c>
    </row>
    <row r="92" spans="1:163" ht="15" outlineLevel="2">
      <c r="A92" s="360">
        <v>440</v>
      </c>
      <c r="B92" s="53" t="s">
        <v>365</v>
      </c>
      <c r="C92" s="344" t="s">
        <v>377</v>
      </c>
      <c r="D92" s="372">
        <v>16541</v>
      </c>
      <c r="E92" s="373">
        <v>16691</v>
      </c>
      <c r="F92" s="373">
        <v>16714</v>
      </c>
      <c r="G92" s="373">
        <v>16515</v>
      </c>
      <c r="H92" s="373">
        <v>16458</v>
      </c>
      <c r="I92" s="373">
        <v>16564</v>
      </c>
      <c r="J92" s="373">
        <v>16383</v>
      </c>
      <c r="K92" s="373">
        <v>16564</v>
      </c>
      <c r="L92" s="373">
        <v>16146</v>
      </c>
      <c r="M92" s="373">
        <v>16100</v>
      </c>
      <c r="N92" s="373">
        <v>16166</v>
      </c>
      <c r="O92" s="374">
        <v>16451</v>
      </c>
      <c r="P92" s="372">
        <v>16373</v>
      </c>
      <c r="Q92" s="373">
        <v>16271</v>
      </c>
      <c r="R92" s="375">
        <v>16296</v>
      </c>
      <c r="S92" s="373">
        <v>11899</v>
      </c>
      <c r="T92" s="373">
        <v>16210</v>
      </c>
      <c r="U92" s="373">
        <v>16106</v>
      </c>
      <c r="V92" s="373">
        <v>15924</v>
      </c>
      <c r="W92" s="373">
        <v>15638</v>
      </c>
      <c r="X92" s="373">
        <v>15610</v>
      </c>
      <c r="Y92" s="373">
        <v>15608</v>
      </c>
      <c r="Z92" s="373">
        <v>15672</v>
      </c>
      <c r="AA92" s="374">
        <v>15652</v>
      </c>
      <c r="AB92" s="372">
        <v>16113</v>
      </c>
      <c r="AC92" s="373">
        <v>16235</v>
      </c>
      <c r="AD92" s="373">
        <v>16509</v>
      </c>
      <c r="AE92" s="373">
        <v>16496</v>
      </c>
      <c r="AF92" s="373">
        <v>16450</v>
      </c>
      <c r="AG92" s="373">
        <v>16512</v>
      </c>
      <c r="AH92" s="373">
        <v>16434</v>
      </c>
      <c r="AI92" s="373">
        <v>16595</v>
      </c>
      <c r="AJ92" s="373">
        <v>16619</v>
      </c>
      <c r="AK92" s="373">
        <v>17095</v>
      </c>
      <c r="AL92" s="373">
        <v>16922</v>
      </c>
      <c r="AM92" s="374">
        <v>16841</v>
      </c>
      <c r="AN92" s="372">
        <v>16889</v>
      </c>
      <c r="AO92" s="373">
        <v>17051</v>
      </c>
      <c r="AP92" s="373">
        <v>17005</v>
      </c>
      <c r="AQ92" s="373">
        <v>16984</v>
      </c>
      <c r="AR92" s="373">
        <v>16915</v>
      </c>
      <c r="AS92" s="373">
        <v>16982</v>
      </c>
      <c r="AT92" s="373">
        <v>16874</v>
      </c>
      <c r="AU92" s="373">
        <v>17035</v>
      </c>
      <c r="AV92" s="373">
        <v>16904</v>
      </c>
      <c r="AW92" s="373">
        <v>16855</v>
      </c>
      <c r="AX92" s="373">
        <v>16777</v>
      </c>
      <c r="AY92" s="374">
        <v>16787</v>
      </c>
      <c r="AZ92" s="372">
        <v>16728</v>
      </c>
      <c r="BA92" s="373">
        <v>16813</v>
      </c>
      <c r="BB92" s="373">
        <v>16669</v>
      </c>
      <c r="BC92" s="373">
        <v>15933</v>
      </c>
      <c r="BD92" s="373">
        <v>15957</v>
      </c>
      <c r="BE92" s="373">
        <v>16107</v>
      </c>
      <c r="BF92" s="373">
        <v>16155</v>
      </c>
      <c r="BG92" s="373">
        <v>16108</v>
      </c>
      <c r="BH92" s="373">
        <v>16133</v>
      </c>
      <c r="BI92" s="373">
        <v>16115</v>
      </c>
      <c r="BJ92" s="373">
        <v>16212</v>
      </c>
      <c r="BK92" s="374">
        <v>16247</v>
      </c>
      <c r="BL92" s="372">
        <v>16311</v>
      </c>
      <c r="BM92" s="377">
        <v>16363</v>
      </c>
      <c r="BN92" s="377">
        <v>16344</v>
      </c>
      <c r="BO92" s="377">
        <v>16241</v>
      </c>
      <c r="BP92" s="377">
        <v>16161</v>
      </c>
      <c r="BQ92" s="377">
        <v>16133</v>
      </c>
      <c r="BR92" s="377">
        <v>16247</v>
      </c>
      <c r="BS92" s="377">
        <v>16123</v>
      </c>
      <c r="BT92" s="377">
        <v>16081</v>
      </c>
      <c r="BU92" s="377">
        <v>15971</v>
      </c>
      <c r="BV92" s="377">
        <v>15911</v>
      </c>
      <c r="BW92" s="374">
        <v>16027</v>
      </c>
      <c r="BX92" s="372">
        <v>16282</v>
      </c>
      <c r="BY92" s="377">
        <v>16142</v>
      </c>
      <c r="BZ92" s="377">
        <v>15893</v>
      </c>
      <c r="CA92" s="377">
        <v>15532</v>
      </c>
      <c r="CB92" s="377">
        <v>15352</v>
      </c>
      <c r="CC92" s="377">
        <v>15281</v>
      </c>
      <c r="CD92" s="377">
        <v>15162</v>
      </c>
      <c r="CE92" s="377">
        <v>15131</v>
      </c>
      <c r="CF92" s="377">
        <v>14992</v>
      </c>
      <c r="CG92" s="373">
        <v>14849</v>
      </c>
      <c r="CH92" s="373">
        <v>14842</v>
      </c>
      <c r="CI92" s="374">
        <v>14806</v>
      </c>
      <c r="CJ92" s="372">
        <v>14757</v>
      </c>
      <c r="CK92" s="373">
        <v>14804</v>
      </c>
      <c r="CL92" s="373">
        <v>14914</v>
      </c>
      <c r="CM92" s="373">
        <v>14886</v>
      </c>
      <c r="CN92" s="373">
        <v>14887</v>
      </c>
      <c r="CO92" s="373">
        <v>15013</v>
      </c>
      <c r="CP92" s="373">
        <v>15049</v>
      </c>
      <c r="CQ92" s="373">
        <v>15032</v>
      </c>
      <c r="CR92" s="373">
        <v>15959</v>
      </c>
      <c r="CS92" s="373">
        <v>15961</v>
      </c>
      <c r="CT92" s="373">
        <v>15978</v>
      </c>
      <c r="CU92" s="374">
        <v>16117</v>
      </c>
      <c r="CV92" s="372">
        <v>16064</v>
      </c>
      <c r="CW92" s="373">
        <v>16048</v>
      </c>
      <c r="CX92" s="373">
        <v>16005</v>
      </c>
      <c r="CY92" s="373">
        <v>16038</v>
      </c>
      <c r="CZ92" s="373">
        <v>16052</v>
      </c>
      <c r="DA92" s="373">
        <v>16059</v>
      </c>
      <c r="DB92" s="373">
        <v>16000</v>
      </c>
      <c r="DC92" s="373">
        <v>16042</v>
      </c>
      <c r="DD92" s="373">
        <v>16012</v>
      </c>
      <c r="DE92" s="373">
        <v>16131</v>
      </c>
      <c r="DF92" s="373">
        <v>16186</v>
      </c>
      <c r="DG92" s="374">
        <v>16276</v>
      </c>
      <c r="DH92" s="372">
        <v>16295</v>
      </c>
      <c r="DI92" s="373">
        <v>16274</v>
      </c>
      <c r="DJ92" s="373">
        <v>16274</v>
      </c>
      <c r="DK92" s="373">
        <v>16256</v>
      </c>
      <c r="DL92" s="373">
        <v>16200</v>
      </c>
      <c r="DM92" s="373">
        <v>16151</v>
      </c>
      <c r="DN92" s="373">
        <v>16096</v>
      </c>
      <c r="DO92" s="373">
        <v>16072</v>
      </c>
      <c r="DP92" s="373">
        <v>16153</v>
      </c>
      <c r="DQ92" s="373">
        <v>16111</v>
      </c>
      <c r="DR92" s="373">
        <v>16056</v>
      </c>
      <c r="DS92" s="376">
        <v>16307</v>
      </c>
      <c r="DT92" s="372">
        <v>16440</v>
      </c>
      <c r="DU92" s="373">
        <v>17089</v>
      </c>
      <c r="DV92" s="373">
        <v>17465</v>
      </c>
      <c r="DW92" s="373">
        <v>17723</v>
      </c>
      <c r="DX92" s="373">
        <v>18400</v>
      </c>
      <c r="DY92" s="373">
        <v>18567</v>
      </c>
      <c r="DZ92" s="373">
        <v>18539</v>
      </c>
      <c r="EA92" s="373">
        <v>17973</v>
      </c>
      <c r="EB92" s="373">
        <v>18045</v>
      </c>
      <c r="EC92" s="373">
        <v>17936</v>
      </c>
      <c r="ED92" s="373">
        <v>17777</v>
      </c>
      <c r="EE92" s="376">
        <v>17565</v>
      </c>
      <c r="EF92" s="372">
        <v>17583</v>
      </c>
      <c r="EG92" s="373">
        <v>17484</v>
      </c>
      <c r="EH92" s="373">
        <v>17350</v>
      </c>
      <c r="EI92" s="373">
        <v>17430</v>
      </c>
      <c r="EJ92" s="373">
        <v>17458</v>
      </c>
      <c r="EK92" s="373">
        <v>17532</v>
      </c>
      <c r="EL92" s="373">
        <v>17593</v>
      </c>
      <c r="EM92" s="373">
        <v>17552</v>
      </c>
      <c r="EN92" s="373">
        <v>18332</v>
      </c>
      <c r="EO92" s="373">
        <v>18254</v>
      </c>
      <c r="EP92" s="373">
        <v>18428</v>
      </c>
      <c r="EQ92" s="376">
        <v>18605</v>
      </c>
      <c r="ER92" s="372">
        <v>18796</v>
      </c>
      <c r="ES92" s="373">
        <v>18880</v>
      </c>
      <c r="ET92" s="373">
        <v>19666</v>
      </c>
      <c r="EU92" s="373">
        <v>19669</v>
      </c>
      <c r="EV92" s="373">
        <v>19869</v>
      </c>
      <c r="EW92" s="376">
        <v>20115</v>
      </c>
      <c r="EX92" s="376">
        <v>21154</v>
      </c>
      <c r="EY92" s="376">
        <v>21340</v>
      </c>
      <c r="EZ92" s="374">
        <v>21477</v>
      </c>
      <c r="FA92" s="374">
        <v>22042</v>
      </c>
      <c r="FB92" s="374">
        <v>22182</v>
      </c>
      <c r="FC92" s="374">
        <v>24156</v>
      </c>
      <c r="FD92" s="102">
        <v>1974</v>
      </c>
      <c r="FE92" s="85">
        <v>8.9556301606024853</v>
      </c>
      <c r="FF92" s="102">
        <v>5551</v>
      </c>
      <c r="FG92" s="85">
        <v>29.836065573770494</v>
      </c>
    </row>
    <row r="93" spans="1:163" ht="15" outlineLevel="2">
      <c r="A93" s="360">
        <v>483</v>
      </c>
      <c r="B93" s="53" t="s">
        <v>365</v>
      </c>
      <c r="C93" s="344" t="s">
        <v>378</v>
      </c>
      <c r="D93" s="372">
        <v>9285</v>
      </c>
      <c r="E93" s="373">
        <v>9331</v>
      </c>
      <c r="F93" s="373">
        <v>9320</v>
      </c>
      <c r="G93" s="373">
        <v>9251</v>
      </c>
      <c r="H93" s="373">
        <v>9241</v>
      </c>
      <c r="I93" s="373">
        <v>9353</v>
      </c>
      <c r="J93" s="373">
        <v>9335</v>
      </c>
      <c r="K93" s="373">
        <v>9279</v>
      </c>
      <c r="L93" s="373">
        <v>9327</v>
      </c>
      <c r="M93" s="373">
        <v>9520</v>
      </c>
      <c r="N93" s="373">
        <v>9598</v>
      </c>
      <c r="O93" s="374">
        <v>9642</v>
      </c>
      <c r="P93" s="372">
        <v>9576</v>
      </c>
      <c r="Q93" s="373">
        <v>9624</v>
      </c>
      <c r="R93" s="375">
        <v>9611</v>
      </c>
      <c r="S93" s="373">
        <v>8286</v>
      </c>
      <c r="T93" s="373">
        <v>9702</v>
      </c>
      <c r="U93" s="373">
        <v>9766</v>
      </c>
      <c r="V93" s="373">
        <v>9782</v>
      </c>
      <c r="W93" s="373">
        <v>9799</v>
      </c>
      <c r="X93" s="373">
        <v>9915</v>
      </c>
      <c r="Y93" s="373">
        <v>9911</v>
      </c>
      <c r="Z93" s="373">
        <v>9931</v>
      </c>
      <c r="AA93" s="374">
        <v>9839</v>
      </c>
      <c r="AB93" s="372">
        <v>9846</v>
      </c>
      <c r="AC93" s="373">
        <v>9821</v>
      </c>
      <c r="AD93" s="373">
        <v>9791</v>
      </c>
      <c r="AE93" s="373">
        <v>9849</v>
      </c>
      <c r="AF93" s="373">
        <v>9853</v>
      </c>
      <c r="AG93" s="373">
        <v>9965</v>
      </c>
      <c r="AH93" s="373">
        <v>10009</v>
      </c>
      <c r="AI93" s="373">
        <v>9995</v>
      </c>
      <c r="AJ93" s="373">
        <v>9972</v>
      </c>
      <c r="AK93" s="373">
        <v>10019</v>
      </c>
      <c r="AL93" s="373">
        <v>10019</v>
      </c>
      <c r="AM93" s="374">
        <v>10070</v>
      </c>
      <c r="AN93" s="372">
        <v>10082</v>
      </c>
      <c r="AO93" s="373">
        <v>10022</v>
      </c>
      <c r="AP93" s="373">
        <v>10010</v>
      </c>
      <c r="AQ93" s="373">
        <v>10052</v>
      </c>
      <c r="AR93" s="373">
        <v>10066</v>
      </c>
      <c r="AS93" s="373">
        <v>10009</v>
      </c>
      <c r="AT93" s="373">
        <v>10006</v>
      </c>
      <c r="AU93" s="373">
        <v>9976</v>
      </c>
      <c r="AV93" s="373">
        <v>9853</v>
      </c>
      <c r="AW93" s="373">
        <v>9836</v>
      </c>
      <c r="AX93" s="373">
        <v>9807</v>
      </c>
      <c r="AY93" s="374">
        <v>9736</v>
      </c>
      <c r="AZ93" s="372">
        <v>9682</v>
      </c>
      <c r="BA93" s="373">
        <v>9629</v>
      </c>
      <c r="BB93" s="373">
        <v>9571</v>
      </c>
      <c r="BC93" s="373">
        <v>9214</v>
      </c>
      <c r="BD93" s="373">
        <v>9183</v>
      </c>
      <c r="BE93" s="373">
        <v>9188</v>
      </c>
      <c r="BF93" s="373">
        <v>9162</v>
      </c>
      <c r="BG93" s="373">
        <v>9093</v>
      </c>
      <c r="BH93" s="373">
        <v>9079</v>
      </c>
      <c r="BI93" s="373">
        <v>9009</v>
      </c>
      <c r="BJ93" s="373">
        <v>8971</v>
      </c>
      <c r="BK93" s="374">
        <v>9014</v>
      </c>
      <c r="BL93" s="372">
        <v>9021</v>
      </c>
      <c r="BM93" s="377">
        <v>9060</v>
      </c>
      <c r="BN93" s="377">
        <v>9067</v>
      </c>
      <c r="BO93" s="377">
        <v>9021</v>
      </c>
      <c r="BP93" s="377">
        <v>9058</v>
      </c>
      <c r="BQ93" s="377">
        <v>9054</v>
      </c>
      <c r="BR93" s="377">
        <v>8983</v>
      </c>
      <c r="BS93" s="377">
        <v>8943</v>
      </c>
      <c r="BT93" s="377">
        <v>8879</v>
      </c>
      <c r="BU93" s="377">
        <v>8863</v>
      </c>
      <c r="BV93" s="377">
        <v>8854</v>
      </c>
      <c r="BW93" s="374">
        <v>8873</v>
      </c>
      <c r="BX93" s="372">
        <v>8874</v>
      </c>
      <c r="BY93" s="377">
        <v>8831</v>
      </c>
      <c r="BZ93" s="377">
        <v>8826</v>
      </c>
      <c r="CA93" s="377">
        <v>8798</v>
      </c>
      <c r="CB93" s="377">
        <v>8737</v>
      </c>
      <c r="CC93" s="377">
        <v>8657</v>
      </c>
      <c r="CD93" s="377">
        <v>8618</v>
      </c>
      <c r="CE93" s="377">
        <v>8593</v>
      </c>
      <c r="CF93" s="377">
        <v>8689</v>
      </c>
      <c r="CG93" s="373">
        <v>8665</v>
      </c>
      <c r="CH93" s="373">
        <v>8673</v>
      </c>
      <c r="CI93" s="374">
        <v>8644</v>
      </c>
      <c r="CJ93" s="372">
        <v>8642</v>
      </c>
      <c r="CK93" s="373">
        <v>8638</v>
      </c>
      <c r="CL93" s="373">
        <v>8617</v>
      </c>
      <c r="CM93" s="373">
        <v>8609</v>
      </c>
      <c r="CN93" s="373">
        <v>8629</v>
      </c>
      <c r="CO93" s="373">
        <v>8697</v>
      </c>
      <c r="CP93" s="373">
        <v>8754</v>
      </c>
      <c r="CQ93" s="373">
        <v>8767</v>
      </c>
      <c r="CR93" s="373">
        <v>8770</v>
      </c>
      <c r="CS93" s="373">
        <v>8755</v>
      </c>
      <c r="CT93" s="373">
        <v>8824</v>
      </c>
      <c r="CU93" s="374">
        <v>8837</v>
      </c>
      <c r="CV93" s="372">
        <v>8833</v>
      </c>
      <c r="CW93" s="373">
        <v>8840</v>
      </c>
      <c r="CX93" s="373">
        <v>8782</v>
      </c>
      <c r="CY93" s="373">
        <v>8808</v>
      </c>
      <c r="CZ93" s="373">
        <v>8820</v>
      </c>
      <c r="DA93" s="373">
        <v>8771</v>
      </c>
      <c r="DB93" s="373">
        <v>8740</v>
      </c>
      <c r="DC93" s="373">
        <v>8734</v>
      </c>
      <c r="DD93" s="373">
        <v>8705</v>
      </c>
      <c r="DE93" s="373">
        <v>8641</v>
      </c>
      <c r="DF93" s="373">
        <v>8624</v>
      </c>
      <c r="DG93" s="374">
        <v>8647</v>
      </c>
      <c r="DH93" s="372">
        <v>8605</v>
      </c>
      <c r="DI93" s="373">
        <v>8542</v>
      </c>
      <c r="DJ93" s="373">
        <v>8503</v>
      </c>
      <c r="DK93" s="373">
        <v>8465</v>
      </c>
      <c r="DL93" s="373">
        <v>8383</v>
      </c>
      <c r="DM93" s="373">
        <v>8310</v>
      </c>
      <c r="DN93" s="373">
        <v>8252</v>
      </c>
      <c r="DO93" s="373">
        <v>8224</v>
      </c>
      <c r="DP93" s="373">
        <v>8214</v>
      </c>
      <c r="DQ93" s="373">
        <v>8169</v>
      </c>
      <c r="DR93" s="373">
        <v>8132</v>
      </c>
      <c r="DS93" s="376">
        <v>8204</v>
      </c>
      <c r="DT93" s="372">
        <v>8239</v>
      </c>
      <c r="DU93" s="373">
        <v>8274</v>
      </c>
      <c r="DV93" s="373">
        <v>8237</v>
      </c>
      <c r="DW93" s="373">
        <v>8247</v>
      </c>
      <c r="DX93" s="373">
        <v>8309</v>
      </c>
      <c r="DY93" s="373">
        <v>8304</v>
      </c>
      <c r="DZ93" s="373">
        <v>8286</v>
      </c>
      <c r="EA93" s="373">
        <v>8213</v>
      </c>
      <c r="EB93" s="373">
        <v>8226</v>
      </c>
      <c r="EC93" s="373">
        <v>8221</v>
      </c>
      <c r="ED93" s="373">
        <v>8210</v>
      </c>
      <c r="EE93" s="376">
        <v>8176</v>
      </c>
      <c r="EF93" s="372">
        <v>8186</v>
      </c>
      <c r="EG93" s="373">
        <v>8157</v>
      </c>
      <c r="EH93" s="373">
        <v>8126</v>
      </c>
      <c r="EI93" s="373">
        <v>8080</v>
      </c>
      <c r="EJ93" s="373">
        <v>8075</v>
      </c>
      <c r="EK93" s="373">
        <v>8029</v>
      </c>
      <c r="EL93" s="373">
        <v>8055</v>
      </c>
      <c r="EM93" s="373">
        <v>8038</v>
      </c>
      <c r="EN93" s="373">
        <v>8048</v>
      </c>
      <c r="EO93" s="373">
        <v>8084</v>
      </c>
      <c r="EP93" s="373">
        <v>8119</v>
      </c>
      <c r="EQ93" s="376">
        <v>8129</v>
      </c>
      <c r="ER93" s="372">
        <v>8146</v>
      </c>
      <c r="ES93" s="373">
        <v>8127</v>
      </c>
      <c r="ET93" s="373">
        <v>8108</v>
      </c>
      <c r="EU93" s="373">
        <v>8063</v>
      </c>
      <c r="EV93" s="373">
        <v>8036</v>
      </c>
      <c r="EW93" s="376">
        <v>8031</v>
      </c>
      <c r="EX93" s="376">
        <v>8004</v>
      </c>
      <c r="EY93" s="376">
        <v>8014</v>
      </c>
      <c r="EZ93" s="374">
        <v>7967</v>
      </c>
      <c r="FA93" s="374">
        <v>7964</v>
      </c>
      <c r="FB93" s="374">
        <v>7956</v>
      </c>
      <c r="FC93" s="374">
        <v>7976</v>
      </c>
      <c r="FD93" s="102">
        <v>20</v>
      </c>
      <c r="FE93" s="85">
        <v>0.25113008538422904</v>
      </c>
      <c r="FF93" s="102">
        <v>-153</v>
      </c>
      <c r="FG93" s="85">
        <v>-1.8821503259933572</v>
      </c>
    </row>
    <row r="94" spans="1:163" ht="15" outlineLevel="2">
      <c r="A94" s="360">
        <v>541</v>
      </c>
      <c r="B94" s="53" t="s">
        <v>365</v>
      </c>
      <c r="C94" s="344" t="s">
        <v>3274</v>
      </c>
      <c r="D94" s="372">
        <v>11508</v>
      </c>
      <c r="E94" s="373">
        <v>11651</v>
      </c>
      <c r="F94" s="373">
        <v>11713</v>
      </c>
      <c r="G94" s="373">
        <v>11646</v>
      </c>
      <c r="H94" s="373">
        <v>11626</v>
      </c>
      <c r="I94" s="373">
        <v>11719</v>
      </c>
      <c r="J94" s="373">
        <v>11637</v>
      </c>
      <c r="K94" s="373">
        <v>11618</v>
      </c>
      <c r="L94" s="373">
        <v>11852</v>
      </c>
      <c r="M94" s="373">
        <v>11954</v>
      </c>
      <c r="N94" s="373">
        <v>11951</v>
      </c>
      <c r="O94" s="374">
        <v>11957</v>
      </c>
      <c r="P94" s="372">
        <v>11979</v>
      </c>
      <c r="Q94" s="373">
        <v>11939</v>
      </c>
      <c r="R94" s="375">
        <v>11967</v>
      </c>
      <c r="S94" s="373">
        <v>12259</v>
      </c>
      <c r="T94" s="373">
        <v>12319</v>
      </c>
      <c r="U94" s="373">
        <v>12351</v>
      </c>
      <c r="V94" s="373">
        <v>12291</v>
      </c>
      <c r="W94" s="373">
        <v>12224</v>
      </c>
      <c r="X94" s="373">
        <v>12189</v>
      </c>
      <c r="Y94" s="373">
        <v>12086</v>
      </c>
      <c r="Z94" s="373">
        <v>12024</v>
      </c>
      <c r="AA94" s="374">
        <v>11934</v>
      </c>
      <c r="AB94" s="372">
        <v>11756</v>
      </c>
      <c r="AC94" s="373">
        <v>11908</v>
      </c>
      <c r="AD94" s="373">
        <v>11826</v>
      </c>
      <c r="AE94" s="373">
        <v>11747</v>
      </c>
      <c r="AF94" s="373">
        <v>11753</v>
      </c>
      <c r="AG94" s="373">
        <v>11754</v>
      </c>
      <c r="AH94" s="373">
        <v>11740</v>
      </c>
      <c r="AI94" s="373">
        <v>11732</v>
      </c>
      <c r="AJ94" s="373">
        <v>11670</v>
      </c>
      <c r="AK94" s="373">
        <v>11704</v>
      </c>
      <c r="AL94" s="373">
        <v>11667</v>
      </c>
      <c r="AM94" s="374">
        <v>11706</v>
      </c>
      <c r="AN94" s="372">
        <v>11545</v>
      </c>
      <c r="AO94" s="373">
        <v>11789</v>
      </c>
      <c r="AP94" s="373">
        <v>11733</v>
      </c>
      <c r="AQ94" s="373">
        <v>11706</v>
      </c>
      <c r="AR94" s="373">
        <v>11738</v>
      </c>
      <c r="AS94" s="373">
        <v>11712</v>
      </c>
      <c r="AT94" s="373">
        <v>11730</v>
      </c>
      <c r="AU94" s="373">
        <v>11724</v>
      </c>
      <c r="AV94" s="373">
        <v>11608</v>
      </c>
      <c r="AW94" s="373">
        <v>11481</v>
      </c>
      <c r="AX94" s="373">
        <v>11455</v>
      </c>
      <c r="AY94" s="374">
        <v>11504</v>
      </c>
      <c r="AZ94" s="372">
        <v>11546</v>
      </c>
      <c r="BA94" s="373">
        <v>11520</v>
      </c>
      <c r="BB94" s="373">
        <v>11498</v>
      </c>
      <c r="BC94" s="373">
        <v>11445</v>
      </c>
      <c r="BD94" s="373">
        <v>11408</v>
      </c>
      <c r="BE94" s="373">
        <v>11312</v>
      </c>
      <c r="BF94" s="373">
        <v>11347</v>
      </c>
      <c r="BG94" s="373">
        <v>11290</v>
      </c>
      <c r="BH94" s="373">
        <v>11268</v>
      </c>
      <c r="BI94" s="373">
        <v>11233</v>
      </c>
      <c r="BJ94" s="373">
        <v>11232</v>
      </c>
      <c r="BK94" s="374">
        <v>11328</v>
      </c>
      <c r="BL94" s="372">
        <v>11351</v>
      </c>
      <c r="BM94" s="377">
        <v>11434</v>
      </c>
      <c r="BN94" s="377">
        <v>11469</v>
      </c>
      <c r="BO94" s="377">
        <v>11412</v>
      </c>
      <c r="BP94" s="377">
        <v>11484</v>
      </c>
      <c r="BQ94" s="377">
        <v>11438</v>
      </c>
      <c r="BR94" s="377">
        <v>11231</v>
      </c>
      <c r="BS94" s="377">
        <v>11118</v>
      </c>
      <c r="BT94" s="377">
        <v>11093</v>
      </c>
      <c r="BU94" s="377">
        <v>11083</v>
      </c>
      <c r="BV94" s="377">
        <v>11068</v>
      </c>
      <c r="BW94" s="374">
        <v>11111</v>
      </c>
      <c r="BX94" s="372">
        <v>11176</v>
      </c>
      <c r="BY94" s="377">
        <v>11142</v>
      </c>
      <c r="BZ94" s="377">
        <v>11062</v>
      </c>
      <c r="CA94" s="377">
        <v>11000</v>
      </c>
      <c r="CB94" s="377">
        <v>10996</v>
      </c>
      <c r="CC94" s="377">
        <v>10963</v>
      </c>
      <c r="CD94" s="377">
        <v>10953</v>
      </c>
      <c r="CE94" s="377">
        <v>10985</v>
      </c>
      <c r="CF94" s="377">
        <v>10956</v>
      </c>
      <c r="CG94" s="373">
        <v>10913</v>
      </c>
      <c r="CH94" s="373">
        <v>10865</v>
      </c>
      <c r="CI94" s="374">
        <v>10847</v>
      </c>
      <c r="CJ94" s="372">
        <v>10851</v>
      </c>
      <c r="CK94" s="373">
        <v>10893</v>
      </c>
      <c r="CL94" s="373">
        <v>10909</v>
      </c>
      <c r="CM94" s="373">
        <v>10899</v>
      </c>
      <c r="CN94" s="373">
        <v>10885</v>
      </c>
      <c r="CO94" s="373">
        <v>10896</v>
      </c>
      <c r="CP94" s="373">
        <v>10920</v>
      </c>
      <c r="CQ94" s="373">
        <v>10907</v>
      </c>
      <c r="CR94" s="373">
        <v>10906</v>
      </c>
      <c r="CS94" s="373">
        <v>10961</v>
      </c>
      <c r="CT94" s="373">
        <v>11063</v>
      </c>
      <c r="CU94" s="374">
        <v>11128</v>
      </c>
      <c r="CV94" s="372">
        <v>11113</v>
      </c>
      <c r="CW94" s="373">
        <v>11121</v>
      </c>
      <c r="CX94" s="373">
        <v>11095</v>
      </c>
      <c r="CY94" s="373">
        <v>11103</v>
      </c>
      <c r="CZ94" s="373">
        <v>11147</v>
      </c>
      <c r="DA94" s="373">
        <v>11160</v>
      </c>
      <c r="DB94" s="373">
        <v>11170</v>
      </c>
      <c r="DC94" s="373">
        <v>11164</v>
      </c>
      <c r="DD94" s="373">
        <v>11163</v>
      </c>
      <c r="DE94" s="373">
        <v>11168</v>
      </c>
      <c r="DF94" s="373">
        <v>11242</v>
      </c>
      <c r="DG94" s="374">
        <v>11218</v>
      </c>
      <c r="DH94" s="372">
        <v>11227</v>
      </c>
      <c r="DI94" s="373">
        <v>11312</v>
      </c>
      <c r="DJ94" s="373">
        <v>11300</v>
      </c>
      <c r="DK94" s="373">
        <v>11276</v>
      </c>
      <c r="DL94" s="373">
        <v>11230</v>
      </c>
      <c r="DM94" s="373">
        <v>11186</v>
      </c>
      <c r="DN94" s="373">
        <v>11162</v>
      </c>
      <c r="DO94" s="373">
        <v>11148</v>
      </c>
      <c r="DP94" s="373">
        <v>11180</v>
      </c>
      <c r="DQ94" s="373">
        <v>11152</v>
      </c>
      <c r="DR94" s="373">
        <v>11132</v>
      </c>
      <c r="DS94" s="376">
        <v>11255</v>
      </c>
      <c r="DT94" s="372">
        <v>11361</v>
      </c>
      <c r="DU94" s="373">
        <v>11649</v>
      </c>
      <c r="DV94" s="373">
        <v>11704</v>
      </c>
      <c r="DW94" s="373">
        <v>11742</v>
      </c>
      <c r="DX94" s="373">
        <v>11847</v>
      </c>
      <c r="DY94" s="373">
        <v>11908</v>
      </c>
      <c r="DZ94" s="373">
        <v>11884</v>
      </c>
      <c r="EA94" s="373">
        <v>11710</v>
      </c>
      <c r="EB94" s="373">
        <v>11794</v>
      </c>
      <c r="EC94" s="373">
        <v>11771</v>
      </c>
      <c r="ED94" s="373">
        <v>11699</v>
      </c>
      <c r="EE94" s="376">
        <v>11668</v>
      </c>
      <c r="EF94" s="372">
        <v>11644</v>
      </c>
      <c r="EG94" s="373">
        <v>11662</v>
      </c>
      <c r="EH94" s="373">
        <v>11657</v>
      </c>
      <c r="EI94" s="373">
        <v>11679</v>
      </c>
      <c r="EJ94" s="373">
        <v>11631</v>
      </c>
      <c r="EK94" s="373">
        <v>11602</v>
      </c>
      <c r="EL94" s="373">
        <v>11664</v>
      </c>
      <c r="EM94" s="373">
        <v>11701</v>
      </c>
      <c r="EN94" s="373">
        <v>11715</v>
      </c>
      <c r="EO94" s="373">
        <v>11651</v>
      </c>
      <c r="EP94" s="373">
        <v>11709</v>
      </c>
      <c r="EQ94" s="376">
        <v>11699</v>
      </c>
      <c r="ER94" s="372">
        <v>11756</v>
      </c>
      <c r="ES94" s="373">
        <v>11727</v>
      </c>
      <c r="ET94" s="373">
        <v>11868</v>
      </c>
      <c r="EU94" s="373">
        <v>11818</v>
      </c>
      <c r="EV94" s="373">
        <v>11882</v>
      </c>
      <c r="EW94" s="376">
        <v>11874</v>
      </c>
      <c r="EX94" s="376">
        <v>12207</v>
      </c>
      <c r="EY94" s="376">
        <v>12249</v>
      </c>
      <c r="EZ94" s="374">
        <v>12210</v>
      </c>
      <c r="FA94" s="374">
        <v>12262</v>
      </c>
      <c r="FB94" s="374">
        <v>12294</v>
      </c>
      <c r="FC94" s="374">
        <v>12400</v>
      </c>
      <c r="FD94" s="102">
        <v>106</v>
      </c>
      <c r="FE94" s="85">
        <v>0.86445930517044522</v>
      </c>
      <c r="FF94" s="102">
        <v>701</v>
      </c>
      <c r="FG94" s="85">
        <v>5.991965125224378</v>
      </c>
    </row>
    <row r="95" spans="1:163" ht="15" outlineLevel="2">
      <c r="A95" s="360">
        <v>607</v>
      </c>
      <c r="B95" s="53" t="s">
        <v>365</v>
      </c>
      <c r="C95" s="344" t="s">
        <v>3275</v>
      </c>
      <c r="D95" s="372">
        <v>4309</v>
      </c>
      <c r="E95" s="373">
        <v>4322</v>
      </c>
      <c r="F95" s="373">
        <v>4333</v>
      </c>
      <c r="G95" s="373">
        <v>4391</v>
      </c>
      <c r="H95" s="373">
        <v>4360</v>
      </c>
      <c r="I95" s="373">
        <v>4406</v>
      </c>
      <c r="J95" s="373">
        <v>4316</v>
      </c>
      <c r="K95" s="373">
        <v>4388</v>
      </c>
      <c r="L95" s="373">
        <v>4282</v>
      </c>
      <c r="M95" s="373">
        <v>4267</v>
      </c>
      <c r="N95" s="373">
        <v>4209</v>
      </c>
      <c r="O95" s="374">
        <v>4183</v>
      </c>
      <c r="P95" s="372">
        <v>4216</v>
      </c>
      <c r="Q95" s="373">
        <v>4200</v>
      </c>
      <c r="R95" s="375">
        <v>4200</v>
      </c>
      <c r="S95" s="373">
        <v>4219</v>
      </c>
      <c r="T95" s="373">
        <v>4231</v>
      </c>
      <c r="U95" s="373">
        <v>4221</v>
      </c>
      <c r="V95" s="373">
        <v>4188</v>
      </c>
      <c r="W95" s="373">
        <v>4157</v>
      </c>
      <c r="X95" s="373">
        <v>4110</v>
      </c>
      <c r="Y95" s="373">
        <v>4126</v>
      </c>
      <c r="Z95" s="373">
        <v>4131</v>
      </c>
      <c r="AA95" s="374">
        <v>4086</v>
      </c>
      <c r="AB95" s="372">
        <v>4076</v>
      </c>
      <c r="AC95" s="373">
        <v>4164</v>
      </c>
      <c r="AD95" s="373">
        <v>4159</v>
      </c>
      <c r="AE95" s="373">
        <v>4125</v>
      </c>
      <c r="AF95" s="373">
        <v>4000</v>
      </c>
      <c r="AG95" s="373">
        <v>3871</v>
      </c>
      <c r="AH95" s="373">
        <v>3815</v>
      </c>
      <c r="AI95" s="373">
        <v>3808</v>
      </c>
      <c r="AJ95" s="373">
        <v>3803</v>
      </c>
      <c r="AK95" s="373">
        <v>3857</v>
      </c>
      <c r="AL95" s="373">
        <v>3870</v>
      </c>
      <c r="AM95" s="374">
        <v>3947</v>
      </c>
      <c r="AN95" s="372">
        <v>3925</v>
      </c>
      <c r="AO95" s="373">
        <v>4021</v>
      </c>
      <c r="AP95" s="373">
        <v>4004</v>
      </c>
      <c r="AQ95" s="373">
        <v>3979</v>
      </c>
      <c r="AR95" s="373">
        <v>4106</v>
      </c>
      <c r="AS95" s="373">
        <v>4138</v>
      </c>
      <c r="AT95" s="373">
        <v>4152</v>
      </c>
      <c r="AU95" s="373">
        <v>4147</v>
      </c>
      <c r="AV95" s="373">
        <v>4110</v>
      </c>
      <c r="AW95" s="373">
        <v>4110</v>
      </c>
      <c r="AX95" s="373">
        <v>4173</v>
      </c>
      <c r="AY95" s="374">
        <v>4171</v>
      </c>
      <c r="AZ95" s="372">
        <v>4202</v>
      </c>
      <c r="BA95" s="373">
        <v>4279</v>
      </c>
      <c r="BB95" s="373">
        <v>4235</v>
      </c>
      <c r="BC95" s="373">
        <v>4222</v>
      </c>
      <c r="BD95" s="373">
        <v>4197</v>
      </c>
      <c r="BE95" s="373">
        <v>4193</v>
      </c>
      <c r="BF95" s="373">
        <v>4222</v>
      </c>
      <c r="BG95" s="373">
        <v>4136</v>
      </c>
      <c r="BH95" s="373">
        <v>4176</v>
      </c>
      <c r="BI95" s="373">
        <v>4119</v>
      </c>
      <c r="BJ95" s="373">
        <v>4075</v>
      </c>
      <c r="BK95" s="374">
        <v>4100</v>
      </c>
      <c r="BL95" s="372">
        <v>4167</v>
      </c>
      <c r="BM95" s="377">
        <v>4242</v>
      </c>
      <c r="BN95" s="377">
        <v>4279</v>
      </c>
      <c r="BO95" s="377">
        <v>4285</v>
      </c>
      <c r="BP95" s="377">
        <v>4288</v>
      </c>
      <c r="BQ95" s="377">
        <v>4285</v>
      </c>
      <c r="BR95" s="377">
        <v>4107</v>
      </c>
      <c r="BS95" s="377">
        <v>4071</v>
      </c>
      <c r="BT95" s="377">
        <v>4037</v>
      </c>
      <c r="BU95" s="377">
        <v>4041</v>
      </c>
      <c r="BV95" s="377">
        <v>4025</v>
      </c>
      <c r="BW95" s="374">
        <v>4079</v>
      </c>
      <c r="BX95" s="372">
        <v>4172</v>
      </c>
      <c r="BY95" s="377">
        <v>4121</v>
      </c>
      <c r="BZ95" s="377">
        <v>4042</v>
      </c>
      <c r="CA95" s="377">
        <v>3958</v>
      </c>
      <c r="CB95" s="377">
        <v>3925</v>
      </c>
      <c r="CC95" s="377">
        <v>3842</v>
      </c>
      <c r="CD95" s="377">
        <v>3778</v>
      </c>
      <c r="CE95" s="377">
        <v>3804</v>
      </c>
      <c r="CF95" s="377">
        <v>3741</v>
      </c>
      <c r="CG95" s="373">
        <v>3721</v>
      </c>
      <c r="CH95" s="373">
        <v>3663</v>
      </c>
      <c r="CI95" s="374">
        <v>3659</v>
      </c>
      <c r="CJ95" s="372">
        <v>3628</v>
      </c>
      <c r="CK95" s="373">
        <v>3614</v>
      </c>
      <c r="CL95" s="373">
        <v>3556</v>
      </c>
      <c r="CM95" s="373">
        <v>3547</v>
      </c>
      <c r="CN95" s="373">
        <v>3556</v>
      </c>
      <c r="CO95" s="373">
        <v>3625</v>
      </c>
      <c r="CP95" s="373">
        <v>3680</v>
      </c>
      <c r="CQ95" s="373">
        <v>3674</v>
      </c>
      <c r="CR95" s="373">
        <v>3676</v>
      </c>
      <c r="CS95" s="373">
        <v>3805</v>
      </c>
      <c r="CT95" s="373">
        <v>3797</v>
      </c>
      <c r="CU95" s="374">
        <v>3828</v>
      </c>
      <c r="CV95" s="372">
        <v>3823</v>
      </c>
      <c r="CW95" s="373">
        <v>3827</v>
      </c>
      <c r="CX95" s="373">
        <v>3798</v>
      </c>
      <c r="CY95" s="373">
        <v>3813</v>
      </c>
      <c r="CZ95" s="373">
        <v>3782</v>
      </c>
      <c r="DA95" s="373">
        <v>3752</v>
      </c>
      <c r="DB95" s="373">
        <v>3702</v>
      </c>
      <c r="DC95" s="373">
        <v>3652</v>
      </c>
      <c r="DD95" s="373">
        <v>3712</v>
      </c>
      <c r="DE95" s="373">
        <v>3721</v>
      </c>
      <c r="DF95" s="373">
        <v>3740</v>
      </c>
      <c r="DG95" s="374">
        <v>3763</v>
      </c>
      <c r="DH95" s="372">
        <v>3757</v>
      </c>
      <c r="DI95" s="373">
        <v>3696</v>
      </c>
      <c r="DJ95" s="373">
        <v>3659</v>
      </c>
      <c r="DK95" s="373">
        <v>3644</v>
      </c>
      <c r="DL95" s="373">
        <v>3569</v>
      </c>
      <c r="DM95" s="373">
        <v>3498</v>
      </c>
      <c r="DN95" s="373">
        <v>3457</v>
      </c>
      <c r="DO95" s="373">
        <v>3439</v>
      </c>
      <c r="DP95" s="373">
        <v>3454</v>
      </c>
      <c r="DQ95" s="373">
        <v>3440</v>
      </c>
      <c r="DR95" s="373">
        <v>3510</v>
      </c>
      <c r="DS95" s="376">
        <v>3551</v>
      </c>
      <c r="DT95" s="372">
        <v>3572</v>
      </c>
      <c r="DU95" s="373">
        <v>3715</v>
      </c>
      <c r="DV95" s="373">
        <v>3750</v>
      </c>
      <c r="DW95" s="373">
        <v>3840</v>
      </c>
      <c r="DX95" s="373">
        <v>3983</v>
      </c>
      <c r="DY95" s="373">
        <v>3993</v>
      </c>
      <c r="DZ95" s="373">
        <v>4044</v>
      </c>
      <c r="EA95" s="373">
        <v>3876</v>
      </c>
      <c r="EB95" s="373">
        <v>3904</v>
      </c>
      <c r="EC95" s="373">
        <v>3834</v>
      </c>
      <c r="ED95" s="373">
        <v>3782</v>
      </c>
      <c r="EE95" s="376">
        <v>3738</v>
      </c>
      <c r="EF95" s="372">
        <v>3702</v>
      </c>
      <c r="EG95" s="373">
        <v>3655</v>
      </c>
      <c r="EH95" s="373">
        <v>3589</v>
      </c>
      <c r="EI95" s="373">
        <v>3557</v>
      </c>
      <c r="EJ95" s="373">
        <v>3496</v>
      </c>
      <c r="EK95" s="373">
        <v>3469</v>
      </c>
      <c r="EL95" s="373">
        <v>3495</v>
      </c>
      <c r="EM95" s="373">
        <v>3469</v>
      </c>
      <c r="EN95" s="373">
        <v>3531</v>
      </c>
      <c r="EO95" s="373">
        <v>3516</v>
      </c>
      <c r="EP95" s="373">
        <v>3525</v>
      </c>
      <c r="EQ95" s="376">
        <v>3550</v>
      </c>
      <c r="ER95" s="372">
        <v>3601</v>
      </c>
      <c r="ES95" s="373">
        <v>3596</v>
      </c>
      <c r="ET95" s="373">
        <v>3680</v>
      </c>
      <c r="EU95" s="373">
        <v>3738</v>
      </c>
      <c r="EV95" s="373">
        <v>3773</v>
      </c>
      <c r="EW95" s="376">
        <v>3763</v>
      </c>
      <c r="EX95" s="376">
        <v>4009</v>
      </c>
      <c r="EY95" s="376">
        <v>4005</v>
      </c>
      <c r="EZ95" s="374">
        <v>3944</v>
      </c>
      <c r="FA95" s="374">
        <v>4117</v>
      </c>
      <c r="FB95" s="374">
        <v>4156</v>
      </c>
      <c r="FC95" s="374">
        <v>4151</v>
      </c>
      <c r="FD95" s="102">
        <v>-5</v>
      </c>
      <c r="FE95" s="85">
        <v>-0.12144765606023804</v>
      </c>
      <c r="FF95" s="102">
        <v>601</v>
      </c>
      <c r="FG95" s="85">
        <v>16.929577464788732</v>
      </c>
    </row>
    <row r="96" spans="1:163" ht="15" outlineLevel="2">
      <c r="A96" s="360">
        <v>615</v>
      </c>
      <c r="B96" s="53" t="s">
        <v>365</v>
      </c>
      <c r="C96" s="344" t="s">
        <v>381</v>
      </c>
      <c r="D96" s="372">
        <v>18231</v>
      </c>
      <c r="E96" s="373">
        <v>18316</v>
      </c>
      <c r="F96" s="373">
        <v>18455</v>
      </c>
      <c r="G96" s="373">
        <v>18407</v>
      </c>
      <c r="H96" s="373">
        <v>18265</v>
      </c>
      <c r="I96" s="373">
        <v>18433</v>
      </c>
      <c r="J96" s="373">
        <v>17793</v>
      </c>
      <c r="K96" s="373">
        <v>18360</v>
      </c>
      <c r="L96" s="373">
        <v>17685</v>
      </c>
      <c r="M96" s="373">
        <v>17670</v>
      </c>
      <c r="N96" s="373">
        <v>17479</v>
      </c>
      <c r="O96" s="374">
        <v>17458</v>
      </c>
      <c r="P96" s="372">
        <v>17368</v>
      </c>
      <c r="Q96" s="373">
        <v>17500</v>
      </c>
      <c r="R96" s="375">
        <v>18066</v>
      </c>
      <c r="S96" s="373">
        <v>18467</v>
      </c>
      <c r="T96" s="373">
        <v>18658</v>
      </c>
      <c r="U96" s="373">
        <v>18634</v>
      </c>
      <c r="V96" s="373">
        <v>18448</v>
      </c>
      <c r="W96" s="373">
        <v>18423</v>
      </c>
      <c r="X96" s="373">
        <v>18880</v>
      </c>
      <c r="Y96" s="373">
        <v>19217</v>
      </c>
      <c r="Z96" s="373">
        <v>19058</v>
      </c>
      <c r="AA96" s="374">
        <v>18613</v>
      </c>
      <c r="AB96" s="372">
        <v>18707</v>
      </c>
      <c r="AC96" s="373">
        <v>18677</v>
      </c>
      <c r="AD96" s="373">
        <v>18504</v>
      </c>
      <c r="AE96" s="373">
        <v>18316</v>
      </c>
      <c r="AF96" s="373">
        <v>18752</v>
      </c>
      <c r="AG96" s="373">
        <v>16125</v>
      </c>
      <c r="AH96" s="373">
        <v>18524</v>
      </c>
      <c r="AI96" s="373">
        <v>18395</v>
      </c>
      <c r="AJ96" s="373">
        <v>18423</v>
      </c>
      <c r="AK96" s="373">
        <v>18651</v>
      </c>
      <c r="AL96" s="373">
        <v>18665</v>
      </c>
      <c r="AM96" s="374">
        <v>18654</v>
      </c>
      <c r="AN96" s="372">
        <v>18501</v>
      </c>
      <c r="AO96" s="373">
        <v>18906</v>
      </c>
      <c r="AP96" s="373">
        <v>18839</v>
      </c>
      <c r="AQ96" s="373">
        <v>19135</v>
      </c>
      <c r="AR96" s="373">
        <v>19181</v>
      </c>
      <c r="AS96" s="373">
        <v>19263</v>
      </c>
      <c r="AT96" s="373">
        <v>19297</v>
      </c>
      <c r="AU96" s="373">
        <v>19211</v>
      </c>
      <c r="AV96" s="373">
        <v>18941</v>
      </c>
      <c r="AW96" s="373">
        <v>18988</v>
      </c>
      <c r="AX96" s="373">
        <v>18968</v>
      </c>
      <c r="AY96" s="374">
        <v>19022</v>
      </c>
      <c r="AZ96" s="372">
        <v>19163</v>
      </c>
      <c r="BA96" s="373">
        <v>19290</v>
      </c>
      <c r="BB96" s="373">
        <v>19046</v>
      </c>
      <c r="BC96" s="373">
        <v>19060</v>
      </c>
      <c r="BD96" s="373">
        <v>18955</v>
      </c>
      <c r="BE96" s="373">
        <v>18856</v>
      </c>
      <c r="BF96" s="373">
        <v>18816</v>
      </c>
      <c r="BG96" s="373">
        <v>18610</v>
      </c>
      <c r="BH96" s="373">
        <v>18889</v>
      </c>
      <c r="BI96" s="373">
        <v>18492</v>
      </c>
      <c r="BJ96" s="373">
        <v>18525</v>
      </c>
      <c r="BK96" s="374">
        <v>19022</v>
      </c>
      <c r="BL96" s="372">
        <v>19098</v>
      </c>
      <c r="BM96" s="377">
        <v>19541</v>
      </c>
      <c r="BN96" s="377">
        <v>19663</v>
      </c>
      <c r="BO96" s="377">
        <v>19743</v>
      </c>
      <c r="BP96" s="377">
        <v>19761</v>
      </c>
      <c r="BQ96" s="377">
        <v>19802</v>
      </c>
      <c r="BR96" s="377">
        <v>19435</v>
      </c>
      <c r="BS96" s="377">
        <v>19353</v>
      </c>
      <c r="BT96" s="377">
        <v>19344</v>
      </c>
      <c r="BU96" s="377">
        <v>19630</v>
      </c>
      <c r="BV96" s="377">
        <v>19751</v>
      </c>
      <c r="BW96" s="374">
        <v>19782</v>
      </c>
      <c r="BX96" s="372">
        <v>20180</v>
      </c>
      <c r="BY96" s="377">
        <v>20005</v>
      </c>
      <c r="BZ96" s="377">
        <v>19345</v>
      </c>
      <c r="CA96" s="377">
        <v>18980</v>
      </c>
      <c r="CB96" s="377">
        <v>18801</v>
      </c>
      <c r="CC96" s="377">
        <v>18489</v>
      </c>
      <c r="CD96" s="377">
        <v>18322</v>
      </c>
      <c r="CE96" s="377">
        <v>18359</v>
      </c>
      <c r="CF96" s="377">
        <v>18135</v>
      </c>
      <c r="CG96" s="373">
        <v>18936</v>
      </c>
      <c r="CH96" s="373">
        <v>18904</v>
      </c>
      <c r="CI96" s="374">
        <v>18775</v>
      </c>
      <c r="CJ96" s="372">
        <v>18680</v>
      </c>
      <c r="CK96" s="373">
        <v>18832</v>
      </c>
      <c r="CL96" s="373">
        <v>18776</v>
      </c>
      <c r="CM96" s="373">
        <v>18753</v>
      </c>
      <c r="CN96" s="373">
        <v>19537</v>
      </c>
      <c r="CO96" s="373">
        <v>19954</v>
      </c>
      <c r="CP96" s="373">
        <v>20796</v>
      </c>
      <c r="CQ96" s="373">
        <v>20653</v>
      </c>
      <c r="CR96" s="373">
        <v>21023</v>
      </c>
      <c r="CS96" s="373">
        <v>21163</v>
      </c>
      <c r="CT96" s="373">
        <v>21617</v>
      </c>
      <c r="CU96" s="374">
        <v>21590</v>
      </c>
      <c r="CV96" s="372">
        <v>21977</v>
      </c>
      <c r="CW96" s="373">
        <v>22006</v>
      </c>
      <c r="CX96" s="373">
        <v>22192</v>
      </c>
      <c r="CY96" s="373">
        <v>22101</v>
      </c>
      <c r="CZ96" s="373">
        <v>22564</v>
      </c>
      <c r="DA96" s="373">
        <v>22279</v>
      </c>
      <c r="DB96" s="373">
        <v>22064</v>
      </c>
      <c r="DC96" s="373">
        <v>22306</v>
      </c>
      <c r="DD96" s="373">
        <v>22408</v>
      </c>
      <c r="DE96" s="373">
        <v>22336</v>
      </c>
      <c r="DF96" s="373">
        <v>22317</v>
      </c>
      <c r="DG96" s="374">
        <v>22826</v>
      </c>
      <c r="DH96" s="372">
        <v>22931</v>
      </c>
      <c r="DI96" s="373">
        <v>23175</v>
      </c>
      <c r="DJ96" s="373">
        <v>23768</v>
      </c>
      <c r="DK96" s="373">
        <v>23451</v>
      </c>
      <c r="DL96" s="373">
        <v>23111</v>
      </c>
      <c r="DM96" s="373">
        <v>22864</v>
      </c>
      <c r="DN96" s="373">
        <v>22746</v>
      </c>
      <c r="DO96" s="373">
        <v>22637</v>
      </c>
      <c r="DP96" s="373">
        <v>22724</v>
      </c>
      <c r="DQ96" s="373">
        <v>22360</v>
      </c>
      <c r="DR96" s="373">
        <v>22168</v>
      </c>
      <c r="DS96" s="376">
        <v>22620</v>
      </c>
      <c r="DT96" s="372">
        <v>22799</v>
      </c>
      <c r="DU96" s="373">
        <v>25116</v>
      </c>
      <c r="DV96" s="373">
        <v>26047</v>
      </c>
      <c r="DW96" s="373">
        <v>26864</v>
      </c>
      <c r="DX96" s="373">
        <v>28666</v>
      </c>
      <c r="DY96" s="373">
        <v>29377</v>
      </c>
      <c r="DZ96" s="373">
        <v>29308</v>
      </c>
      <c r="EA96" s="373">
        <v>27416</v>
      </c>
      <c r="EB96" s="373">
        <v>27465</v>
      </c>
      <c r="EC96" s="373">
        <v>26768</v>
      </c>
      <c r="ED96" s="373">
        <v>26175</v>
      </c>
      <c r="EE96" s="376">
        <v>25715</v>
      </c>
      <c r="EF96" s="372">
        <v>25578</v>
      </c>
      <c r="EG96" s="373">
        <v>25248</v>
      </c>
      <c r="EH96" s="373">
        <v>25129</v>
      </c>
      <c r="EI96" s="373">
        <v>24892</v>
      </c>
      <c r="EJ96" s="373">
        <v>24542</v>
      </c>
      <c r="EK96" s="373">
        <v>24533</v>
      </c>
      <c r="EL96" s="373">
        <v>24529</v>
      </c>
      <c r="EM96" s="373">
        <v>24546</v>
      </c>
      <c r="EN96" s="373">
        <v>26916</v>
      </c>
      <c r="EO96" s="373">
        <v>26849</v>
      </c>
      <c r="EP96" s="373">
        <v>26679</v>
      </c>
      <c r="EQ96" s="376">
        <v>26865</v>
      </c>
      <c r="ER96" s="372">
        <v>26959</v>
      </c>
      <c r="ES96" s="373">
        <v>27517</v>
      </c>
      <c r="ET96" s="373">
        <v>29402</v>
      </c>
      <c r="EU96" s="373">
        <v>29942</v>
      </c>
      <c r="EV96" s="373">
        <v>30598</v>
      </c>
      <c r="EW96" s="376">
        <v>30852</v>
      </c>
      <c r="EX96" s="376">
        <v>33416</v>
      </c>
      <c r="EY96" s="376">
        <v>33439</v>
      </c>
      <c r="EZ96" s="374">
        <v>33443</v>
      </c>
      <c r="FA96" s="374">
        <v>33776</v>
      </c>
      <c r="FB96" s="374">
        <v>33683</v>
      </c>
      <c r="FC96" s="374">
        <v>34217</v>
      </c>
      <c r="FD96" s="102">
        <v>534</v>
      </c>
      <c r="FE96" s="85">
        <v>1.5810042633822834</v>
      </c>
      <c r="FF96" s="102">
        <v>7352</v>
      </c>
      <c r="FG96" s="85">
        <v>27.366461939326257</v>
      </c>
    </row>
    <row r="97" spans="1:163" ht="15" outlineLevel="2">
      <c r="A97" s="360">
        <v>649</v>
      </c>
      <c r="B97" s="53" t="s">
        <v>365</v>
      </c>
      <c r="C97" s="344" t="s">
        <v>382</v>
      </c>
      <c r="D97" s="372">
        <v>8272</v>
      </c>
      <c r="E97" s="373">
        <v>8375</v>
      </c>
      <c r="F97" s="373">
        <v>8317</v>
      </c>
      <c r="G97" s="373">
        <v>8250</v>
      </c>
      <c r="H97" s="373">
        <v>8210</v>
      </c>
      <c r="I97" s="373">
        <v>8285</v>
      </c>
      <c r="J97" s="373">
        <v>8178</v>
      </c>
      <c r="K97" s="373">
        <v>8220</v>
      </c>
      <c r="L97" s="373">
        <v>8323</v>
      </c>
      <c r="M97" s="373">
        <v>8387</v>
      </c>
      <c r="N97" s="373">
        <v>8348</v>
      </c>
      <c r="O97" s="374">
        <v>8366</v>
      </c>
      <c r="P97" s="372">
        <v>8396</v>
      </c>
      <c r="Q97" s="373">
        <v>8438</v>
      </c>
      <c r="R97" s="375">
        <v>8668</v>
      </c>
      <c r="S97" s="373">
        <v>8734</v>
      </c>
      <c r="T97" s="373">
        <v>8750</v>
      </c>
      <c r="U97" s="373">
        <v>8803</v>
      </c>
      <c r="V97" s="373">
        <v>8761</v>
      </c>
      <c r="W97" s="373">
        <v>8775</v>
      </c>
      <c r="X97" s="373">
        <v>8826</v>
      </c>
      <c r="Y97" s="373">
        <v>8844</v>
      </c>
      <c r="Z97" s="373">
        <v>8830</v>
      </c>
      <c r="AA97" s="374">
        <v>8737</v>
      </c>
      <c r="AB97" s="372">
        <v>8775</v>
      </c>
      <c r="AC97" s="373">
        <v>8814</v>
      </c>
      <c r="AD97" s="373">
        <v>8840</v>
      </c>
      <c r="AE97" s="373">
        <v>8879</v>
      </c>
      <c r="AF97" s="373">
        <v>8887</v>
      </c>
      <c r="AG97" s="373">
        <v>8882</v>
      </c>
      <c r="AH97" s="373">
        <v>8910</v>
      </c>
      <c r="AI97" s="373">
        <v>8980</v>
      </c>
      <c r="AJ97" s="373">
        <v>9032</v>
      </c>
      <c r="AK97" s="373">
        <v>9118</v>
      </c>
      <c r="AL97" s="373">
        <v>9121</v>
      </c>
      <c r="AM97" s="374">
        <v>9144</v>
      </c>
      <c r="AN97" s="372">
        <v>9142</v>
      </c>
      <c r="AO97" s="373">
        <v>9493</v>
      </c>
      <c r="AP97" s="373">
        <v>9480</v>
      </c>
      <c r="AQ97" s="373">
        <v>9571</v>
      </c>
      <c r="AR97" s="373">
        <v>9609</v>
      </c>
      <c r="AS97" s="373">
        <v>9648</v>
      </c>
      <c r="AT97" s="373">
        <v>9711</v>
      </c>
      <c r="AU97" s="373">
        <v>9790</v>
      </c>
      <c r="AV97" s="373">
        <v>9775</v>
      </c>
      <c r="AW97" s="373">
        <v>9853</v>
      </c>
      <c r="AX97" s="373">
        <v>9830</v>
      </c>
      <c r="AY97" s="374">
        <v>9829</v>
      </c>
      <c r="AZ97" s="372">
        <v>9873</v>
      </c>
      <c r="BA97" s="373">
        <v>9888</v>
      </c>
      <c r="BB97" s="373">
        <v>9898</v>
      </c>
      <c r="BC97" s="373">
        <v>9883</v>
      </c>
      <c r="BD97" s="373">
        <v>9865</v>
      </c>
      <c r="BE97" s="373">
        <v>9881</v>
      </c>
      <c r="BF97" s="373">
        <v>9915</v>
      </c>
      <c r="BG97" s="373">
        <v>9853</v>
      </c>
      <c r="BH97" s="373">
        <v>9915</v>
      </c>
      <c r="BI97" s="373">
        <v>9854</v>
      </c>
      <c r="BJ97" s="373">
        <v>9874</v>
      </c>
      <c r="BK97" s="374">
        <v>9953</v>
      </c>
      <c r="BL97" s="372">
        <v>9963</v>
      </c>
      <c r="BM97" s="377">
        <v>9981</v>
      </c>
      <c r="BN97" s="377">
        <v>10078</v>
      </c>
      <c r="BO97" s="377">
        <v>10119</v>
      </c>
      <c r="BP97" s="377">
        <v>10190</v>
      </c>
      <c r="BQ97" s="377">
        <v>10182</v>
      </c>
      <c r="BR97" s="377">
        <v>10077</v>
      </c>
      <c r="BS97" s="377">
        <v>10009</v>
      </c>
      <c r="BT97" s="377">
        <v>9969</v>
      </c>
      <c r="BU97" s="377">
        <v>9995</v>
      </c>
      <c r="BV97" s="377">
        <v>10024</v>
      </c>
      <c r="BW97" s="374">
        <v>9973</v>
      </c>
      <c r="BX97" s="372">
        <v>9992</v>
      </c>
      <c r="BY97" s="377">
        <v>9900</v>
      </c>
      <c r="BZ97" s="377">
        <v>9805</v>
      </c>
      <c r="CA97" s="377">
        <v>9716</v>
      </c>
      <c r="CB97" s="377">
        <v>9680</v>
      </c>
      <c r="CC97" s="377">
        <v>9578</v>
      </c>
      <c r="CD97" s="377">
        <v>9545</v>
      </c>
      <c r="CE97" s="377">
        <v>9538</v>
      </c>
      <c r="CF97" s="377">
        <v>9583</v>
      </c>
      <c r="CG97" s="373">
        <v>9475</v>
      </c>
      <c r="CH97" s="373">
        <v>9433</v>
      </c>
      <c r="CI97" s="374">
        <v>9400</v>
      </c>
      <c r="CJ97" s="372">
        <v>9351</v>
      </c>
      <c r="CK97" s="373">
        <v>9384</v>
      </c>
      <c r="CL97" s="373">
        <v>9401</v>
      </c>
      <c r="CM97" s="373">
        <v>9454</v>
      </c>
      <c r="CN97" s="373">
        <v>9499</v>
      </c>
      <c r="CO97" s="373">
        <v>9608</v>
      </c>
      <c r="CP97" s="373">
        <v>9657</v>
      </c>
      <c r="CQ97" s="373">
        <v>9609</v>
      </c>
      <c r="CR97" s="373">
        <v>9605</v>
      </c>
      <c r="CS97" s="373">
        <v>9761</v>
      </c>
      <c r="CT97" s="373">
        <v>9755</v>
      </c>
      <c r="CU97" s="374">
        <v>9792</v>
      </c>
      <c r="CV97" s="372">
        <v>9773</v>
      </c>
      <c r="CW97" s="373">
        <v>9717</v>
      </c>
      <c r="CX97" s="373">
        <v>9746</v>
      </c>
      <c r="CY97" s="373">
        <v>9852</v>
      </c>
      <c r="CZ97" s="373">
        <v>9881</v>
      </c>
      <c r="DA97" s="373">
        <v>9895</v>
      </c>
      <c r="DB97" s="373">
        <v>9888</v>
      </c>
      <c r="DC97" s="373">
        <v>9865</v>
      </c>
      <c r="DD97" s="373">
        <v>9864</v>
      </c>
      <c r="DE97" s="373">
        <v>9873</v>
      </c>
      <c r="DF97" s="373">
        <v>9933</v>
      </c>
      <c r="DG97" s="374">
        <v>10201</v>
      </c>
      <c r="DH97" s="372">
        <v>10217</v>
      </c>
      <c r="DI97" s="373">
        <v>10229</v>
      </c>
      <c r="DJ97" s="373">
        <v>10242</v>
      </c>
      <c r="DK97" s="373">
        <v>10196</v>
      </c>
      <c r="DL97" s="373">
        <v>10116</v>
      </c>
      <c r="DM97" s="373">
        <v>10054</v>
      </c>
      <c r="DN97" s="373">
        <v>9993</v>
      </c>
      <c r="DO97" s="373">
        <v>9967</v>
      </c>
      <c r="DP97" s="373">
        <v>9998</v>
      </c>
      <c r="DQ97" s="373">
        <v>10232</v>
      </c>
      <c r="DR97" s="373">
        <v>10152</v>
      </c>
      <c r="DS97" s="376">
        <v>10173</v>
      </c>
      <c r="DT97" s="372">
        <v>10278</v>
      </c>
      <c r="DU97" s="373">
        <v>10475</v>
      </c>
      <c r="DV97" s="373">
        <v>10467</v>
      </c>
      <c r="DW97" s="373">
        <v>10486</v>
      </c>
      <c r="DX97" s="373">
        <v>10602</v>
      </c>
      <c r="DY97" s="373">
        <v>10609</v>
      </c>
      <c r="DZ97" s="373">
        <v>10645</v>
      </c>
      <c r="EA97" s="373">
        <v>10570</v>
      </c>
      <c r="EB97" s="373">
        <v>10567</v>
      </c>
      <c r="EC97" s="373">
        <v>10519</v>
      </c>
      <c r="ED97" s="373">
        <v>10433</v>
      </c>
      <c r="EE97" s="376">
        <v>10438</v>
      </c>
      <c r="EF97" s="372">
        <v>10467</v>
      </c>
      <c r="EG97" s="373">
        <v>10442</v>
      </c>
      <c r="EH97" s="373">
        <v>10389</v>
      </c>
      <c r="EI97" s="373">
        <v>10419</v>
      </c>
      <c r="EJ97" s="373">
        <v>10337</v>
      </c>
      <c r="EK97" s="373">
        <v>10317</v>
      </c>
      <c r="EL97" s="373">
        <v>10252</v>
      </c>
      <c r="EM97" s="373">
        <v>10283</v>
      </c>
      <c r="EN97" s="373">
        <v>10289</v>
      </c>
      <c r="EO97" s="373">
        <v>10351</v>
      </c>
      <c r="EP97" s="373">
        <v>10465</v>
      </c>
      <c r="EQ97" s="376">
        <v>10419</v>
      </c>
      <c r="ER97" s="372">
        <v>10470</v>
      </c>
      <c r="ES97" s="373">
        <v>10437</v>
      </c>
      <c r="ET97" s="373">
        <v>10385</v>
      </c>
      <c r="EU97" s="373">
        <v>10337</v>
      </c>
      <c r="EV97" s="373">
        <v>10260</v>
      </c>
      <c r="EW97" s="376">
        <v>10223</v>
      </c>
      <c r="EX97" s="376">
        <v>10375</v>
      </c>
      <c r="EY97" s="376">
        <v>10422</v>
      </c>
      <c r="EZ97" s="374">
        <v>10394</v>
      </c>
      <c r="FA97" s="374">
        <v>10411</v>
      </c>
      <c r="FB97" s="374">
        <v>10377</v>
      </c>
      <c r="FC97" s="374">
        <v>10480</v>
      </c>
      <c r="FD97" s="102">
        <v>103</v>
      </c>
      <c r="FE97" s="85">
        <v>0.98933819998078953</v>
      </c>
      <c r="FF97" s="102">
        <v>61</v>
      </c>
      <c r="FG97" s="85">
        <v>0.58546885497648526</v>
      </c>
    </row>
    <row r="98" spans="1:163" ht="15" outlineLevel="2">
      <c r="A98" s="360">
        <v>652</v>
      </c>
      <c r="B98" s="53" t="s">
        <v>365</v>
      </c>
      <c r="C98" s="344" t="s">
        <v>383</v>
      </c>
      <c r="D98" s="372">
        <v>4997</v>
      </c>
      <c r="E98" s="373">
        <v>5000</v>
      </c>
      <c r="F98" s="373">
        <v>4989</v>
      </c>
      <c r="G98" s="373">
        <v>4888</v>
      </c>
      <c r="H98" s="373">
        <v>4869</v>
      </c>
      <c r="I98" s="373">
        <v>4925</v>
      </c>
      <c r="J98" s="373">
        <v>4816</v>
      </c>
      <c r="K98" s="373">
        <v>4876</v>
      </c>
      <c r="L98" s="373">
        <v>4758</v>
      </c>
      <c r="M98" s="373">
        <v>4828</v>
      </c>
      <c r="N98" s="373">
        <v>4827</v>
      </c>
      <c r="O98" s="374">
        <v>4817</v>
      </c>
      <c r="P98" s="372">
        <v>4819</v>
      </c>
      <c r="Q98" s="373">
        <v>4815</v>
      </c>
      <c r="R98" s="375">
        <v>4798</v>
      </c>
      <c r="S98" s="373">
        <v>4796</v>
      </c>
      <c r="T98" s="373">
        <v>4837</v>
      </c>
      <c r="U98" s="373">
        <v>4866</v>
      </c>
      <c r="V98" s="373">
        <v>4930</v>
      </c>
      <c r="W98" s="373">
        <v>4962</v>
      </c>
      <c r="X98" s="373">
        <v>5003</v>
      </c>
      <c r="Y98" s="373">
        <v>5042</v>
      </c>
      <c r="Z98" s="373">
        <v>5045</v>
      </c>
      <c r="AA98" s="374">
        <v>4995</v>
      </c>
      <c r="AB98" s="372">
        <v>5060</v>
      </c>
      <c r="AC98" s="373">
        <v>5070</v>
      </c>
      <c r="AD98" s="373">
        <v>5059</v>
      </c>
      <c r="AE98" s="373">
        <v>5040</v>
      </c>
      <c r="AF98" s="373">
        <v>5097</v>
      </c>
      <c r="AG98" s="373">
        <v>5055</v>
      </c>
      <c r="AH98" s="373">
        <v>5032</v>
      </c>
      <c r="AI98" s="373">
        <v>4993</v>
      </c>
      <c r="AJ98" s="373">
        <v>4965</v>
      </c>
      <c r="AK98" s="373">
        <v>5006</v>
      </c>
      <c r="AL98" s="373">
        <v>5029</v>
      </c>
      <c r="AM98" s="374">
        <v>5052</v>
      </c>
      <c r="AN98" s="372">
        <v>5010</v>
      </c>
      <c r="AO98" s="373">
        <v>4995</v>
      </c>
      <c r="AP98" s="373">
        <v>5019</v>
      </c>
      <c r="AQ98" s="373">
        <v>5007</v>
      </c>
      <c r="AR98" s="373">
        <v>5078</v>
      </c>
      <c r="AS98" s="373">
        <v>5072</v>
      </c>
      <c r="AT98" s="373">
        <v>5080</v>
      </c>
      <c r="AU98" s="373">
        <v>5075</v>
      </c>
      <c r="AV98" s="373">
        <v>5033</v>
      </c>
      <c r="AW98" s="373">
        <v>5045</v>
      </c>
      <c r="AX98" s="373">
        <v>5041</v>
      </c>
      <c r="AY98" s="374">
        <v>5058</v>
      </c>
      <c r="AZ98" s="372">
        <v>5086</v>
      </c>
      <c r="BA98" s="373">
        <v>5105</v>
      </c>
      <c r="BB98" s="373">
        <v>5078</v>
      </c>
      <c r="BC98" s="373">
        <v>5081</v>
      </c>
      <c r="BD98" s="373">
        <v>5077</v>
      </c>
      <c r="BE98" s="373">
        <v>5058</v>
      </c>
      <c r="BF98" s="373">
        <v>5102</v>
      </c>
      <c r="BG98" s="373">
        <v>5060</v>
      </c>
      <c r="BH98" s="373">
        <v>5053</v>
      </c>
      <c r="BI98" s="373">
        <v>5025</v>
      </c>
      <c r="BJ98" s="373">
        <v>5032</v>
      </c>
      <c r="BK98" s="374">
        <v>5059</v>
      </c>
      <c r="BL98" s="372">
        <v>5043</v>
      </c>
      <c r="BM98" s="377">
        <v>5086</v>
      </c>
      <c r="BN98" s="377">
        <v>5082</v>
      </c>
      <c r="BO98" s="377">
        <v>5091</v>
      </c>
      <c r="BP98" s="377">
        <v>5080</v>
      </c>
      <c r="BQ98" s="377">
        <v>5059</v>
      </c>
      <c r="BR98" s="377">
        <v>4990</v>
      </c>
      <c r="BS98" s="377">
        <v>4938</v>
      </c>
      <c r="BT98" s="377">
        <v>4911</v>
      </c>
      <c r="BU98" s="377">
        <v>4930</v>
      </c>
      <c r="BV98" s="377">
        <v>4963</v>
      </c>
      <c r="BW98" s="374">
        <v>4974</v>
      </c>
      <c r="BX98" s="372">
        <v>5006</v>
      </c>
      <c r="BY98" s="377">
        <v>5001</v>
      </c>
      <c r="BZ98" s="377">
        <v>5017</v>
      </c>
      <c r="CA98" s="377">
        <v>4976</v>
      </c>
      <c r="CB98" s="377">
        <v>4943</v>
      </c>
      <c r="CC98" s="377">
        <v>4928</v>
      </c>
      <c r="CD98" s="377">
        <v>4937</v>
      </c>
      <c r="CE98" s="377">
        <v>4949</v>
      </c>
      <c r="CF98" s="377">
        <v>4953</v>
      </c>
      <c r="CG98" s="373">
        <v>4929</v>
      </c>
      <c r="CH98" s="373">
        <v>4956</v>
      </c>
      <c r="CI98" s="374">
        <v>4949</v>
      </c>
      <c r="CJ98" s="372">
        <v>4872</v>
      </c>
      <c r="CK98" s="373">
        <v>4851</v>
      </c>
      <c r="CL98" s="373">
        <v>4836</v>
      </c>
      <c r="CM98" s="373">
        <v>4858</v>
      </c>
      <c r="CN98" s="373">
        <v>4870</v>
      </c>
      <c r="CO98" s="373">
        <v>4911</v>
      </c>
      <c r="CP98" s="373">
        <v>4991</v>
      </c>
      <c r="CQ98" s="373">
        <v>4985</v>
      </c>
      <c r="CR98" s="373">
        <v>4963</v>
      </c>
      <c r="CS98" s="373">
        <v>4962</v>
      </c>
      <c r="CT98" s="373">
        <v>4962</v>
      </c>
      <c r="CU98" s="374">
        <v>4996</v>
      </c>
      <c r="CV98" s="372">
        <v>4978</v>
      </c>
      <c r="CW98" s="373">
        <v>4960</v>
      </c>
      <c r="CX98" s="373">
        <v>4979</v>
      </c>
      <c r="CY98" s="373">
        <v>4956</v>
      </c>
      <c r="CZ98" s="373">
        <v>4955</v>
      </c>
      <c r="DA98" s="373">
        <v>4954</v>
      </c>
      <c r="DB98" s="373">
        <v>4931</v>
      </c>
      <c r="DC98" s="373">
        <v>4922</v>
      </c>
      <c r="DD98" s="373">
        <v>4945</v>
      </c>
      <c r="DE98" s="373">
        <v>4993</v>
      </c>
      <c r="DF98" s="373">
        <v>4979</v>
      </c>
      <c r="DG98" s="374">
        <v>5018</v>
      </c>
      <c r="DH98" s="372">
        <v>5025</v>
      </c>
      <c r="DI98" s="373">
        <v>5030</v>
      </c>
      <c r="DJ98" s="373">
        <v>5018</v>
      </c>
      <c r="DK98" s="373">
        <v>4986</v>
      </c>
      <c r="DL98" s="373">
        <v>4966</v>
      </c>
      <c r="DM98" s="373">
        <v>4926</v>
      </c>
      <c r="DN98" s="373">
        <v>4910</v>
      </c>
      <c r="DO98" s="373">
        <v>4933</v>
      </c>
      <c r="DP98" s="373">
        <v>4960</v>
      </c>
      <c r="DQ98" s="373">
        <v>4953</v>
      </c>
      <c r="DR98" s="373">
        <v>4932</v>
      </c>
      <c r="DS98" s="376">
        <v>5016</v>
      </c>
      <c r="DT98" s="372">
        <v>5061</v>
      </c>
      <c r="DU98" s="373">
        <v>5082</v>
      </c>
      <c r="DV98" s="373">
        <v>5099</v>
      </c>
      <c r="DW98" s="373">
        <v>5066</v>
      </c>
      <c r="DX98" s="373">
        <v>5073</v>
      </c>
      <c r="DY98" s="373">
        <v>5072</v>
      </c>
      <c r="DZ98" s="373">
        <v>5089</v>
      </c>
      <c r="EA98" s="373">
        <v>5057</v>
      </c>
      <c r="EB98" s="373">
        <v>5074</v>
      </c>
      <c r="EC98" s="373">
        <v>5068</v>
      </c>
      <c r="ED98" s="373">
        <v>5038</v>
      </c>
      <c r="EE98" s="376">
        <v>5029</v>
      </c>
      <c r="EF98" s="372">
        <v>5069</v>
      </c>
      <c r="EG98" s="373">
        <v>5097</v>
      </c>
      <c r="EH98" s="373">
        <v>5074</v>
      </c>
      <c r="EI98" s="373">
        <v>5040</v>
      </c>
      <c r="EJ98" s="373">
        <v>5019</v>
      </c>
      <c r="EK98" s="373">
        <v>5024</v>
      </c>
      <c r="EL98" s="373">
        <v>4996</v>
      </c>
      <c r="EM98" s="373">
        <v>5007</v>
      </c>
      <c r="EN98" s="373">
        <v>4997</v>
      </c>
      <c r="EO98" s="373">
        <v>4984</v>
      </c>
      <c r="EP98" s="373">
        <v>4982</v>
      </c>
      <c r="EQ98" s="376">
        <v>4974</v>
      </c>
      <c r="ER98" s="372">
        <v>5009</v>
      </c>
      <c r="ES98" s="373">
        <v>4982</v>
      </c>
      <c r="ET98" s="373">
        <v>4965</v>
      </c>
      <c r="EU98" s="373">
        <v>4972</v>
      </c>
      <c r="EV98" s="373">
        <v>4979</v>
      </c>
      <c r="EW98" s="376">
        <v>4963</v>
      </c>
      <c r="EX98" s="376">
        <v>4982</v>
      </c>
      <c r="EY98" s="376">
        <v>5009</v>
      </c>
      <c r="EZ98" s="374">
        <v>5006</v>
      </c>
      <c r="FA98" s="374">
        <v>5002</v>
      </c>
      <c r="FB98" s="374">
        <v>4993</v>
      </c>
      <c r="FC98" s="374">
        <v>5006</v>
      </c>
      <c r="FD98" s="102">
        <v>13</v>
      </c>
      <c r="FE98" s="85">
        <v>0.25989604158336665</v>
      </c>
      <c r="FF98" s="102">
        <v>32</v>
      </c>
      <c r="FG98" s="85">
        <v>0.64334539605950947</v>
      </c>
    </row>
    <row r="99" spans="1:163" ht="15" outlineLevel="2">
      <c r="A99" s="360">
        <v>660</v>
      </c>
      <c r="B99" s="53" t="s">
        <v>365</v>
      </c>
      <c r="C99" s="344" t="s">
        <v>384</v>
      </c>
      <c r="D99" s="372">
        <v>8143</v>
      </c>
      <c r="E99" s="373">
        <v>8073</v>
      </c>
      <c r="F99" s="373">
        <v>8068</v>
      </c>
      <c r="G99" s="373">
        <v>8154</v>
      </c>
      <c r="H99" s="373">
        <v>8180</v>
      </c>
      <c r="I99" s="373">
        <v>8233</v>
      </c>
      <c r="J99" s="373">
        <v>8103</v>
      </c>
      <c r="K99" s="373">
        <v>8217</v>
      </c>
      <c r="L99" s="373">
        <v>8236</v>
      </c>
      <c r="M99" s="373">
        <v>8268</v>
      </c>
      <c r="N99" s="373">
        <v>8256</v>
      </c>
      <c r="O99" s="374">
        <v>8448</v>
      </c>
      <c r="P99" s="372">
        <v>8469</v>
      </c>
      <c r="Q99" s="373">
        <v>8533</v>
      </c>
      <c r="R99" s="375">
        <v>8671</v>
      </c>
      <c r="S99" s="373">
        <v>8420</v>
      </c>
      <c r="T99" s="373">
        <v>8466</v>
      </c>
      <c r="U99" s="373">
        <v>8676</v>
      </c>
      <c r="V99" s="373">
        <v>8780</v>
      </c>
      <c r="W99" s="373">
        <v>8803</v>
      </c>
      <c r="X99" s="373">
        <v>8831</v>
      </c>
      <c r="Y99" s="373">
        <v>8897</v>
      </c>
      <c r="Z99" s="373">
        <v>9015</v>
      </c>
      <c r="AA99" s="374">
        <v>8983</v>
      </c>
      <c r="AB99" s="372">
        <v>9018</v>
      </c>
      <c r="AC99" s="373">
        <v>9055</v>
      </c>
      <c r="AD99" s="373">
        <v>9127</v>
      </c>
      <c r="AE99" s="373">
        <v>9216</v>
      </c>
      <c r="AF99" s="373">
        <v>9241</v>
      </c>
      <c r="AG99" s="373">
        <v>9125</v>
      </c>
      <c r="AH99" s="373">
        <v>9115</v>
      </c>
      <c r="AI99" s="373">
        <v>9117</v>
      </c>
      <c r="AJ99" s="373">
        <v>9139</v>
      </c>
      <c r="AK99" s="373">
        <v>9161</v>
      </c>
      <c r="AL99" s="373">
        <v>9169</v>
      </c>
      <c r="AM99" s="374">
        <v>9285</v>
      </c>
      <c r="AN99" s="372">
        <v>9279</v>
      </c>
      <c r="AO99" s="373">
        <v>9327</v>
      </c>
      <c r="AP99" s="373">
        <v>9310</v>
      </c>
      <c r="AQ99" s="373">
        <v>9243</v>
      </c>
      <c r="AR99" s="373">
        <v>9428</v>
      </c>
      <c r="AS99" s="373">
        <v>9430</v>
      </c>
      <c r="AT99" s="373">
        <v>9458</v>
      </c>
      <c r="AU99" s="373">
        <v>9539</v>
      </c>
      <c r="AV99" s="373">
        <v>9423</v>
      </c>
      <c r="AW99" s="373">
        <v>9500</v>
      </c>
      <c r="AX99" s="373">
        <v>9509</v>
      </c>
      <c r="AY99" s="374">
        <v>9474</v>
      </c>
      <c r="AZ99" s="372">
        <v>9516</v>
      </c>
      <c r="BA99" s="373">
        <v>9650</v>
      </c>
      <c r="BB99" s="373">
        <v>9658</v>
      </c>
      <c r="BC99" s="373">
        <v>9595</v>
      </c>
      <c r="BD99" s="373">
        <v>9629</v>
      </c>
      <c r="BE99" s="373">
        <v>9552</v>
      </c>
      <c r="BF99" s="373">
        <v>9651</v>
      </c>
      <c r="BG99" s="373">
        <v>9601</v>
      </c>
      <c r="BH99" s="373">
        <v>9701</v>
      </c>
      <c r="BI99" s="373">
        <v>9627</v>
      </c>
      <c r="BJ99" s="373">
        <v>9705</v>
      </c>
      <c r="BK99" s="374">
        <v>9808</v>
      </c>
      <c r="BL99" s="372">
        <v>9844</v>
      </c>
      <c r="BM99" s="377">
        <v>9914</v>
      </c>
      <c r="BN99" s="377">
        <v>9934</v>
      </c>
      <c r="BO99" s="377">
        <v>9971</v>
      </c>
      <c r="BP99" s="377">
        <v>10030</v>
      </c>
      <c r="BQ99" s="377">
        <v>9957</v>
      </c>
      <c r="BR99" s="377">
        <v>9743</v>
      </c>
      <c r="BS99" s="377">
        <v>9656</v>
      </c>
      <c r="BT99" s="377">
        <v>9665</v>
      </c>
      <c r="BU99" s="377">
        <v>9739</v>
      </c>
      <c r="BV99" s="377">
        <v>9756</v>
      </c>
      <c r="BW99" s="374">
        <v>9776</v>
      </c>
      <c r="BX99" s="372">
        <v>9848</v>
      </c>
      <c r="BY99" s="377">
        <v>9796</v>
      </c>
      <c r="BZ99" s="377">
        <v>9773</v>
      </c>
      <c r="CA99" s="377">
        <v>9690</v>
      </c>
      <c r="CB99" s="377">
        <v>9682</v>
      </c>
      <c r="CC99" s="377">
        <v>9563</v>
      </c>
      <c r="CD99" s="377">
        <v>9583</v>
      </c>
      <c r="CE99" s="377">
        <v>9650</v>
      </c>
      <c r="CF99" s="377">
        <v>9702</v>
      </c>
      <c r="CG99" s="373">
        <v>9729</v>
      </c>
      <c r="CH99" s="373">
        <v>9733</v>
      </c>
      <c r="CI99" s="374">
        <v>9695</v>
      </c>
      <c r="CJ99" s="372">
        <v>9665</v>
      </c>
      <c r="CK99" s="373">
        <v>9628</v>
      </c>
      <c r="CL99" s="373">
        <v>9738</v>
      </c>
      <c r="CM99" s="373">
        <v>9726</v>
      </c>
      <c r="CN99" s="373">
        <v>9755</v>
      </c>
      <c r="CO99" s="373">
        <v>9842</v>
      </c>
      <c r="CP99" s="373">
        <v>9892</v>
      </c>
      <c r="CQ99" s="373">
        <v>9973</v>
      </c>
      <c r="CR99" s="373">
        <v>9996</v>
      </c>
      <c r="CS99" s="373">
        <v>9983</v>
      </c>
      <c r="CT99" s="373">
        <v>10058</v>
      </c>
      <c r="CU99" s="374">
        <v>10147</v>
      </c>
      <c r="CV99" s="372">
        <v>10130</v>
      </c>
      <c r="CW99" s="373">
        <v>10094</v>
      </c>
      <c r="CX99" s="373">
        <v>10117</v>
      </c>
      <c r="CY99" s="373">
        <v>10135</v>
      </c>
      <c r="CZ99" s="373">
        <v>10175</v>
      </c>
      <c r="DA99" s="373">
        <v>10106</v>
      </c>
      <c r="DB99" s="373">
        <v>10162</v>
      </c>
      <c r="DC99" s="373">
        <v>10177</v>
      </c>
      <c r="DD99" s="373">
        <v>10178</v>
      </c>
      <c r="DE99" s="373">
        <v>10171</v>
      </c>
      <c r="DF99" s="373">
        <v>10214</v>
      </c>
      <c r="DG99" s="374">
        <v>10227</v>
      </c>
      <c r="DH99" s="372">
        <v>10275</v>
      </c>
      <c r="DI99" s="373">
        <v>10279</v>
      </c>
      <c r="DJ99" s="373">
        <v>10280</v>
      </c>
      <c r="DK99" s="373">
        <v>10214</v>
      </c>
      <c r="DL99" s="373">
        <v>10137</v>
      </c>
      <c r="DM99" s="373">
        <v>10060</v>
      </c>
      <c r="DN99" s="373">
        <v>10024</v>
      </c>
      <c r="DO99" s="373">
        <v>9963</v>
      </c>
      <c r="DP99" s="373">
        <v>9980</v>
      </c>
      <c r="DQ99" s="373">
        <v>9947</v>
      </c>
      <c r="DR99" s="373">
        <v>9940</v>
      </c>
      <c r="DS99" s="376">
        <v>10059</v>
      </c>
      <c r="DT99" s="372">
        <v>10135</v>
      </c>
      <c r="DU99" s="373">
        <v>10328</v>
      </c>
      <c r="DV99" s="373">
        <v>10401</v>
      </c>
      <c r="DW99" s="373">
        <v>10435</v>
      </c>
      <c r="DX99" s="373">
        <v>10646</v>
      </c>
      <c r="DY99" s="373">
        <v>10662</v>
      </c>
      <c r="DZ99" s="373">
        <v>10684</v>
      </c>
      <c r="EA99" s="373">
        <v>10533</v>
      </c>
      <c r="EB99" s="373">
        <v>10549</v>
      </c>
      <c r="EC99" s="373">
        <v>10576</v>
      </c>
      <c r="ED99" s="373">
        <v>10501</v>
      </c>
      <c r="EE99" s="376">
        <v>10462</v>
      </c>
      <c r="EF99" s="372">
        <v>10457</v>
      </c>
      <c r="EG99" s="373">
        <v>10446</v>
      </c>
      <c r="EH99" s="373">
        <v>10371</v>
      </c>
      <c r="EI99" s="373">
        <v>10373</v>
      </c>
      <c r="EJ99" s="373">
        <v>10373</v>
      </c>
      <c r="EK99" s="373">
        <v>10376</v>
      </c>
      <c r="EL99" s="373">
        <v>10386</v>
      </c>
      <c r="EM99" s="373">
        <v>10356</v>
      </c>
      <c r="EN99" s="373">
        <v>10371</v>
      </c>
      <c r="EO99" s="373">
        <v>10343</v>
      </c>
      <c r="EP99" s="373">
        <v>10275</v>
      </c>
      <c r="EQ99" s="376">
        <v>10247</v>
      </c>
      <c r="ER99" s="372">
        <v>10300</v>
      </c>
      <c r="ES99" s="373">
        <v>10259</v>
      </c>
      <c r="ET99" s="373">
        <v>10220</v>
      </c>
      <c r="EU99" s="373">
        <v>10186</v>
      </c>
      <c r="EV99" s="373">
        <v>10207</v>
      </c>
      <c r="EW99" s="376">
        <v>10118</v>
      </c>
      <c r="EX99" s="376">
        <v>10357</v>
      </c>
      <c r="EY99" s="376">
        <v>10423</v>
      </c>
      <c r="EZ99" s="374">
        <v>10439</v>
      </c>
      <c r="FA99" s="374">
        <v>10470</v>
      </c>
      <c r="FB99" s="374">
        <v>10465</v>
      </c>
      <c r="FC99" s="374">
        <v>10479</v>
      </c>
      <c r="FD99" s="102">
        <v>14</v>
      </c>
      <c r="FE99" s="85">
        <v>0.13371537726838587</v>
      </c>
      <c r="FF99" s="102">
        <v>232</v>
      </c>
      <c r="FG99" s="85">
        <v>2.2640772909144138</v>
      </c>
    </row>
    <row r="100" spans="1:163" ht="15" outlineLevel="2">
      <c r="A100" s="360">
        <v>667</v>
      </c>
      <c r="B100" s="53" t="s">
        <v>365</v>
      </c>
      <c r="C100" s="344" t="s">
        <v>385</v>
      </c>
      <c r="D100" s="372">
        <v>9431</v>
      </c>
      <c r="E100" s="373">
        <v>9413</v>
      </c>
      <c r="F100" s="373">
        <v>9445</v>
      </c>
      <c r="G100" s="373">
        <v>9359</v>
      </c>
      <c r="H100" s="373">
        <v>9309</v>
      </c>
      <c r="I100" s="373">
        <v>9386</v>
      </c>
      <c r="J100" s="373">
        <v>9091</v>
      </c>
      <c r="K100" s="373">
        <v>9316</v>
      </c>
      <c r="L100" s="373">
        <v>9034</v>
      </c>
      <c r="M100" s="373">
        <v>9000</v>
      </c>
      <c r="N100" s="373">
        <v>8967</v>
      </c>
      <c r="O100" s="374">
        <v>8996</v>
      </c>
      <c r="P100" s="372">
        <v>9188</v>
      </c>
      <c r="Q100" s="373">
        <v>9257</v>
      </c>
      <c r="R100" s="375">
        <v>9214</v>
      </c>
      <c r="S100" s="373">
        <v>9297</v>
      </c>
      <c r="T100" s="373">
        <v>9369</v>
      </c>
      <c r="U100" s="373">
        <v>9282</v>
      </c>
      <c r="V100" s="373">
        <v>9248</v>
      </c>
      <c r="W100" s="373">
        <v>9215</v>
      </c>
      <c r="X100" s="373">
        <v>9257</v>
      </c>
      <c r="Y100" s="373">
        <v>9321</v>
      </c>
      <c r="Z100" s="373">
        <v>9289</v>
      </c>
      <c r="AA100" s="374">
        <v>9109</v>
      </c>
      <c r="AB100" s="372">
        <v>9124</v>
      </c>
      <c r="AC100" s="373">
        <v>9195</v>
      </c>
      <c r="AD100" s="373">
        <v>9156</v>
      </c>
      <c r="AE100" s="373">
        <v>9106</v>
      </c>
      <c r="AF100" s="373">
        <v>9217</v>
      </c>
      <c r="AG100" s="373">
        <v>9266</v>
      </c>
      <c r="AH100" s="373">
        <v>9270</v>
      </c>
      <c r="AI100" s="373">
        <v>9251</v>
      </c>
      <c r="AJ100" s="373">
        <v>9208</v>
      </c>
      <c r="AK100" s="373">
        <v>9267</v>
      </c>
      <c r="AL100" s="373">
        <v>9198</v>
      </c>
      <c r="AM100" s="374">
        <v>9232</v>
      </c>
      <c r="AN100" s="372">
        <v>9216</v>
      </c>
      <c r="AO100" s="373">
        <v>9376</v>
      </c>
      <c r="AP100" s="373">
        <v>9425</v>
      </c>
      <c r="AQ100" s="373">
        <v>9396</v>
      </c>
      <c r="AR100" s="373">
        <v>9489</v>
      </c>
      <c r="AS100" s="373">
        <v>9418</v>
      </c>
      <c r="AT100" s="373">
        <v>9479</v>
      </c>
      <c r="AU100" s="373">
        <v>9482</v>
      </c>
      <c r="AV100" s="373">
        <v>9423</v>
      </c>
      <c r="AW100" s="373">
        <v>9390</v>
      </c>
      <c r="AX100" s="373">
        <v>9379</v>
      </c>
      <c r="AY100" s="374">
        <v>9356</v>
      </c>
      <c r="AZ100" s="372">
        <v>9472</v>
      </c>
      <c r="BA100" s="373">
        <v>9506</v>
      </c>
      <c r="BB100" s="373">
        <v>9377</v>
      </c>
      <c r="BC100" s="373">
        <v>9392</v>
      </c>
      <c r="BD100" s="373">
        <v>9392</v>
      </c>
      <c r="BE100" s="373">
        <v>9336</v>
      </c>
      <c r="BF100" s="373">
        <v>9312</v>
      </c>
      <c r="BG100" s="373">
        <v>9234</v>
      </c>
      <c r="BH100" s="373">
        <v>9337</v>
      </c>
      <c r="BI100" s="373">
        <v>9334</v>
      </c>
      <c r="BJ100" s="373">
        <v>9404</v>
      </c>
      <c r="BK100" s="374">
        <v>9501</v>
      </c>
      <c r="BL100" s="372">
        <v>9483</v>
      </c>
      <c r="BM100" s="377">
        <v>9473</v>
      </c>
      <c r="BN100" s="377">
        <v>9539</v>
      </c>
      <c r="BO100" s="377">
        <v>9491</v>
      </c>
      <c r="BP100" s="377">
        <v>9506</v>
      </c>
      <c r="BQ100" s="377">
        <v>9447</v>
      </c>
      <c r="BR100" s="377">
        <v>9336</v>
      </c>
      <c r="BS100" s="377">
        <v>9275</v>
      </c>
      <c r="BT100" s="377">
        <v>9203</v>
      </c>
      <c r="BU100" s="377">
        <v>9197</v>
      </c>
      <c r="BV100" s="377">
        <v>9153</v>
      </c>
      <c r="BW100" s="374">
        <v>9229</v>
      </c>
      <c r="BX100" s="372">
        <v>9299</v>
      </c>
      <c r="BY100" s="377">
        <v>9319</v>
      </c>
      <c r="BZ100" s="377">
        <v>9236</v>
      </c>
      <c r="CA100" s="377">
        <v>9180</v>
      </c>
      <c r="CB100" s="377">
        <v>9158</v>
      </c>
      <c r="CC100" s="377">
        <v>9081</v>
      </c>
      <c r="CD100" s="377">
        <v>9089</v>
      </c>
      <c r="CE100" s="377">
        <v>9114</v>
      </c>
      <c r="CF100" s="377">
        <v>9061</v>
      </c>
      <c r="CG100" s="373">
        <v>9034</v>
      </c>
      <c r="CH100" s="373">
        <v>8998</v>
      </c>
      <c r="CI100" s="374">
        <v>8970</v>
      </c>
      <c r="CJ100" s="372">
        <v>8950</v>
      </c>
      <c r="CK100" s="373">
        <v>8989</v>
      </c>
      <c r="CL100" s="373">
        <v>8970</v>
      </c>
      <c r="CM100" s="373">
        <v>8962</v>
      </c>
      <c r="CN100" s="373">
        <v>9014</v>
      </c>
      <c r="CO100" s="373">
        <v>9104</v>
      </c>
      <c r="CP100" s="373">
        <v>9139</v>
      </c>
      <c r="CQ100" s="373">
        <v>8996</v>
      </c>
      <c r="CR100" s="373">
        <v>9121</v>
      </c>
      <c r="CS100" s="373">
        <v>9099</v>
      </c>
      <c r="CT100" s="373">
        <v>9121</v>
      </c>
      <c r="CU100" s="374">
        <v>9146</v>
      </c>
      <c r="CV100" s="372">
        <v>9136</v>
      </c>
      <c r="CW100" s="373">
        <v>9119</v>
      </c>
      <c r="CX100" s="373">
        <v>9117</v>
      </c>
      <c r="CY100" s="373">
        <v>9095</v>
      </c>
      <c r="CZ100" s="373">
        <v>9156</v>
      </c>
      <c r="DA100" s="373">
        <v>9115</v>
      </c>
      <c r="DB100" s="373">
        <v>9092</v>
      </c>
      <c r="DC100" s="373">
        <v>9048</v>
      </c>
      <c r="DD100" s="373">
        <v>9051</v>
      </c>
      <c r="DE100" s="373">
        <v>8988</v>
      </c>
      <c r="DF100" s="373">
        <v>9149</v>
      </c>
      <c r="DG100" s="374">
        <v>9117</v>
      </c>
      <c r="DH100" s="372">
        <v>9116</v>
      </c>
      <c r="DI100" s="373">
        <v>9070</v>
      </c>
      <c r="DJ100" s="373">
        <v>9126</v>
      </c>
      <c r="DK100" s="373">
        <v>9116</v>
      </c>
      <c r="DL100" s="373">
        <v>9048</v>
      </c>
      <c r="DM100" s="373">
        <v>9003</v>
      </c>
      <c r="DN100" s="373">
        <v>8963</v>
      </c>
      <c r="DO100" s="373">
        <v>8982</v>
      </c>
      <c r="DP100" s="373">
        <v>9027</v>
      </c>
      <c r="DQ100" s="373">
        <v>8986</v>
      </c>
      <c r="DR100" s="373">
        <v>8950</v>
      </c>
      <c r="DS100" s="376">
        <v>9044</v>
      </c>
      <c r="DT100" s="372">
        <v>9134</v>
      </c>
      <c r="DU100" s="373">
        <v>9334</v>
      </c>
      <c r="DV100" s="373">
        <v>9427</v>
      </c>
      <c r="DW100" s="373">
        <v>9446</v>
      </c>
      <c r="DX100" s="373">
        <v>9564</v>
      </c>
      <c r="DY100" s="373">
        <v>9577</v>
      </c>
      <c r="DZ100" s="373">
        <v>9607</v>
      </c>
      <c r="EA100" s="373">
        <v>9501</v>
      </c>
      <c r="EB100" s="373">
        <v>9551</v>
      </c>
      <c r="EC100" s="373">
        <v>9551</v>
      </c>
      <c r="ED100" s="373">
        <v>9552</v>
      </c>
      <c r="EE100" s="376">
        <v>9566</v>
      </c>
      <c r="EF100" s="372">
        <v>9623</v>
      </c>
      <c r="EG100" s="373">
        <v>9645</v>
      </c>
      <c r="EH100" s="373">
        <v>9570</v>
      </c>
      <c r="EI100" s="373">
        <v>9562</v>
      </c>
      <c r="EJ100" s="373">
        <v>9540</v>
      </c>
      <c r="EK100" s="373">
        <v>9542</v>
      </c>
      <c r="EL100" s="373">
        <v>9612</v>
      </c>
      <c r="EM100" s="373">
        <v>9649</v>
      </c>
      <c r="EN100" s="373">
        <v>9626</v>
      </c>
      <c r="EO100" s="373">
        <v>9620</v>
      </c>
      <c r="EP100" s="373">
        <v>9648</v>
      </c>
      <c r="EQ100" s="376">
        <v>9641</v>
      </c>
      <c r="ER100" s="372">
        <v>9696</v>
      </c>
      <c r="ES100" s="373">
        <v>9663</v>
      </c>
      <c r="ET100" s="373">
        <v>9684</v>
      </c>
      <c r="EU100" s="373">
        <v>9660</v>
      </c>
      <c r="EV100" s="373">
        <v>9667</v>
      </c>
      <c r="EW100" s="376">
        <v>9596</v>
      </c>
      <c r="EX100" s="376">
        <v>9871</v>
      </c>
      <c r="EY100" s="376">
        <v>9939</v>
      </c>
      <c r="EZ100" s="374">
        <v>9886</v>
      </c>
      <c r="FA100" s="374">
        <v>9887</v>
      </c>
      <c r="FB100" s="374">
        <v>9886</v>
      </c>
      <c r="FC100" s="374">
        <v>9957</v>
      </c>
      <c r="FD100" s="102">
        <v>71</v>
      </c>
      <c r="FE100" s="85">
        <v>0.71811469606554057</v>
      </c>
      <c r="FF100" s="102">
        <v>316</v>
      </c>
      <c r="FG100" s="85">
        <v>3.2776682916709885</v>
      </c>
    </row>
    <row r="101" spans="1:163" ht="15" outlineLevel="2">
      <c r="A101" s="360">
        <v>674</v>
      </c>
      <c r="B101" s="53" t="s">
        <v>365</v>
      </c>
      <c r="C101" s="344" t="s">
        <v>386</v>
      </c>
      <c r="D101" s="372">
        <v>14511</v>
      </c>
      <c r="E101" s="373">
        <v>14640</v>
      </c>
      <c r="F101" s="373">
        <v>14674</v>
      </c>
      <c r="G101" s="373">
        <v>15125</v>
      </c>
      <c r="H101" s="373">
        <v>15309</v>
      </c>
      <c r="I101" s="373">
        <v>15291</v>
      </c>
      <c r="J101" s="373">
        <v>15194</v>
      </c>
      <c r="K101" s="373">
        <v>15264</v>
      </c>
      <c r="L101" s="373">
        <v>15307</v>
      </c>
      <c r="M101" s="373">
        <v>15320</v>
      </c>
      <c r="N101" s="373">
        <v>15285</v>
      </c>
      <c r="O101" s="374">
        <v>15351</v>
      </c>
      <c r="P101" s="372">
        <v>15201</v>
      </c>
      <c r="Q101" s="373">
        <v>15171</v>
      </c>
      <c r="R101" s="375">
        <v>15128</v>
      </c>
      <c r="S101" s="373">
        <v>13643</v>
      </c>
      <c r="T101" s="373">
        <v>15186</v>
      </c>
      <c r="U101" s="373">
        <v>15193</v>
      </c>
      <c r="V101" s="373">
        <v>15154</v>
      </c>
      <c r="W101" s="373">
        <v>15179</v>
      </c>
      <c r="X101" s="373">
        <v>15188</v>
      </c>
      <c r="Y101" s="373">
        <v>15213</v>
      </c>
      <c r="Z101" s="373">
        <v>15221</v>
      </c>
      <c r="AA101" s="374">
        <v>15137</v>
      </c>
      <c r="AB101" s="372">
        <v>14983</v>
      </c>
      <c r="AC101" s="373">
        <v>15204</v>
      </c>
      <c r="AD101" s="373">
        <v>15001</v>
      </c>
      <c r="AE101" s="373">
        <v>15049</v>
      </c>
      <c r="AF101" s="373">
        <v>14984</v>
      </c>
      <c r="AG101" s="373">
        <v>14886</v>
      </c>
      <c r="AH101" s="373">
        <v>14863</v>
      </c>
      <c r="AI101" s="373">
        <v>14826</v>
      </c>
      <c r="AJ101" s="373">
        <v>14756</v>
      </c>
      <c r="AK101" s="373">
        <v>14812</v>
      </c>
      <c r="AL101" s="373">
        <v>14780</v>
      </c>
      <c r="AM101" s="374">
        <v>14768</v>
      </c>
      <c r="AN101" s="372">
        <v>14770</v>
      </c>
      <c r="AO101" s="373">
        <v>14713</v>
      </c>
      <c r="AP101" s="373">
        <v>14722</v>
      </c>
      <c r="AQ101" s="373">
        <v>14622</v>
      </c>
      <c r="AR101" s="373">
        <v>14713</v>
      </c>
      <c r="AS101" s="373">
        <v>14647</v>
      </c>
      <c r="AT101" s="373">
        <v>14643</v>
      </c>
      <c r="AU101" s="373">
        <v>14589</v>
      </c>
      <c r="AV101" s="373">
        <v>14568</v>
      </c>
      <c r="AW101" s="373">
        <v>14502</v>
      </c>
      <c r="AX101" s="373">
        <v>14477</v>
      </c>
      <c r="AY101" s="374">
        <v>14397</v>
      </c>
      <c r="AZ101" s="372">
        <v>14373</v>
      </c>
      <c r="BA101" s="373">
        <v>14347</v>
      </c>
      <c r="BB101" s="373">
        <v>14248</v>
      </c>
      <c r="BC101" s="373">
        <v>14146</v>
      </c>
      <c r="BD101" s="373">
        <v>14000</v>
      </c>
      <c r="BE101" s="373">
        <v>13964</v>
      </c>
      <c r="BF101" s="373">
        <v>13842</v>
      </c>
      <c r="BG101" s="373">
        <v>13670</v>
      </c>
      <c r="BH101" s="373">
        <v>13667</v>
      </c>
      <c r="BI101" s="373">
        <v>13517</v>
      </c>
      <c r="BJ101" s="373">
        <v>13474</v>
      </c>
      <c r="BK101" s="374">
        <v>13514</v>
      </c>
      <c r="BL101" s="372">
        <v>13461</v>
      </c>
      <c r="BM101" s="377">
        <v>13427</v>
      </c>
      <c r="BN101" s="377">
        <v>13393</v>
      </c>
      <c r="BO101" s="377">
        <v>13394</v>
      </c>
      <c r="BP101" s="377">
        <v>13369</v>
      </c>
      <c r="BQ101" s="377">
        <v>13293</v>
      </c>
      <c r="BR101" s="377">
        <v>13044</v>
      </c>
      <c r="BS101" s="377">
        <v>12928</v>
      </c>
      <c r="BT101" s="377">
        <v>12870</v>
      </c>
      <c r="BU101" s="377">
        <v>12789</v>
      </c>
      <c r="BV101" s="377">
        <v>12697</v>
      </c>
      <c r="BW101" s="374">
        <v>12703</v>
      </c>
      <c r="BX101" s="372">
        <v>12728</v>
      </c>
      <c r="BY101" s="377">
        <v>12663</v>
      </c>
      <c r="BZ101" s="377">
        <v>12557</v>
      </c>
      <c r="CA101" s="377">
        <v>12497</v>
      </c>
      <c r="CB101" s="377">
        <v>12451</v>
      </c>
      <c r="CC101" s="377">
        <v>12375</v>
      </c>
      <c r="CD101" s="377">
        <v>12298</v>
      </c>
      <c r="CE101" s="377">
        <v>12280</v>
      </c>
      <c r="CF101" s="377">
        <v>12220</v>
      </c>
      <c r="CG101" s="373">
        <v>12203</v>
      </c>
      <c r="CH101" s="373">
        <v>12193</v>
      </c>
      <c r="CI101" s="374">
        <v>12140</v>
      </c>
      <c r="CJ101" s="372">
        <v>12112</v>
      </c>
      <c r="CK101" s="373">
        <v>12119</v>
      </c>
      <c r="CL101" s="373">
        <v>12109</v>
      </c>
      <c r="CM101" s="373">
        <v>12090</v>
      </c>
      <c r="CN101" s="373">
        <v>12053</v>
      </c>
      <c r="CO101" s="373">
        <v>12194</v>
      </c>
      <c r="CP101" s="373">
        <v>12292</v>
      </c>
      <c r="CQ101" s="373">
        <v>12322</v>
      </c>
      <c r="CR101" s="373">
        <v>12277</v>
      </c>
      <c r="CS101" s="373">
        <v>12292</v>
      </c>
      <c r="CT101" s="373">
        <v>12272</v>
      </c>
      <c r="CU101" s="374">
        <v>12269</v>
      </c>
      <c r="CV101" s="372">
        <v>12232</v>
      </c>
      <c r="CW101" s="373">
        <v>12212</v>
      </c>
      <c r="CX101" s="373">
        <v>12228</v>
      </c>
      <c r="CY101" s="373">
        <v>12266</v>
      </c>
      <c r="CZ101" s="373">
        <v>12189</v>
      </c>
      <c r="DA101" s="373">
        <v>12179</v>
      </c>
      <c r="DB101" s="373">
        <v>12179</v>
      </c>
      <c r="DC101" s="373">
        <v>12125</v>
      </c>
      <c r="DD101" s="373">
        <v>12141</v>
      </c>
      <c r="DE101" s="373">
        <v>12106</v>
      </c>
      <c r="DF101" s="373">
        <v>12167</v>
      </c>
      <c r="DG101" s="374">
        <v>12128</v>
      </c>
      <c r="DH101" s="372">
        <v>12064</v>
      </c>
      <c r="DI101" s="373">
        <v>11930</v>
      </c>
      <c r="DJ101" s="373">
        <v>12006</v>
      </c>
      <c r="DK101" s="373">
        <v>11947</v>
      </c>
      <c r="DL101" s="373">
        <v>11958</v>
      </c>
      <c r="DM101" s="373">
        <v>11904</v>
      </c>
      <c r="DN101" s="373">
        <v>11850</v>
      </c>
      <c r="DO101" s="373">
        <v>11828</v>
      </c>
      <c r="DP101" s="373">
        <v>11858</v>
      </c>
      <c r="DQ101" s="373">
        <v>11826</v>
      </c>
      <c r="DR101" s="373">
        <v>11824</v>
      </c>
      <c r="DS101" s="376">
        <v>11942</v>
      </c>
      <c r="DT101" s="372">
        <v>11933</v>
      </c>
      <c r="DU101" s="373">
        <v>11968</v>
      </c>
      <c r="DV101" s="373">
        <v>11974</v>
      </c>
      <c r="DW101" s="373">
        <v>11977</v>
      </c>
      <c r="DX101" s="373">
        <v>12081</v>
      </c>
      <c r="DY101" s="373">
        <v>12131</v>
      </c>
      <c r="DZ101" s="373">
        <v>12139</v>
      </c>
      <c r="EA101" s="373">
        <v>11997</v>
      </c>
      <c r="EB101" s="373">
        <v>11998</v>
      </c>
      <c r="EC101" s="373">
        <v>11978</v>
      </c>
      <c r="ED101" s="373">
        <v>11912</v>
      </c>
      <c r="EE101" s="376">
        <v>11797</v>
      </c>
      <c r="EF101" s="372">
        <v>11761</v>
      </c>
      <c r="EG101" s="373">
        <v>11754</v>
      </c>
      <c r="EH101" s="373">
        <v>11710</v>
      </c>
      <c r="EI101" s="373">
        <v>11634</v>
      </c>
      <c r="EJ101" s="373">
        <v>11549</v>
      </c>
      <c r="EK101" s="373">
        <v>11567</v>
      </c>
      <c r="EL101" s="373">
        <v>11559</v>
      </c>
      <c r="EM101" s="373">
        <v>11595</v>
      </c>
      <c r="EN101" s="373">
        <v>11573</v>
      </c>
      <c r="EO101" s="373">
        <v>11515</v>
      </c>
      <c r="EP101" s="373">
        <v>11508</v>
      </c>
      <c r="EQ101" s="376">
        <v>11513</v>
      </c>
      <c r="ER101" s="372">
        <v>11485</v>
      </c>
      <c r="ES101" s="373">
        <v>11434</v>
      </c>
      <c r="ET101" s="373">
        <v>11430</v>
      </c>
      <c r="EU101" s="373">
        <v>11411</v>
      </c>
      <c r="EV101" s="373">
        <v>11397</v>
      </c>
      <c r="EW101" s="376">
        <v>11376</v>
      </c>
      <c r="EX101" s="376">
        <v>11559</v>
      </c>
      <c r="EY101" s="376">
        <v>11578</v>
      </c>
      <c r="EZ101" s="374">
        <v>11548</v>
      </c>
      <c r="FA101" s="374">
        <v>11608</v>
      </c>
      <c r="FB101" s="374">
        <v>11555</v>
      </c>
      <c r="FC101" s="374">
        <v>11727</v>
      </c>
      <c r="FD101" s="102">
        <v>172</v>
      </c>
      <c r="FE101" s="85">
        <v>1.4817367332873881</v>
      </c>
      <c r="FF101" s="102">
        <v>214</v>
      </c>
      <c r="FG101" s="85">
        <v>1.8587683488230695</v>
      </c>
    </row>
    <row r="102" spans="1:163" ht="15" outlineLevel="2">
      <c r="A102" s="360">
        <v>697</v>
      </c>
      <c r="B102" s="53" t="s">
        <v>365</v>
      </c>
      <c r="C102" s="344" t="s">
        <v>387</v>
      </c>
      <c r="D102" s="372">
        <v>14691</v>
      </c>
      <c r="E102" s="373">
        <v>14764</v>
      </c>
      <c r="F102" s="373">
        <v>14731</v>
      </c>
      <c r="G102" s="373">
        <v>14730</v>
      </c>
      <c r="H102" s="373">
        <v>14659</v>
      </c>
      <c r="I102" s="373">
        <v>14643</v>
      </c>
      <c r="J102" s="373">
        <v>14556</v>
      </c>
      <c r="K102" s="373">
        <v>14621</v>
      </c>
      <c r="L102" s="373">
        <v>14704</v>
      </c>
      <c r="M102" s="373">
        <v>14792</v>
      </c>
      <c r="N102" s="373">
        <v>14737</v>
      </c>
      <c r="O102" s="374">
        <v>14833</v>
      </c>
      <c r="P102" s="372">
        <v>14867</v>
      </c>
      <c r="Q102" s="373">
        <v>14912</v>
      </c>
      <c r="R102" s="375">
        <v>14952</v>
      </c>
      <c r="S102" s="373">
        <v>14912</v>
      </c>
      <c r="T102" s="373">
        <v>15077</v>
      </c>
      <c r="U102" s="373">
        <v>15100</v>
      </c>
      <c r="V102" s="373">
        <v>15076</v>
      </c>
      <c r="W102" s="373">
        <v>14916</v>
      </c>
      <c r="X102" s="373">
        <v>14914</v>
      </c>
      <c r="Y102" s="373">
        <v>15041</v>
      </c>
      <c r="Z102" s="373">
        <v>15193</v>
      </c>
      <c r="AA102" s="374">
        <v>15095</v>
      </c>
      <c r="AB102" s="372">
        <v>15183</v>
      </c>
      <c r="AC102" s="373">
        <v>15270</v>
      </c>
      <c r="AD102" s="373">
        <v>15282</v>
      </c>
      <c r="AE102" s="373">
        <v>15300</v>
      </c>
      <c r="AF102" s="373">
        <v>15180</v>
      </c>
      <c r="AG102" s="373">
        <v>15081</v>
      </c>
      <c r="AH102" s="373">
        <v>15049</v>
      </c>
      <c r="AI102" s="373">
        <v>15090</v>
      </c>
      <c r="AJ102" s="373">
        <v>15050</v>
      </c>
      <c r="AK102" s="373">
        <v>15136</v>
      </c>
      <c r="AL102" s="373">
        <v>15115</v>
      </c>
      <c r="AM102" s="374">
        <v>15141</v>
      </c>
      <c r="AN102" s="372">
        <v>15122</v>
      </c>
      <c r="AO102" s="373">
        <v>15178</v>
      </c>
      <c r="AP102" s="373">
        <v>15265</v>
      </c>
      <c r="AQ102" s="373">
        <v>15339</v>
      </c>
      <c r="AR102" s="373">
        <v>15449</v>
      </c>
      <c r="AS102" s="373">
        <v>15455</v>
      </c>
      <c r="AT102" s="373">
        <v>15445</v>
      </c>
      <c r="AU102" s="373">
        <v>15486</v>
      </c>
      <c r="AV102" s="373">
        <v>15406</v>
      </c>
      <c r="AW102" s="373">
        <v>15441</v>
      </c>
      <c r="AX102" s="373">
        <v>15436</v>
      </c>
      <c r="AY102" s="374">
        <v>15504</v>
      </c>
      <c r="AZ102" s="372">
        <v>15529</v>
      </c>
      <c r="BA102" s="373">
        <v>15643</v>
      </c>
      <c r="BB102" s="373">
        <v>15541</v>
      </c>
      <c r="BC102" s="373">
        <v>15529</v>
      </c>
      <c r="BD102" s="373">
        <v>15524</v>
      </c>
      <c r="BE102" s="373">
        <v>15407</v>
      </c>
      <c r="BF102" s="373">
        <v>15353</v>
      </c>
      <c r="BG102" s="373">
        <v>15183</v>
      </c>
      <c r="BH102" s="373">
        <v>15252</v>
      </c>
      <c r="BI102" s="373">
        <v>15124</v>
      </c>
      <c r="BJ102" s="373">
        <v>15129</v>
      </c>
      <c r="BK102" s="374">
        <v>15205</v>
      </c>
      <c r="BL102" s="372">
        <v>15225</v>
      </c>
      <c r="BM102" s="377">
        <v>15240</v>
      </c>
      <c r="BN102" s="377">
        <v>15245</v>
      </c>
      <c r="BO102" s="377">
        <v>15235</v>
      </c>
      <c r="BP102" s="377">
        <v>15247</v>
      </c>
      <c r="BQ102" s="377">
        <v>15220</v>
      </c>
      <c r="BR102" s="377">
        <v>14969</v>
      </c>
      <c r="BS102" s="377">
        <v>14844</v>
      </c>
      <c r="BT102" s="377">
        <v>14773</v>
      </c>
      <c r="BU102" s="377">
        <v>14707</v>
      </c>
      <c r="BV102" s="377">
        <v>14735</v>
      </c>
      <c r="BW102" s="374">
        <v>14813</v>
      </c>
      <c r="BX102" s="372">
        <v>14882</v>
      </c>
      <c r="BY102" s="377">
        <v>14857</v>
      </c>
      <c r="BZ102" s="377">
        <v>14632</v>
      </c>
      <c r="CA102" s="377">
        <v>14494</v>
      </c>
      <c r="CB102" s="377">
        <v>14451</v>
      </c>
      <c r="CC102" s="377">
        <v>14317</v>
      </c>
      <c r="CD102" s="377">
        <v>14245</v>
      </c>
      <c r="CE102" s="377">
        <v>14282</v>
      </c>
      <c r="CF102" s="377">
        <v>14197</v>
      </c>
      <c r="CG102" s="373">
        <v>14176</v>
      </c>
      <c r="CH102" s="373">
        <v>14151</v>
      </c>
      <c r="CI102" s="374">
        <v>14104</v>
      </c>
      <c r="CJ102" s="372">
        <v>14065</v>
      </c>
      <c r="CK102" s="373">
        <v>14086</v>
      </c>
      <c r="CL102" s="373">
        <v>14079</v>
      </c>
      <c r="CM102" s="373">
        <v>14075</v>
      </c>
      <c r="CN102" s="373">
        <v>14082</v>
      </c>
      <c r="CO102" s="373">
        <v>14226</v>
      </c>
      <c r="CP102" s="373">
        <v>14339</v>
      </c>
      <c r="CQ102" s="373">
        <v>14400</v>
      </c>
      <c r="CR102" s="373">
        <v>14348</v>
      </c>
      <c r="CS102" s="373">
        <v>14378</v>
      </c>
      <c r="CT102" s="373">
        <v>14418</v>
      </c>
      <c r="CU102" s="374">
        <v>14476</v>
      </c>
      <c r="CV102" s="372">
        <v>14484</v>
      </c>
      <c r="CW102" s="373">
        <v>14441</v>
      </c>
      <c r="CX102" s="373">
        <v>14629</v>
      </c>
      <c r="CY102" s="373">
        <v>14698</v>
      </c>
      <c r="CZ102" s="373">
        <v>14732</v>
      </c>
      <c r="DA102" s="373">
        <v>14738</v>
      </c>
      <c r="DB102" s="373">
        <v>14711</v>
      </c>
      <c r="DC102" s="373">
        <v>14632</v>
      </c>
      <c r="DD102" s="373">
        <v>14637</v>
      </c>
      <c r="DE102" s="373">
        <v>14710</v>
      </c>
      <c r="DF102" s="373">
        <v>14728</v>
      </c>
      <c r="DG102" s="374">
        <v>14761</v>
      </c>
      <c r="DH102" s="372">
        <v>14775</v>
      </c>
      <c r="DI102" s="373">
        <v>14841</v>
      </c>
      <c r="DJ102" s="373">
        <v>14794</v>
      </c>
      <c r="DK102" s="373">
        <v>14729</v>
      </c>
      <c r="DL102" s="373">
        <v>14699</v>
      </c>
      <c r="DM102" s="373">
        <v>14622</v>
      </c>
      <c r="DN102" s="373">
        <v>14545</v>
      </c>
      <c r="DO102" s="373">
        <v>14506</v>
      </c>
      <c r="DP102" s="373">
        <v>14500</v>
      </c>
      <c r="DQ102" s="373">
        <v>14464</v>
      </c>
      <c r="DR102" s="373">
        <v>14414</v>
      </c>
      <c r="DS102" s="376">
        <v>14611</v>
      </c>
      <c r="DT102" s="372">
        <v>14687</v>
      </c>
      <c r="DU102" s="373">
        <v>14961</v>
      </c>
      <c r="DV102" s="373">
        <v>15108</v>
      </c>
      <c r="DW102" s="373">
        <v>15163</v>
      </c>
      <c r="DX102" s="373">
        <v>15416</v>
      </c>
      <c r="DY102" s="373">
        <v>15491</v>
      </c>
      <c r="DZ102" s="373">
        <v>15453</v>
      </c>
      <c r="EA102" s="373">
        <v>15095</v>
      </c>
      <c r="EB102" s="373">
        <v>15240</v>
      </c>
      <c r="EC102" s="373">
        <v>15180</v>
      </c>
      <c r="ED102" s="373">
        <v>15100</v>
      </c>
      <c r="EE102" s="376">
        <v>15032</v>
      </c>
      <c r="EF102" s="372">
        <v>15073</v>
      </c>
      <c r="EG102" s="373">
        <v>15047</v>
      </c>
      <c r="EH102" s="373">
        <v>14917</v>
      </c>
      <c r="EI102" s="373">
        <v>14839</v>
      </c>
      <c r="EJ102" s="373">
        <v>14785</v>
      </c>
      <c r="EK102" s="373">
        <v>14815</v>
      </c>
      <c r="EL102" s="373">
        <v>14918</v>
      </c>
      <c r="EM102" s="373">
        <v>14958</v>
      </c>
      <c r="EN102" s="373">
        <v>15047</v>
      </c>
      <c r="EO102" s="373">
        <v>15041</v>
      </c>
      <c r="EP102" s="373">
        <v>15028</v>
      </c>
      <c r="EQ102" s="376">
        <v>15042</v>
      </c>
      <c r="ER102" s="372">
        <v>15101</v>
      </c>
      <c r="ES102" s="373">
        <v>15112</v>
      </c>
      <c r="ET102" s="373">
        <v>15493</v>
      </c>
      <c r="EU102" s="373">
        <v>15513</v>
      </c>
      <c r="EV102" s="373">
        <v>15688</v>
      </c>
      <c r="EW102" s="376">
        <v>15939</v>
      </c>
      <c r="EX102" s="376">
        <v>16840</v>
      </c>
      <c r="EY102" s="376">
        <v>16763</v>
      </c>
      <c r="EZ102" s="374">
        <v>16786</v>
      </c>
      <c r="FA102" s="374">
        <v>16862</v>
      </c>
      <c r="FB102" s="374">
        <v>16851</v>
      </c>
      <c r="FC102" s="374">
        <v>17063</v>
      </c>
      <c r="FD102" s="102">
        <v>212</v>
      </c>
      <c r="FE102" s="85">
        <v>1.2572648558889812</v>
      </c>
      <c r="FF102" s="102">
        <v>2021</v>
      </c>
      <c r="FG102" s="85">
        <v>13.435713335992554</v>
      </c>
    </row>
    <row r="103" spans="1:163" ht="15" outlineLevel="2">
      <c r="A103" s="360">
        <v>756</v>
      </c>
      <c r="B103" s="53" t="s">
        <v>365</v>
      </c>
      <c r="C103" s="344" t="s">
        <v>388</v>
      </c>
      <c r="D103" s="372">
        <v>25802</v>
      </c>
      <c r="E103" s="373">
        <v>25837</v>
      </c>
      <c r="F103" s="373">
        <v>25755</v>
      </c>
      <c r="G103" s="373">
        <v>25822</v>
      </c>
      <c r="H103" s="373">
        <v>25713</v>
      </c>
      <c r="I103" s="373">
        <v>25785</v>
      </c>
      <c r="J103" s="373">
        <v>24688</v>
      </c>
      <c r="K103" s="373">
        <v>25696</v>
      </c>
      <c r="L103" s="373">
        <v>24912</v>
      </c>
      <c r="M103" s="373">
        <v>25174</v>
      </c>
      <c r="N103" s="373">
        <v>25243</v>
      </c>
      <c r="O103" s="374">
        <v>25374</v>
      </c>
      <c r="P103" s="372">
        <v>25380</v>
      </c>
      <c r="Q103" s="373">
        <v>25243</v>
      </c>
      <c r="R103" s="375">
        <v>25497</v>
      </c>
      <c r="S103" s="373">
        <v>25603</v>
      </c>
      <c r="T103" s="373">
        <v>25594</v>
      </c>
      <c r="U103" s="373">
        <v>25880</v>
      </c>
      <c r="V103" s="373">
        <v>25901</v>
      </c>
      <c r="W103" s="373">
        <v>25872</v>
      </c>
      <c r="X103" s="373">
        <v>25997</v>
      </c>
      <c r="Y103" s="373">
        <v>26147</v>
      </c>
      <c r="Z103" s="373">
        <v>26092</v>
      </c>
      <c r="AA103" s="374">
        <v>26057</v>
      </c>
      <c r="AB103" s="372">
        <v>26086</v>
      </c>
      <c r="AC103" s="373">
        <v>26214</v>
      </c>
      <c r="AD103" s="373">
        <v>26129</v>
      </c>
      <c r="AE103" s="373">
        <v>25983</v>
      </c>
      <c r="AF103" s="373">
        <v>26184</v>
      </c>
      <c r="AG103" s="373">
        <v>25945</v>
      </c>
      <c r="AH103" s="373">
        <v>25774</v>
      </c>
      <c r="AI103" s="373">
        <v>25742</v>
      </c>
      <c r="AJ103" s="373">
        <v>25607</v>
      </c>
      <c r="AK103" s="373">
        <v>25900</v>
      </c>
      <c r="AL103" s="373">
        <v>25873</v>
      </c>
      <c r="AM103" s="374">
        <v>25933</v>
      </c>
      <c r="AN103" s="372">
        <v>25807</v>
      </c>
      <c r="AO103" s="373">
        <v>25956</v>
      </c>
      <c r="AP103" s="373">
        <v>26066</v>
      </c>
      <c r="AQ103" s="373">
        <v>25946</v>
      </c>
      <c r="AR103" s="373">
        <v>26198</v>
      </c>
      <c r="AS103" s="373">
        <v>26055</v>
      </c>
      <c r="AT103" s="373">
        <v>26255</v>
      </c>
      <c r="AU103" s="373">
        <v>26354</v>
      </c>
      <c r="AV103" s="373">
        <v>26101</v>
      </c>
      <c r="AW103" s="373">
        <v>26118</v>
      </c>
      <c r="AX103" s="373">
        <v>26045</v>
      </c>
      <c r="AY103" s="374">
        <v>25956</v>
      </c>
      <c r="AZ103" s="372">
        <v>25995</v>
      </c>
      <c r="BA103" s="373">
        <v>25902</v>
      </c>
      <c r="BB103" s="373">
        <v>25847</v>
      </c>
      <c r="BC103" s="373">
        <v>25594</v>
      </c>
      <c r="BD103" s="373">
        <v>25572</v>
      </c>
      <c r="BE103" s="373">
        <v>25499</v>
      </c>
      <c r="BF103" s="373">
        <v>25416</v>
      </c>
      <c r="BG103" s="373">
        <v>25196</v>
      </c>
      <c r="BH103" s="373">
        <v>25279</v>
      </c>
      <c r="BI103" s="373">
        <v>25088</v>
      </c>
      <c r="BJ103" s="373">
        <v>25225</v>
      </c>
      <c r="BK103" s="374">
        <v>25309</v>
      </c>
      <c r="BL103" s="372">
        <v>25381</v>
      </c>
      <c r="BM103" s="377">
        <v>25430</v>
      </c>
      <c r="BN103" s="377">
        <v>25292</v>
      </c>
      <c r="BO103" s="377">
        <v>25212</v>
      </c>
      <c r="BP103" s="377">
        <v>25255</v>
      </c>
      <c r="BQ103" s="377">
        <v>25100</v>
      </c>
      <c r="BR103" s="377">
        <v>24641</v>
      </c>
      <c r="BS103" s="377">
        <v>24464</v>
      </c>
      <c r="BT103" s="377">
        <v>24298</v>
      </c>
      <c r="BU103" s="377">
        <v>24229</v>
      </c>
      <c r="BV103" s="377">
        <v>24145</v>
      </c>
      <c r="BW103" s="374">
        <v>24290</v>
      </c>
      <c r="BX103" s="372">
        <v>24182</v>
      </c>
      <c r="BY103" s="377">
        <v>24060</v>
      </c>
      <c r="BZ103" s="377">
        <v>23796</v>
      </c>
      <c r="CA103" s="377">
        <v>23548</v>
      </c>
      <c r="CB103" s="377">
        <v>23412</v>
      </c>
      <c r="CC103" s="377">
        <v>23330</v>
      </c>
      <c r="CD103" s="377">
        <v>23250</v>
      </c>
      <c r="CE103" s="377">
        <v>23260</v>
      </c>
      <c r="CF103" s="377">
        <v>23167</v>
      </c>
      <c r="CG103" s="373">
        <v>23063</v>
      </c>
      <c r="CH103" s="373">
        <v>23061</v>
      </c>
      <c r="CI103" s="374">
        <v>23031</v>
      </c>
      <c r="CJ103" s="372">
        <v>22958</v>
      </c>
      <c r="CK103" s="373">
        <v>22938</v>
      </c>
      <c r="CL103" s="373">
        <v>22935</v>
      </c>
      <c r="CM103" s="373">
        <v>22853</v>
      </c>
      <c r="CN103" s="373">
        <v>23004</v>
      </c>
      <c r="CO103" s="373">
        <v>23299</v>
      </c>
      <c r="CP103" s="373">
        <v>23460</v>
      </c>
      <c r="CQ103" s="373">
        <v>23257</v>
      </c>
      <c r="CR103" s="373">
        <v>23355</v>
      </c>
      <c r="CS103" s="373">
        <v>23503</v>
      </c>
      <c r="CT103" s="373">
        <v>23629</v>
      </c>
      <c r="CU103" s="374">
        <v>23659</v>
      </c>
      <c r="CV103" s="372">
        <v>23657</v>
      </c>
      <c r="CW103" s="373">
        <v>23542</v>
      </c>
      <c r="CX103" s="373">
        <v>23489</v>
      </c>
      <c r="CY103" s="373">
        <v>23550</v>
      </c>
      <c r="CZ103" s="373">
        <v>23608</v>
      </c>
      <c r="DA103" s="373">
        <v>23476</v>
      </c>
      <c r="DB103" s="373">
        <v>23394</v>
      </c>
      <c r="DC103" s="373">
        <v>23352</v>
      </c>
      <c r="DD103" s="373">
        <v>23219</v>
      </c>
      <c r="DE103" s="373">
        <v>23209</v>
      </c>
      <c r="DF103" s="373">
        <v>23301</v>
      </c>
      <c r="DG103" s="374">
        <v>23346</v>
      </c>
      <c r="DH103" s="372">
        <v>23322</v>
      </c>
      <c r="DI103" s="373">
        <v>23244</v>
      </c>
      <c r="DJ103" s="373">
        <v>23348</v>
      </c>
      <c r="DK103" s="373">
        <v>23277</v>
      </c>
      <c r="DL103" s="373">
        <v>23208</v>
      </c>
      <c r="DM103" s="373">
        <v>23080</v>
      </c>
      <c r="DN103" s="373">
        <v>22973</v>
      </c>
      <c r="DO103" s="373">
        <v>22958</v>
      </c>
      <c r="DP103" s="373">
        <v>23010</v>
      </c>
      <c r="DQ103" s="373">
        <v>22934</v>
      </c>
      <c r="DR103" s="373">
        <v>22865</v>
      </c>
      <c r="DS103" s="376">
        <v>22988</v>
      </c>
      <c r="DT103" s="372">
        <v>23149</v>
      </c>
      <c r="DU103" s="373">
        <v>23399</v>
      </c>
      <c r="DV103" s="373">
        <v>23481</v>
      </c>
      <c r="DW103" s="373">
        <v>23505</v>
      </c>
      <c r="DX103" s="373">
        <v>23687</v>
      </c>
      <c r="DY103" s="373">
        <v>23694</v>
      </c>
      <c r="DZ103" s="373">
        <v>23750</v>
      </c>
      <c r="EA103" s="373">
        <v>23530</v>
      </c>
      <c r="EB103" s="373">
        <v>23533</v>
      </c>
      <c r="EC103" s="373">
        <v>23481</v>
      </c>
      <c r="ED103" s="373">
        <v>23392</v>
      </c>
      <c r="EE103" s="376">
        <v>23346</v>
      </c>
      <c r="EF103" s="372">
        <v>23296</v>
      </c>
      <c r="EG103" s="373">
        <v>23300</v>
      </c>
      <c r="EH103" s="373">
        <v>23214</v>
      </c>
      <c r="EI103" s="373">
        <v>23152</v>
      </c>
      <c r="EJ103" s="373">
        <v>23081</v>
      </c>
      <c r="EK103" s="373">
        <v>23060</v>
      </c>
      <c r="EL103" s="373">
        <v>23055</v>
      </c>
      <c r="EM103" s="373">
        <v>23062</v>
      </c>
      <c r="EN103" s="373">
        <v>23081</v>
      </c>
      <c r="EO103" s="373">
        <v>23074</v>
      </c>
      <c r="EP103" s="373">
        <v>23084</v>
      </c>
      <c r="EQ103" s="376">
        <v>23054</v>
      </c>
      <c r="ER103" s="372">
        <v>23034</v>
      </c>
      <c r="ES103" s="373">
        <v>22968</v>
      </c>
      <c r="ET103" s="373">
        <v>23000</v>
      </c>
      <c r="EU103" s="373">
        <v>22988</v>
      </c>
      <c r="EV103" s="373">
        <v>23035</v>
      </c>
      <c r="EW103" s="376">
        <v>22948</v>
      </c>
      <c r="EX103" s="376">
        <v>23398</v>
      </c>
      <c r="EY103" s="376">
        <v>23457</v>
      </c>
      <c r="EZ103" s="374">
        <v>23466</v>
      </c>
      <c r="FA103" s="374">
        <v>23615</v>
      </c>
      <c r="FB103" s="374">
        <v>23674</v>
      </c>
      <c r="FC103" s="374">
        <v>23804</v>
      </c>
      <c r="FD103" s="102">
        <v>130</v>
      </c>
      <c r="FE103" s="85">
        <v>0.55049756510692349</v>
      </c>
      <c r="FF103" s="102">
        <v>750</v>
      </c>
      <c r="FG103" s="85">
        <v>3.2532315433330439</v>
      </c>
    </row>
    <row r="104" spans="1:163" ht="15" outlineLevel="1">
      <c r="A104" s="46" t="s">
        <v>389</v>
      </c>
      <c r="B104" s="43"/>
      <c r="C104" s="47" t="s">
        <v>389</v>
      </c>
      <c r="D104" s="48">
        <v>219060</v>
      </c>
      <c r="E104" s="49">
        <v>219618</v>
      </c>
      <c r="F104" s="49">
        <v>219766</v>
      </c>
      <c r="G104" s="49">
        <v>219211</v>
      </c>
      <c r="H104" s="49">
        <v>218058</v>
      </c>
      <c r="I104" s="49">
        <v>218897</v>
      </c>
      <c r="J104" s="49">
        <v>217040</v>
      </c>
      <c r="K104" s="49">
        <v>217970</v>
      </c>
      <c r="L104" s="49">
        <v>218473</v>
      </c>
      <c r="M104" s="49">
        <v>219503</v>
      </c>
      <c r="N104" s="49">
        <v>219758</v>
      </c>
      <c r="O104" s="50">
        <v>221768</v>
      </c>
      <c r="P104" s="48">
        <v>222219</v>
      </c>
      <c r="Q104" s="49">
        <v>222617</v>
      </c>
      <c r="R104" s="51">
        <v>224521</v>
      </c>
      <c r="S104" s="49">
        <v>225185</v>
      </c>
      <c r="T104" s="49">
        <v>228084</v>
      </c>
      <c r="U104" s="49">
        <v>229022</v>
      </c>
      <c r="V104" s="49">
        <v>229148</v>
      </c>
      <c r="W104" s="49">
        <v>228371</v>
      </c>
      <c r="X104" s="49">
        <v>228234</v>
      </c>
      <c r="Y104" s="49">
        <v>229166</v>
      </c>
      <c r="Z104" s="49">
        <v>229451</v>
      </c>
      <c r="AA104" s="50">
        <v>228525</v>
      </c>
      <c r="AB104" s="48">
        <v>228006</v>
      </c>
      <c r="AC104" s="49">
        <v>230091</v>
      </c>
      <c r="AD104" s="49">
        <v>229412</v>
      </c>
      <c r="AE104" s="49">
        <v>229898</v>
      </c>
      <c r="AF104" s="49">
        <v>229287</v>
      </c>
      <c r="AG104" s="49">
        <v>227391</v>
      </c>
      <c r="AH104" s="49">
        <v>226879</v>
      </c>
      <c r="AI104" s="49">
        <v>227191</v>
      </c>
      <c r="AJ104" s="49">
        <v>227941</v>
      </c>
      <c r="AK104" s="49">
        <v>230148</v>
      </c>
      <c r="AL104" s="49">
        <v>229661</v>
      </c>
      <c r="AM104" s="50">
        <v>230697</v>
      </c>
      <c r="AN104" s="48">
        <v>230359</v>
      </c>
      <c r="AO104" s="49">
        <v>231977</v>
      </c>
      <c r="AP104" s="49">
        <v>231809</v>
      </c>
      <c r="AQ104" s="49">
        <v>230994</v>
      </c>
      <c r="AR104" s="49">
        <v>232502</v>
      </c>
      <c r="AS104" s="49">
        <v>232622</v>
      </c>
      <c r="AT104" s="49">
        <v>232689</v>
      </c>
      <c r="AU104" s="49">
        <v>232998</v>
      </c>
      <c r="AV104" s="49">
        <v>231733</v>
      </c>
      <c r="AW104" s="49">
        <v>231816</v>
      </c>
      <c r="AX104" s="49">
        <v>231941</v>
      </c>
      <c r="AY104" s="50">
        <v>232239</v>
      </c>
      <c r="AZ104" s="48">
        <v>232647</v>
      </c>
      <c r="BA104" s="49">
        <v>233374</v>
      </c>
      <c r="BB104" s="49">
        <v>232449</v>
      </c>
      <c r="BC104" s="49">
        <v>231468</v>
      </c>
      <c r="BD104" s="49">
        <v>231305</v>
      </c>
      <c r="BE104" s="49">
        <v>229963</v>
      </c>
      <c r="BF104" s="49">
        <v>229330</v>
      </c>
      <c r="BG104" s="49">
        <v>227291</v>
      </c>
      <c r="BH104" s="49">
        <v>227527</v>
      </c>
      <c r="BI104" s="49">
        <v>226191</v>
      </c>
      <c r="BJ104" s="49">
        <v>228094</v>
      </c>
      <c r="BK104" s="50">
        <v>229684</v>
      </c>
      <c r="BL104" s="48">
        <v>230007</v>
      </c>
      <c r="BM104" s="116">
        <v>231187</v>
      </c>
      <c r="BN104" s="116">
        <v>230728</v>
      </c>
      <c r="BO104" s="116">
        <v>230499</v>
      </c>
      <c r="BP104" s="116">
        <v>230818</v>
      </c>
      <c r="BQ104" s="116">
        <v>230298</v>
      </c>
      <c r="BR104" s="116">
        <v>227205</v>
      </c>
      <c r="BS104" s="116">
        <v>226073</v>
      </c>
      <c r="BT104" s="116">
        <v>225923</v>
      </c>
      <c r="BU104" s="116">
        <v>225778</v>
      </c>
      <c r="BV104" s="116">
        <v>225731</v>
      </c>
      <c r="BW104" s="50">
        <v>226573</v>
      </c>
      <c r="BX104" s="48">
        <v>225818</v>
      </c>
      <c r="BY104" s="116">
        <v>224465</v>
      </c>
      <c r="BZ104" s="116">
        <v>222667</v>
      </c>
      <c r="CA104" s="116">
        <v>220717</v>
      </c>
      <c r="CB104" s="116">
        <v>220029</v>
      </c>
      <c r="CC104" s="116">
        <v>217063</v>
      </c>
      <c r="CD104" s="116">
        <v>216431</v>
      </c>
      <c r="CE104" s="116">
        <v>216373</v>
      </c>
      <c r="CF104" s="116">
        <v>215189</v>
      </c>
      <c r="CG104" s="49">
        <v>214195</v>
      </c>
      <c r="CH104" s="49">
        <v>214212</v>
      </c>
      <c r="CI104" s="50">
        <v>214036</v>
      </c>
      <c r="CJ104" s="48">
        <v>213541</v>
      </c>
      <c r="CK104" s="49">
        <v>213793</v>
      </c>
      <c r="CL104" s="49">
        <v>213180</v>
      </c>
      <c r="CM104" s="49">
        <v>212606</v>
      </c>
      <c r="CN104" s="49">
        <v>213088</v>
      </c>
      <c r="CO104" s="49">
        <v>214024</v>
      </c>
      <c r="CP104" s="49">
        <v>214916</v>
      </c>
      <c r="CQ104" s="49">
        <v>214122</v>
      </c>
      <c r="CR104" s="49">
        <v>215132</v>
      </c>
      <c r="CS104" s="49">
        <v>216164</v>
      </c>
      <c r="CT104" s="49">
        <v>216545</v>
      </c>
      <c r="CU104" s="50">
        <v>217168</v>
      </c>
      <c r="CV104" s="48">
        <v>217109</v>
      </c>
      <c r="CW104" s="49">
        <v>216604</v>
      </c>
      <c r="CX104" s="49">
        <v>215797</v>
      </c>
      <c r="CY104" s="49">
        <v>215253</v>
      </c>
      <c r="CZ104" s="49">
        <v>215436</v>
      </c>
      <c r="DA104" s="49">
        <v>215092</v>
      </c>
      <c r="DB104" s="49">
        <v>214924</v>
      </c>
      <c r="DC104" s="49">
        <v>214777</v>
      </c>
      <c r="DD104" s="49">
        <v>214521</v>
      </c>
      <c r="DE104" s="49">
        <v>214323</v>
      </c>
      <c r="DF104" s="49">
        <v>214925</v>
      </c>
      <c r="DG104" s="50">
        <v>214757</v>
      </c>
      <c r="DH104" s="48">
        <v>214899</v>
      </c>
      <c r="DI104" s="49">
        <v>214658</v>
      </c>
      <c r="DJ104" s="49">
        <v>214806</v>
      </c>
      <c r="DK104" s="49">
        <v>213947</v>
      </c>
      <c r="DL104" s="49">
        <v>212987</v>
      </c>
      <c r="DM104" s="49">
        <v>211887</v>
      </c>
      <c r="DN104" s="49">
        <v>210390</v>
      </c>
      <c r="DO104" s="49">
        <v>209980</v>
      </c>
      <c r="DP104" s="49">
        <v>210068</v>
      </c>
      <c r="DQ104" s="49">
        <v>209577</v>
      </c>
      <c r="DR104" s="49">
        <v>209004</v>
      </c>
      <c r="DS104" s="52">
        <v>210677</v>
      </c>
      <c r="DT104" s="48">
        <v>211379</v>
      </c>
      <c r="DU104" s="49">
        <v>214893</v>
      </c>
      <c r="DV104" s="49">
        <v>214977</v>
      </c>
      <c r="DW104" s="49">
        <v>215155</v>
      </c>
      <c r="DX104" s="49">
        <v>216970</v>
      </c>
      <c r="DY104" s="49">
        <v>217330</v>
      </c>
      <c r="DZ104" s="49">
        <v>217256</v>
      </c>
      <c r="EA104" s="49">
        <v>214619</v>
      </c>
      <c r="EB104" s="49">
        <v>215471</v>
      </c>
      <c r="EC104" s="49">
        <v>214798</v>
      </c>
      <c r="ED104" s="49">
        <v>213722</v>
      </c>
      <c r="EE104" s="52">
        <v>213157</v>
      </c>
      <c r="EF104" s="48">
        <v>213326</v>
      </c>
      <c r="EG104" s="49">
        <v>213319</v>
      </c>
      <c r="EH104" s="49">
        <v>212110</v>
      </c>
      <c r="EI104" s="49">
        <v>212116</v>
      </c>
      <c r="EJ104" s="49">
        <v>211526</v>
      </c>
      <c r="EK104" s="49">
        <v>210945</v>
      </c>
      <c r="EL104" s="49">
        <v>211137</v>
      </c>
      <c r="EM104" s="49">
        <v>211089</v>
      </c>
      <c r="EN104" s="49">
        <v>211440</v>
      </c>
      <c r="EO104" s="49">
        <v>210804</v>
      </c>
      <c r="EP104" s="49">
        <v>210699</v>
      </c>
      <c r="EQ104" s="52">
        <v>210341</v>
      </c>
      <c r="ER104" s="48">
        <v>210665</v>
      </c>
      <c r="ES104" s="49">
        <v>210279</v>
      </c>
      <c r="ET104" s="49">
        <v>209927</v>
      </c>
      <c r="EU104" s="49">
        <v>209145</v>
      </c>
      <c r="EV104" s="49">
        <v>209498</v>
      </c>
      <c r="EW104" s="52">
        <v>208451</v>
      </c>
      <c r="EX104" s="52">
        <v>213256</v>
      </c>
      <c r="EY104" s="52">
        <v>213088</v>
      </c>
      <c r="EZ104" s="50">
        <v>212439</v>
      </c>
      <c r="FA104" s="50">
        <v>213244</v>
      </c>
      <c r="FB104" s="50">
        <v>213022</v>
      </c>
      <c r="FC104" s="50">
        <v>213937</v>
      </c>
      <c r="FD104" s="102">
        <v>915</v>
      </c>
      <c r="FE104" s="85">
        <v>0.42908592973307574</v>
      </c>
      <c r="FF104" s="102">
        <v>3596</v>
      </c>
      <c r="FG104" s="85">
        <v>1.709604879695352</v>
      </c>
    </row>
    <row r="105" spans="1:163" ht="15" outlineLevel="2">
      <c r="A105" s="360">
        <v>30</v>
      </c>
      <c r="B105" s="53" t="s">
        <v>389</v>
      </c>
      <c r="C105" s="344" t="s">
        <v>390</v>
      </c>
      <c r="D105" s="372">
        <v>11867</v>
      </c>
      <c r="E105" s="373">
        <v>11907</v>
      </c>
      <c r="F105" s="373">
        <v>12024</v>
      </c>
      <c r="G105" s="373">
        <v>11841</v>
      </c>
      <c r="H105" s="373">
        <v>12005</v>
      </c>
      <c r="I105" s="373">
        <v>12222</v>
      </c>
      <c r="J105" s="373">
        <v>11995</v>
      </c>
      <c r="K105" s="373">
        <v>12081</v>
      </c>
      <c r="L105" s="373">
        <v>11528</v>
      </c>
      <c r="M105" s="373">
        <v>11647</v>
      </c>
      <c r="N105" s="373">
        <v>11569</v>
      </c>
      <c r="O105" s="374">
        <v>11826</v>
      </c>
      <c r="P105" s="372">
        <v>11794</v>
      </c>
      <c r="Q105" s="373">
        <v>11691</v>
      </c>
      <c r="R105" s="375">
        <v>11716</v>
      </c>
      <c r="S105" s="373">
        <v>11444</v>
      </c>
      <c r="T105" s="373">
        <v>11260</v>
      </c>
      <c r="U105" s="373">
        <v>11081</v>
      </c>
      <c r="V105" s="373">
        <v>11045</v>
      </c>
      <c r="W105" s="373">
        <v>10939</v>
      </c>
      <c r="X105" s="373">
        <v>10877</v>
      </c>
      <c r="Y105" s="373">
        <v>10837</v>
      </c>
      <c r="Z105" s="373">
        <v>10779</v>
      </c>
      <c r="AA105" s="374">
        <v>10711</v>
      </c>
      <c r="AB105" s="372">
        <v>10627</v>
      </c>
      <c r="AC105" s="373">
        <v>10641</v>
      </c>
      <c r="AD105" s="373">
        <v>10553</v>
      </c>
      <c r="AE105" s="373">
        <v>10442</v>
      </c>
      <c r="AF105" s="373">
        <v>10377</v>
      </c>
      <c r="AG105" s="373">
        <v>10208</v>
      </c>
      <c r="AH105" s="373">
        <v>10176</v>
      </c>
      <c r="AI105" s="373">
        <v>10125</v>
      </c>
      <c r="AJ105" s="373">
        <v>10431</v>
      </c>
      <c r="AK105" s="373">
        <v>10820</v>
      </c>
      <c r="AL105" s="373">
        <v>10756</v>
      </c>
      <c r="AM105" s="374">
        <v>10732</v>
      </c>
      <c r="AN105" s="372">
        <v>10644</v>
      </c>
      <c r="AO105" s="373">
        <v>10824</v>
      </c>
      <c r="AP105" s="373">
        <v>10857</v>
      </c>
      <c r="AQ105" s="373">
        <v>10732</v>
      </c>
      <c r="AR105" s="373">
        <v>10806</v>
      </c>
      <c r="AS105" s="373">
        <v>10931</v>
      </c>
      <c r="AT105" s="373">
        <v>10899</v>
      </c>
      <c r="AU105" s="373">
        <v>10934</v>
      </c>
      <c r="AV105" s="373">
        <v>10828</v>
      </c>
      <c r="AW105" s="373">
        <v>10802</v>
      </c>
      <c r="AX105" s="373">
        <v>10799</v>
      </c>
      <c r="AY105" s="374">
        <v>10863</v>
      </c>
      <c r="AZ105" s="372">
        <v>10912</v>
      </c>
      <c r="BA105" s="373">
        <v>10949</v>
      </c>
      <c r="BB105" s="373">
        <v>10899</v>
      </c>
      <c r="BC105" s="373">
        <v>10827</v>
      </c>
      <c r="BD105" s="373">
        <v>10784</v>
      </c>
      <c r="BE105" s="373">
        <v>10713</v>
      </c>
      <c r="BF105" s="373">
        <v>10590</v>
      </c>
      <c r="BG105" s="373">
        <v>10442</v>
      </c>
      <c r="BH105" s="373">
        <v>10392</v>
      </c>
      <c r="BI105" s="373">
        <v>10329</v>
      </c>
      <c r="BJ105" s="373">
        <v>10511</v>
      </c>
      <c r="BK105" s="374">
        <v>10757</v>
      </c>
      <c r="BL105" s="372">
        <v>10849</v>
      </c>
      <c r="BM105" s="377">
        <v>11066</v>
      </c>
      <c r="BN105" s="377">
        <v>11017</v>
      </c>
      <c r="BO105" s="377">
        <v>11046</v>
      </c>
      <c r="BP105" s="377">
        <v>11084</v>
      </c>
      <c r="BQ105" s="377">
        <v>11166</v>
      </c>
      <c r="BR105" s="377">
        <v>11057</v>
      </c>
      <c r="BS105" s="377">
        <v>11038</v>
      </c>
      <c r="BT105" s="377">
        <v>11019</v>
      </c>
      <c r="BU105" s="377">
        <v>11000</v>
      </c>
      <c r="BV105" s="377">
        <v>10981</v>
      </c>
      <c r="BW105" s="374">
        <v>11011</v>
      </c>
      <c r="BX105" s="372">
        <v>11041</v>
      </c>
      <c r="BY105" s="377">
        <v>10874</v>
      </c>
      <c r="BZ105" s="377">
        <v>10580</v>
      </c>
      <c r="CA105" s="377">
        <v>10398</v>
      </c>
      <c r="CB105" s="377">
        <v>10351</v>
      </c>
      <c r="CC105" s="377">
        <v>9883</v>
      </c>
      <c r="CD105" s="377">
        <v>9736</v>
      </c>
      <c r="CE105" s="377">
        <v>9704</v>
      </c>
      <c r="CF105" s="377">
        <v>9505</v>
      </c>
      <c r="CG105" s="373">
        <v>9366</v>
      </c>
      <c r="CH105" s="373">
        <v>9314</v>
      </c>
      <c r="CI105" s="374">
        <v>9272</v>
      </c>
      <c r="CJ105" s="372">
        <v>9217</v>
      </c>
      <c r="CK105" s="373">
        <v>9260</v>
      </c>
      <c r="CL105" s="373">
        <v>9251</v>
      </c>
      <c r="CM105" s="373">
        <v>9196</v>
      </c>
      <c r="CN105" s="373">
        <v>9347</v>
      </c>
      <c r="CO105" s="373">
        <v>9393</v>
      </c>
      <c r="CP105" s="373">
        <v>9398</v>
      </c>
      <c r="CQ105" s="373">
        <v>9624</v>
      </c>
      <c r="CR105" s="373">
        <v>9617</v>
      </c>
      <c r="CS105" s="373">
        <v>9754</v>
      </c>
      <c r="CT105" s="373">
        <v>9770</v>
      </c>
      <c r="CU105" s="374">
        <v>9809</v>
      </c>
      <c r="CV105" s="372">
        <v>9782</v>
      </c>
      <c r="CW105" s="373">
        <v>9923</v>
      </c>
      <c r="CX105" s="373">
        <v>9872</v>
      </c>
      <c r="CY105" s="373">
        <v>9862</v>
      </c>
      <c r="CZ105" s="373">
        <v>9959</v>
      </c>
      <c r="DA105" s="373">
        <v>10008</v>
      </c>
      <c r="DB105" s="373">
        <v>9933</v>
      </c>
      <c r="DC105" s="373">
        <v>10144</v>
      </c>
      <c r="DD105" s="373">
        <v>10134</v>
      </c>
      <c r="DE105" s="373">
        <v>10019</v>
      </c>
      <c r="DF105" s="373">
        <v>10081</v>
      </c>
      <c r="DG105" s="374">
        <v>10160</v>
      </c>
      <c r="DH105" s="372">
        <v>10178</v>
      </c>
      <c r="DI105" s="373">
        <v>10156</v>
      </c>
      <c r="DJ105" s="373">
        <v>10211</v>
      </c>
      <c r="DK105" s="373">
        <v>10088</v>
      </c>
      <c r="DL105" s="373">
        <v>10013</v>
      </c>
      <c r="DM105" s="373">
        <v>9904</v>
      </c>
      <c r="DN105" s="373">
        <v>9791</v>
      </c>
      <c r="DO105" s="373">
        <v>9737</v>
      </c>
      <c r="DP105" s="373">
        <v>9703</v>
      </c>
      <c r="DQ105" s="373">
        <v>9621</v>
      </c>
      <c r="DR105" s="373">
        <v>9573</v>
      </c>
      <c r="DS105" s="376">
        <v>9563</v>
      </c>
      <c r="DT105" s="372">
        <v>9619</v>
      </c>
      <c r="DU105" s="373">
        <v>9902</v>
      </c>
      <c r="DV105" s="373">
        <v>10079</v>
      </c>
      <c r="DW105" s="373">
        <v>10117</v>
      </c>
      <c r="DX105" s="373">
        <v>10356</v>
      </c>
      <c r="DY105" s="373">
        <v>10462</v>
      </c>
      <c r="DZ105" s="373">
        <v>10396</v>
      </c>
      <c r="EA105" s="373">
        <v>10139</v>
      </c>
      <c r="EB105" s="373">
        <v>10105</v>
      </c>
      <c r="EC105" s="373">
        <v>10020</v>
      </c>
      <c r="ED105" s="373">
        <v>9921</v>
      </c>
      <c r="EE105" s="376">
        <v>9856</v>
      </c>
      <c r="EF105" s="372">
        <v>9818</v>
      </c>
      <c r="EG105" s="373">
        <v>9779</v>
      </c>
      <c r="EH105" s="373">
        <v>9638</v>
      </c>
      <c r="EI105" s="373">
        <v>9639</v>
      </c>
      <c r="EJ105" s="373">
        <v>9544</v>
      </c>
      <c r="EK105" s="373">
        <v>9477</v>
      </c>
      <c r="EL105" s="373">
        <v>9472</v>
      </c>
      <c r="EM105" s="373">
        <v>9375</v>
      </c>
      <c r="EN105" s="373">
        <v>9368</v>
      </c>
      <c r="EO105" s="373">
        <v>9245</v>
      </c>
      <c r="EP105" s="373">
        <v>9249</v>
      </c>
      <c r="EQ105" s="376">
        <v>9217</v>
      </c>
      <c r="ER105" s="372">
        <v>9136</v>
      </c>
      <c r="ES105" s="373">
        <v>9106</v>
      </c>
      <c r="ET105" s="373">
        <v>9491</v>
      </c>
      <c r="EU105" s="373">
        <v>9463</v>
      </c>
      <c r="EV105" s="373">
        <v>9594</v>
      </c>
      <c r="EW105" s="376">
        <v>9535</v>
      </c>
      <c r="EX105" s="376">
        <v>10030</v>
      </c>
      <c r="EY105" s="376">
        <v>10019</v>
      </c>
      <c r="EZ105" s="374">
        <v>9987</v>
      </c>
      <c r="FA105" s="374">
        <v>10033</v>
      </c>
      <c r="FB105" s="374">
        <v>10010</v>
      </c>
      <c r="FC105" s="374">
        <v>10040</v>
      </c>
      <c r="FD105" s="102">
        <v>30</v>
      </c>
      <c r="FE105" s="85">
        <v>0.29901325625436065</v>
      </c>
      <c r="FF105" s="102">
        <v>823</v>
      </c>
      <c r="FG105" s="85">
        <v>8.9291526527069554</v>
      </c>
    </row>
    <row r="106" spans="1:163" ht="15" outlineLevel="2">
      <c r="A106" s="360">
        <v>34</v>
      </c>
      <c r="B106" s="53" t="s">
        <v>389</v>
      </c>
      <c r="C106" s="344" t="s">
        <v>391</v>
      </c>
      <c r="D106" s="372">
        <v>25729</v>
      </c>
      <c r="E106" s="373">
        <v>25818</v>
      </c>
      <c r="F106" s="373">
        <v>25800</v>
      </c>
      <c r="G106" s="373">
        <v>26004</v>
      </c>
      <c r="H106" s="373">
        <v>25922</v>
      </c>
      <c r="I106" s="373">
        <v>25810</v>
      </c>
      <c r="J106" s="373">
        <v>25479</v>
      </c>
      <c r="K106" s="373">
        <v>25757</v>
      </c>
      <c r="L106" s="373">
        <v>26526</v>
      </c>
      <c r="M106" s="373">
        <v>26632</v>
      </c>
      <c r="N106" s="373">
        <v>26728</v>
      </c>
      <c r="O106" s="374">
        <v>27006</v>
      </c>
      <c r="P106" s="372">
        <v>27040</v>
      </c>
      <c r="Q106" s="373">
        <v>27137</v>
      </c>
      <c r="R106" s="375">
        <v>27864</v>
      </c>
      <c r="S106" s="373">
        <v>27940</v>
      </c>
      <c r="T106" s="373">
        <v>28850</v>
      </c>
      <c r="U106" s="373">
        <v>29094</v>
      </c>
      <c r="V106" s="373">
        <v>29084</v>
      </c>
      <c r="W106" s="373">
        <v>28964</v>
      </c>
      <c r="X106" s="373">
        <v>28965</v>
      </c>
      <c r="Y106" s="373">
        <v>29118</v>
      </c>
      <c r="Z106" s="373">
        <v>29246</v>
      </c>
      <c r="AA106" s="374">
        <v>29229</v>
      </c>
      <c r="AB106" s="372">
        <v>29279</v>
      </c>
      <c r="AC106" s="373">
        <v>29504</v>
      </c>
      <c r="AD106" s="373">
        <v>29452</v>
      </c>
      <c r="AE106" s="373">
        <v>29507</v>
      </c>
      <c r="AF106" s="373">
        <v>29340</v>
      </c>
      <c r="AG106" s="373">
        <v>29067</v>
      </c>
      <c r="AH106" s="373">
        <v>28945</v>
      </c>
      <c r="AI106" s="373">
        <v>28972</v>
      </c>
      <c r="AJ106" s="373">
        <v>28825</v>
      </c>
      <c r="AK106" s="373">
        <v>29031</v>
      </c>
      <c r="AL106" s="373">
        <v>29046</v>
      </c>
      <c r="AM106" s="374">
        <v>29253</v>
      </c>
      <c r="AN106" s="372">
        <v>29315</v>
      </c>
      <c r="AO106" s="373">
        <v>29379</v>
      </c>
      <c r="AP106" s="373">
        <v>29342</v>
      </c>
      <c r="AQ106" s="373">
        <v>29260</v>
      </c>
      <c r="AR106" s="373">
        <v>29453</v>
      </c>
      <c r="AS106" s="373">
        <v>29418</v>
      </c>
      <c r="AT106" s="373">
        <v>29425</v>
      </c>
      <c r="AU106" s="373">
        <v>29402</v>
      </c>
      <c r="AV106" s="373">
        <v>29398</v>
      </c>
      <c r="AW106" s="373">
        <v>29425</v>
      </c>
      <c r="AX106" s="373">
        <v>29493</v>
      </c>
      <c r="AY106" s="374">
        <v>29589</v>
      </c>
      <c r="AZ106" s="372">
        <v>29598</v>
      </c>
      <c r="BA106" s="373">
        <v>29727</v>
      </c>
      <c r="BB106" s="373">
        <v>29682</v>
      </c>
      <c r="BC106" s="373">
        <v>29589</v>
      </c>
      <c r="BD106" s="373">
        <v>29621</v>
      </c>
      <c r="BE106" s="373">
        <v>29473</v>
      </c>
      <c r="BF106" s="373">
        <v>29477</v>
      </c>
      <c r="BG106" s="373">
        <v>29340</v>
      </c>
      <c r="BH106" s="373">
        <v>29411</v>
      </c>
      <c r="BI106" s="373">
        <v>29352</v>
      </c>
      <c r="BJ106" s="373">
        <v>29920</v>
      </c>
      <c r="BK106" s="374">
        <v>30068</v>
      </c>
      <c r="BL106" s="372">
        <v>30181</v>
      </c>
      <c r="BM106" s="377">
        <v>30203</v>
      </c>
      <c r="BN106" s="377">
        <v>30188</v>
      </c>
      <c r="BO106" s="377">
        <v>30180</v>
      </c>
      <c r="BP106" s="377">
        <v>30216</v>
      </c>
      <c r="BQ106" s="377">
        <v>30212</v>
      </c>
      <c r="BR106" s="377">
        <v>29889</v>
      </c>
      <c r="BS106" s="377">
        <v>29879</v>
      </c>
      <c r="BT106" s="377">
        <v>29886</v>
      </c>
      <c r="BU106" s="377">
        <v>29944</v>
      </c>
      <c r="BV106" s="377">
        <v>29920</v>
      </c>
      <c r="BW106" s="374">
        <v>30153</v>
      </c>
      <c r="BX106" s="372">
        <v>29686</v>
      </c>
      <c r="BY106" s="377">
        <v>29612</v>
      </c>
      <c r="BZ106" s="377">
        <v>29464</v>
      </c>
      <c r="CA106" s="377">
        <v>29271</v>
      </c>
      <c r="CB106" s="377">
        <v>29143</v>
      </c>
      <c r="CC106" s="377">
        <v>29037</v>
      </c>
      <c r="CD106" s="377">
        <v>29017</v>
      </c>
      <c r="CE106" s="377">
        <v>29053</v>
      </c>
      <c r="CF106" s="377">
        <v>29003</v>
      </c>
      <c r="CG106" s="373">
        <v>28844</v>
      </c>
      <c r="CH106" s="373">
        <v>28878</v>
      </c>
      <c r="CI106" s="374">
        <v>29040</v>
      </c>
      <c r="CJ106" s="372">
        <v>28979</v>
      </c>
      <c r="CK106" s="373">
        <v>28924</v>
      </c>
      <c r="CL106" s="373">
        <v>28807</v>
      </c>
      <c r="CM106" s="373">
        <v>28765</v>
      </c>
      <c r="CN106" s="373">
        <v>28747</v>
      </c>
      <c r="CO106" s="373">
        <v>28928</v>
      </c>
      <c r="CP106" s="373">
        <v>28992</v>
      </c>
      <c r="CQ106" s="373">
        <v>28737</v>
      </c>
      <c r="CR106" s="373">
        <v>28957</v>
      </c>
      <c r="CS106" s="373">
        <v>29038</v>
      </c>
      <c r="CT106" s="373">
        <v>29143</v>
      </c>
      <c r="CU106" s="374">
        <v>29208</v>
      </c>
      <c r="CV106" s="372">
        <v>29204</v>
      </c>
      <c r="CW106" s="373">
        <v>29068</v>
      </c>
      <c r="CX106" s="373">
        <v>28974</v>
      </c>
      <c r="CY106" s="373">
        <v>28924</v>
      </c>
      <c r="CZ106" s="373">
        <v>28889</v>
      </c>
      <c r="DA106" s="373">
        <v>28794</v>
      </c>
      <c r="DB106" s="373">
        <v>28927</v>
      </c>
      <c r="DC106" s="373">
        <v>29304</v>
      </c>
      <c r="DD106" s="373">
        <v>29180</v>
      </c>
      <c r="DE106" s="373">
        <v>29121</v>
      </c>
      <c r="DF106" s="373">
        <v>29331</v>
      </c>
      <c r="DG106" s="374">
        <v>29188</v>
      </c>
      <c r="DH106" s="372">
        <v>29147</v>
      </c>
      <c r="DI106" s="373">
        <v>29465</v>
      </c>
      <c r="DJ106" s="373">
        <v>29380</v>
      </c>
      <c r="DK106" s="373">
        <v>29335</v>
      </c>
      <c r="DL106" s="373">
        <v>29076</v>
      </c>
      <c r="DM106" s="373">
        <v>28850</v>
      </c>
      <c r="DN106" s="373">
        <v>28342</v>
      </c>
      <c r="DO106" s="373">
        <v>28264</v>
      </c>
      <c r="DP106" s="373">
        <v>28323</v>
      </c>
      <c r="DQ106" s="373">
        <v>28221</v>
      </c>
      <c r="DR106" s="373">
        <v>28168</v>
      </c>
      <c r="DS106" s="376">
        <v>27992</v>
      </c>
      <c r="DT106" s="372">
        <v>27978</v>
      </c>
      <c r="DU106" s="373">
        <v>28808</v>
      </c>
      <c r="DV106" s="373">
        <v>28749</v>
      </c>
      <c r="DW106" s="373">
        <v>28693</v>
      </c>
      <c r="DX106" s="373">
        <v>28831</v>
      </c>
      <c r="DY106" s="373">
        <v>28745</v>
      </c>
      <c r="DZ106" s="373">
        <v>28673</v>
      </c>
      <c r="EA106" s="373">
        <v>28439</v>
      </c>
      <c r="EB106" s="373">
        <v>28606</v>
      </c>
      <c r="EC106" s="373">
        <v>28596</v>
      </c>
      <c r="ED106" s="373">
        <v>28517</v>
      </c>
      <c r="EE106" s="376">
        <v>28479</v>
      </c>
      <c r="EF106" s="372">
        <v>28490</v>
      </c>
      <c r="EG106" s="373">
        <v>28618</v>
      </c>
      <c r="EH106" s="373">
        <v>28491</v>
      </c>
      <c r="EI106" s="373">
        <v>28387</v>
      </c>
      <c r="EJ106" s="373">
        <v>28274</v>
      </c>
      <c r="EK106" s="373">
        <v>28223</v>
      </c>
      <c r="EL106" s="373">
        <v>28249</v>
      </c>
      <c r="EM106" s="373">
        <v>28152</v>
      </c>
      <c r="EN106" s="373">
        <v>28199</v>
      </c>
      <c r="EO106" s="373">
        <v>28156</v>
      </c>
      <c r="EP106" s="373">
        <v>28155</v>
      </c>
      <c r="EQ106" s="376">
        <v>28094</v>
      </c>
      <c r="ER106" s="372">
        <v>28174</v>
      </c>
      <c r="ES106" s="373">
        <v>28055</v>
      </c>
      <c r="ET106" s="373">
        <v>27977</v>
      </c>
      <c r="EU106" s="373">
        <v>27889</v>
      </c>
      <c r="EV106" s="373">
        <v>27871</v>
      </c>
      <c r="EW106" s="376">
        <v>27788</v>
      </c>
      <c r="EX106" s="376">
        <v>28370</v>
      </c>
      <c r="EY106" s="376">
        <v>28417</v>
      </c>
      <c r="EZ106" s="374">
        <v>28286</v>
      </c>
      <c r="FA106" s="374">
        <v>28341</v>
      </c>
      <c r="FB106" s="374">
        <v>28258</v>
      </c>
      <c r="FC106" s="374">
        <v>28458</v>
      </c>
      <c r="FD106" s="102">
        <v>200</v>
      </c>
      <c r="FE106" s="85">
        <v>0.70569140115027706</v>
      </c>
      <c r="FF106" s="102">
        <v>364</v>
      </c>
      <c r="FG106" s="85">
        <v>1.2956503167936215</v>
      </c>
    </row>
    <row r="107" spans="1:163" ht="15" outlineLevel="2">
      <c r="A107" s="360">
        <v>36</v>
      </c>
      <c r="B107" s="53" t="s">
        <v>389</v>
      </c>
      <c r="C107" s="344" t="s">
        <v>392</v>
      </c>
      <c r="D107" s="372">
        <v>3698</v>
      </c>
      <c r="E107" s="373">
        <v>3721</v>
      </c>
      <c r="F107" s="373">
        <v>3717</v>
      </c>
      <c r="G107" s="373">
        <v>3540</v>
      </c>
      <c r="H107" s="373">
        <v>3485</v>
      </c>
      <c r="I107" s="373">
        <v>3588</v>
      </c>
      <c r="J107" s="373">
        <v>3558</v>
      </c>
      <c r="K107" s="373">
        <v>3575</v>
      </c>
      <c r="L107" s="373">
        <v>3639</v>
      </c>
      <c r="M107" s="373">
        <v>3672</v>
      </c>
      <c r="N107" s="373">
        <v>3673</v>
      </c>
      <c r="O107" s="374">
        <v>3665</v>
      </c>
      <c r="P107" s="372">
        <v>3670</v>
      </c>
      <c r="Q107" s="373">
        <v>3669</v>
      </c>
      <c r="R107" s="375">
        <v>3716</v>
      </c>
      <c r="S107" s="373">
        <v>3833</v>
      </c>
      <c r="T107" s="373">
        <v>3860</v>
      </c>
      <c r="U107" s="373">
        <v>3851</v>
      </c>
      <c r="V107" s="373">
        <v>3799</v>
      </c>
      <c r="W107" s="373">
        <v>3720</v>
      </c>
      <c r="X107" s="373">
        <v>3696</v>
      </c>
      <c r="Y107" s="373">
        <v>3663</v>
      </c>
      <c r="Z107" s="373">
        <v>3578</v>
      </c>
      <c r="AA107" s="374">
        <v>3505</v>
      </c>
      <c r="AB107" s="372">
        <v>3488</v>
      </c>
      <c r="AC107" s="373">
        <v>3455</v>
      </c>
      <c r="AD107" s="373">
        <v>3409</v>
      </c>
      <c r="AE107" s="373">
        <v>3370</v>
      </c>
      <c r="AF107" s="373">
        <v>3349</v>
      </c>
      <c r="AG107" s="373">
        <v>3306</v>
      </c>
      <c r="AH107" s="373">
        <v>3288</v>
      </c>
      <c r="AI107" s="373">
        <v>3321</v>
      </c>
      <c r="AJ107" s="373">
        <v>3320</v>
      </c>
      <c r="AK107" s="373">
        <v>3358</v>
      </c>
      <c r="AL107" s="373">
        <v>3400</v>
      </c>
      <c r="AM107" s="374">
        <v>3403</v>
      </c>
      <c r="AN107" s="372">
        <v>3376</v>
      </c>
      <c r="AO107" s="373">
        <v>3653</v>
      </c>
      <c r="AP107" s="373">
        <v>3632</v>
      </c>
      <c r="AQ107" s="373">
        <v>3628</v>
      </c>
      <c r="AR107" s="373">
        <v>3701</v>
      </c>
      <c r="AS107" s="373">
        <v>3695</v>
      </c>
      <c r="AT107" s="373">
        <v>3755</v>
      </c>
      <c r="AU107" s="373">
        <v>3737</v>
      </c>
      <c r="AV107" s="373">
        <v>3618</v>
      </c>
      <c r="AW107" s="373">
        <v>3703</v>
      </c>
      <c r="AX107" s="373">
        <v>3718</v>
      </c>
      <c r="AY107" s="374">
        <v>3709</v>
      </c>
      <c r="AZ107" s="372">
        <v>3667</v>
      </c>
      <c r="BA107" s="373">
        <v>3595</v>
      </c>
      <c r="BB107" s="373">
        <v>3534</v>
      </c>
      <c r="BC107" s="373">
        <v>3493</v>
      </c>
      <c r="BD107" s="373">
        <v>3478</v>
      </c>
      <c r="BE107" s="373">
        <v>3416</v>
      </c>
      <c r="BF107" s="373">
        <v>3371</v>
      </c>
      <c r="BG107" s="373">
        <v>3355</v>
      </c>
      <c r="BH107" s="373">
        <v>3332</v>
      </c>
      <c r="BI107" s="373">
        <v>3360</v>
      </c>
      <c r="BJ107" s="373">
        <v>3361</v>
      </c>
      <c r="BK107" s="374">
        <v>3318</v>
      </c>
      <c r="BL107" s="372">
        <v>3304</v>
      </c>
      <c r="BM107" s="377">
        <v>3327</v>
      </c>
      <c r="BN107" s="377">
        <v>3318</v>
      </c>
      <c r="BO107" s="377">
        <v>3244</v>
      </c>
      <c r="BP107" s="377">
        <v>3212</v>
      </c>
      <c r="BQ107" s="377">
        <v>3155</v>
      </c>
      <c r="BR107" s="377">
        <v>3140</v>
      </c>
      <c r="BS107" s="377">
        <v>3173</v>
      </c>
      <c r="BT107" s="377">
        <v>3125</v>
      </c>
      <c r="BU107" s="377">
        <v>3127</v>
      </c>
      <c r="BV107" s="377">
        <v>3159</v>
      </c>
      <c r="BW107" s="374">
        <v>3121</v>
      </c>
      <c r="BX107" s="372">
        <v>3105</v>
      </c>
      <c r="BY107" s="377">
        <v>3064</v>
      </c>
      <c r="BZ107" s="377">
        <v>2973</v>
      </c>
      <c r="CA107" s="377">
        <v>2915</v>
      </c>
      <c r="CB107" s="377">
        <v>2902</v>
      </c>
      <c r="CC107" s="377">
        <v>2820</v>
      </c>
      <c r="CD107" s="377">
        <v>2792</v>
      </c>
      <c r="CE107" s="377">
        <v>2776</v>
      </c>
      <c r="CF107" s="377">
        <v>2724</v>
      </c>
      <c r="CG107" s="373">
        <v>2715</v>
      </c>
      <c r="CH107" s="373">
        <v>2701</v>
      </c>
      <c r="CI107" s="374">
        <v>2703</v>
      </c>
      <c r="CJ107" s="372">
        <v>2706</v>
      </c>
      <c r="CK107" s="373">
        <v>2732</v>
      </c>
      <c r="CL107" s="373">
        <v>2745</v>
      </c>
      <c r="CM107" s="373">
        <v>2733</v>
      </c>
      <c r="CN107" s="373">
        <v>2725</v>
      </c>
      <c r="CO107" s="373">
        <v>2715</v>
      </c>
      <c r="CP107" s="373">
        <v>2741</v>
      </c>
      <c r="CQ107" s="373">
        <v>2709</v>
      </c>
      <c r="CR107" s="373">
        <v>2756</v>
      </c>
      <c r="CS107" s="373">
        <v>2729</v>
      </c>
      <c r="CT107" s="373">
        <v>2726</v>
      </c>
      <c r="CU107" s="374">
        <v>2740</v>
      </c>
      <c r="CV107" s="372">
        <v>2752</v>
      </c>
      <c r="CW107" s="373">
        <v>2768</v>
      </c>
      <c r="CX107" s="373">
        <v>2736</v>
      </c>
      <c r="CY107" s="373">
        <v>2740</v>
      </c>
      <c r="CZ107" s="373">
        <v>2747</v>
      </c>
      <c r="DA107" s="373">
        <v>2730</v>
      </c>
      <c r="DB107" s="373">
        <v>2728</v>
      </c>
      <c r="DC107" s="373">
        <v>2702</v>
      </c>
      <c r="DD107" s="373">
        <v>2719</v>
      </c>
      <c r="DE107" s="373">
        <v>2748</v>
      </c>
      <c r="DF107" s="373">
        <v>2781</v>
      </c>
      <c r="DG107" s="374">
        <v>2773</v>
      </c>
      <c r="DH107" s="372">
        <v>2790</v>
      </c>
      <c r="DI107" s="373">
        <v>2792</v>
      </c>
      <c r="DJ107" s="373">
        <v>2757</v>
      </c>
      <c r="DK107" s="373">
        <v>2772</v>
      </c>
      <c r="DL107" s="373">
        <v>2753</v>
      </c>
      <c r="DM107" s="373">
        <v>2750</v>
      </c>
      <c r="DN107" s="373">
        <v>2747</v>
      </c>
      <c r="DO107" s="373">
        <v>2746</v>
      </c>
      <c r="DP107" s="373">
        <v>2726</v>
      </c>
      <c r="DQ107" s="373">
        <v>2679</v>
      </c>
      <c r="DR107" s="373">
        <v>2673</v>
      </c>
      <c r="DS107" s="376">
        <v>2663</v>
      </c>
      <c r="DT107" s="372">
        <v>2685</v>
      </c>
      <c r="DU107" s="373">
        <v>2738</v>
      </c>
      <c r="DV107" s="373">
        <v>2767</v>
      </c>
      <c r="DW107" s="373">
        <v>2778</v>
      </c>
      <c r="DX107" s="373">
        <v>2801</v>
      </c>
      <c r="DY107" s="373">
        <v>2811</v>
      </c>
      <c r="DZ107" s="373">
        <v>2808</v>
      </c>
      <c r="EA107" s="373">
        <v>2763</v>
      </c>
      <c r="EB107" s="373">
        <v>2741</v>
      </c>
      <c r="EC107" s="373">
        <v>2703</v>
      </c>
      <c r="ED107" s="373">
        <v>2688</v>
      </c>
      <c r="EE107" s="376">
        <v>2678</v>
      </c>
      <c r="EF107" s="372">
        <v>2679</v>
      </c>
      <c r="EG107" s="373">
        <v>2656</v>
      </c>
      <c r="EH107" s="373">
        <v>2583</v>
      </c>
      <c r="EI107" s="373">
        <v>2621</v>
      </c>
      <c r="EJ107" s="373">
        <v>2618</v>
      </c>
      <c r="EK107" s="373">
        <v>2615</v>
      </c>
      <c r="EL107" s="373">
        <v>2605</v>
      </c>
      <c r="EM107" s="373">
        <v>2609</v>
      </c>
      <c r="EN107" s="373">
        <v>2569</v>
      </c>
      <c r="EO107" s="373">
        <v>2547</v>
      </c>
      <c r="EP107" s="373">
        <v>2588</v>
      </c>
      <c r="EQ107" s="376">
        <v>2562</v>
      </c>
      <c r="ER107" s="372">
        <v>2552</v>
      </c>
      <c r="ES107" s="373">
        <v>2533</v>
      </c>
      <c r="ET107" s="373">
        <v>2504</v>
      </c>
      <c r="EU107" s="373">
        <v>2453</v>
      </c>
      <c r="EV107" s="373">
        <v>2456</v>
      </c>
      <c r="EW107" s="376">
        <v>2448</v>
      </c>
      <c r="EX107" s="376">
        <v>2549</v>
      </c>
      <c r="EY107" s="376">
        <v>2533</v>
      </c>
      <c r="EZ107" s="374">
        <v>2500</v>
      </c>
      <c r="FA107" s="374">
        <v>2499</v>
      </c>
      <c r="FB107" s="374">
        <v>2465</v>
      </c>
      <c r="FC107" s="374">
        <v>2498</v>
      </c>
      <c r="FD107" s="102">
        <v>33</v>
      </c>
      <c r="FE107" s="85">
        <v>1.3205282112845138</v>
      </c>
      <c r="FF107" s="102">
        <v>-64</v>
      </c>
      <c r="FG107" s="85">
        <v>-2.4980483996877441</v>
      </c>
    </row>
    <row r="108" spans="1:163" ht="15" outlineLevel="2">
      <c r="A108" s="360">
        <v>91</v>
      </c>
      <c r="B108" s="53" t="s">
        <v>389</v>
      </c>
      <c r="C108" s="344" t="s">
        <v>393</v>
      </c>
      <c r="D108" s="372">
        <v>6853</v>
      </c>
      <c r="E108" s="373">
        <v>6989</v>
      </c>
      <c r="F108" s="373">
        <v>6921</v>
      </c>
      <c r="G108" s="373">
        <v>6937</v>
      </c>
      <c r="H108" s="373">
        <v>6978</v>
      </c>
      <c r="I108" s="373">
        <v>7009</v>
      </c>
      <c r="J108" s="373">
        <v>6997</v>
      </c>
      <c r="K108" s="373">
        <v>6986</v>
      </c>
      <c r="L108" s="373">
        <v>7079</v>
      </c>
      <c r="M108" s="373">
        <v>7119</v>
      </c>
      <c r="N108" s="373">
        <v>7148</v>
      </c>
      <c r="O108" s="374">
        <v>7206</v>
      </c>
      <c r="P108" s="372">
        <v>7263</v>
      </c>
      <c r="Q108" s="373">
        <v>7226</v>
      </c>
      <c r="R108" s="375">
        <v>7339</v>
      </c>
      <c r="S108" s="373">
        <v>7373</v>
      </c>
      <c r="T108" s="373">
        <v>7300</v>
      </c>
      <c r="U108" s="373">
        <v>7439</v>
      </c>
      <c r="V108" s="373">
        <v>7649</v>
      </c>
      <c r="W108" s="373">
        <v>7718</v>
      </c>
      <c r="X108" s="373">
        <v>7750</v>
      </c>
      <c r="Y108" s="373">
        <v>7747</v>
      </c>
      <c r="Z108" s="373">
        <v>7745</v>
      </c>
      <c r="AA108" s="374">
        <v>7699</v>
      </c>
      <c r="AB108" s="372">
        <v>7728</v>
      </c>
      <c r="AC108" s="373">
        <v>7675</v>
      </c>
      <c r="AD108" s="373">
        <v>7688</v>
      </c>
      <c r="AE108" s="373">
        <v>7649</v>
      </c>
      <c r="AF108" s="373">
        <v>7658</v>
      </c>
      <c r="AG108" s="373">
        <v>7596</v>
      </c>
      <c r="AH108" s="373">
        <v>7565</v>
      </c>
      <c r="AI108" s="373">
        <v>7554</v>
      </c>
      <c r="AJ108" s="373">
        <v>7519</v>
      </c>
      <c r="AK108" s="373">
        <v>7510</v>
      </c>
      <c r="AL108" s="373">
        <v>7460</v>
      </c>
      <c r="AM108" s="374">
        <v>7459</v>
      </c>
      <c r="AN108" s="372">
        <v>7417</v>
      </c>
      <c r="AO108" s="373">
        <v>7498</v>
      </c>
      <c r="AP108" s="373">
        <v>7471</v>
      </c>
      <c r="AQ108" s="373">
        <v>7532</v>
      </c>
      <c r="AR108" s="373">
        <v>7580</v>
      </c>
      <c r="AS108" s="373">
        <v>7573</v>
      </c>
      <c r="AT108" s="373">
        <v>7564</v>
      </c>
      <c r="AU108" s="373">
        <v>7558</v>
      </c>
      <c r="AV108" s="373">
        <v>7503</v>
      </c>
      <c r="AW108" s="373">
        <v>7525</v>
      </c>
      <c r="AX108" s="373">
        <v>7585</v>
      </c>
      <c r="AY108" s="374">
        <v>7555</v>
      </c>
      <c r="AZ108" s="372">
        <v>7535</v>
      </c>
      <c r="BA108" s="373">
        <v>7521</v>
      </c>
      <c r="BB108" s="373">
        <v>7479</v>
      </c>
      <c r="BC108" s="373">
        <v>7426</v>
      </c>
      <c r="BD108" s="373">
        <v>7401</v>
      </c>
      <c r="BE108" s="373">
        <v>7348</v>
      </c>
      <c r="BF108" s="373">
        <v>7316</v>
      </c>
      <c r="BG108" s="373">
        <v>7261</v>
      </c>
      <c r="BH108" s="373">
        <v>7253</v>
      </c>
      <c r="BI108" s="373">
        <v>7180</v>
      </c>
      <c r="BJ108" s="373">
        <v>7190</v>
      </c>
      <c r="BK108" s="374">
        <v>7204</v>
      </c>
      <c r="BL108" s="372">
        <v>7191</v>
      </c>
      <c r="BM108" s="377">
        <v>7220</v>
      </c>
      <c r="BN108" s="377">
        <v>7208</v>
      </c>
      <c r="BO108" s="377">
        <v>7160</v>
      </c>
      <c r="BP108" s="377">
        <v>7180</v>
      </c>
      <c r="BQ108" s="377">
        <v>7141</v>
      </c>
      <c r="BR108" s="377">
        <v>7049</v>
      </c>
      <c r="BS108" s="377">
        <v>7014</v>
      </c>
      <c r="BT108" s="377">
        <v>6994</v>
      </c>
      <c r="BU108" s="377">
        <v>6957</v>
      </c>
      <c r="BV108" s="377">
        <v>6946</v>
      </c>
      <c r="BW108" s="374">
        <v>6970</v>
      </c>
      <c r="BX108" s="372">
        <v>6963</v>
      </c>
      <c r="BY108" s="377">
        <v>6893</v>
      </c>
      <c r="BZ108" s="377">
        <v>6866</v>
      </c>
      <c r="CA108" s="377">
        <v>6817</v>
      </c>
      <c r="CB108" s="377">
        <v>6790</v>
      </c>
      <c r="CC108" s="377">
        <v>6684</v>
      </c>
      <c r="CD108" s="377">
        <v>6662</v>
      </c>
      <c r="CE108" s="377">
        <v>6697</v>
      </c>
      <c r="CF108" s="377">
        <v>6672</v>
      </c>
      <c r="CG108" s="373">
        <v>6662</v>
      </c>
      <c r="CH108" s="373">
        <v>6665</v>
      </c>
      <c r="CI108" s="374">
        <v>6655</v>
      </c>
      <c r="CJ108" s="372">
        <v>6633</v>
      </c>
      <c r="CK108" s="373">
        <v>6662</v>
      </c>
      <c r="CL108" s="373">
        <v>6653</v>
      </c>
      <c r="CM108" s="373">
        <v>6625</v>
      </c>
      <c r="CN108" s="373">
        <v>6620</v>
      </c>
      <c r="CO108" s="373">
        <v>6615</v>
      </c>
      <c r="CP108" s="373">
        <v>6640</v>
      </c>
      <c r="CQ108" s="373">
        <v>6640</v>
      </c>
      <c r="CR108" s="373">
        <v>6641</v>
      </c>
      <c r="CS108" s="373">
        <v>6666</v>
      </c>
      <c r="CT108" s="373">
        <v>6659</v>
      </c>
      <c r="CU108" s="374">
        <v>6653</v>
      </c>
      <c r="CV108" s="372">
        <v>6643</v>
      </c>
      <c r="CW108" s="373">
        <v>6583</v>
      </c>
      <c r="CX108" s="373">
        <v>6554</v>
      </c>
      <c r="CY108" s="373">
        <v>6539</v>
      </c>
      <c r="CZ108" s="373">
        <v>6540</v>
      </c>
      <c r="DA108" s="373">
        <v>6506</v>
      </c>
      <c r="DB108" s="373">
        <v>6457</v>
      </c>
      <c r="DC108" s="373">
        <v>6420</v>
      </c>
      <c r="DD108" s="373">
        <v>6442</v>
      </c>
      <c r="DE108" s="373">
        <v>6452</v>
      </c>
      <c r="DF108" s="373">
        <v>6484</v>
      </c>
      <c r="DG108" s="374">
        <v>6473</v>
      </c>
      <c r="DH108" s="372">
        <v>6490</v>
      </c>
      <c r="DI108" s="373">
        <v>6461</v>
      </c>
      <c r="DJ108" s="373">
        <v>6464</v>
      </c>
      <c r="DK108" s="373">
        <v>6444</v>
      </c>
      <c r="DL108" s="373">
        <v>6412</v>
      </c>
      <c r="DM108" s="373">
        <v>6398</v>
      </c>
      <c r="DN108" s="373">
        <v>6394</v>
      </c>
      <c r="DO108" s="373">
        <v>6362</v>
      </c>
      <c r="DP108" s="373">
        <v>6323</v>
      </c>
      <c r="DQ108" s="373">
        <v>6317</v>
      </c>
      <c r="DR108" s="373">
        <v>6286</v>
      </c>
      <c r="DS108" s="376">
        <v>6310</v>
      </c>
      <c r="DT108" s="372">
        <v>6342</v>
      </c>
      <c r="DU108" s="373">
        <v>6357</v>
      </c>
      <c r="DV108" s="373">
        <v>6363</v>
      </c>
      <c r="DW108" s="373">
        <v>6361</v>
      </c>
      <c r="DX108" s="373">
        <v>6432</v>
      </c>
      <c r="DY108" s="373">
        <v>6433</v>
      </c>
      <c r="DZ108" s="373">
        <v>6453</v>
      </c>
      <c r="EA108" s="373">
        <v>6419</v>
      </c>
      <c r="EB108" s="373">
        <v>6427</v>
      </c>
      <c r="EC108" s="373">
        <v>6431</v>
      </c>
      <c r="ED108" s="373">
        <v>6411</v>
      </c>
      <c r="EE108" s="376">
        <v>6416</v>
      </c>
      <c r="EF108" s="372">
        <v>6394</v>
      </c>
      <c r="EG108" s="373">
        <v>6353</v>
      </c>
      <c r="EH108" s="373">
        <v>6344</v>
      </c>
      <c r="EI108" s="373">
        <v>6334</v>
      </c>
      <c r="EJ108" s="373">
        <v>6352</v>
      </c>
      <c r="EK108" s="373">
        <v>6342</v>
      </c>
      <c r="EL108" s="373">
        <v>6325</v>
      </c>
      <c r="EM108" s="373">
        <v>6320</v>
      </c>
      <c r="EN108" s="373">
        <v>6312</v>
      </c>
      <c r="EO108" s="373">
        <v>6292</v>
      </c>
      <c r="EP108" s="373">
        <v>6297</v>
      </c>
      <c r="EQ108" s="376">
        <v>6259</v>
      </c>
      <c r="ER108" s="372">
        <v>6259</v>
      </c>
      <c r="ES108" s="373">
        <v>6247</v>
      </c>
      <c r="ET108" s="373">
        <v>6225</v>
      </c>
      <c r="EU108" s="373">
        <v>6213</v>
      </c>
      <c r="EV108" s="373">
        <v>6223</v>
      </c>
      <c r="EW108" s="376">
        <v>6192</v>
      </c>
      <c r="EX108" s="376">
        <v>6235</v>
      </c>
      <c r="EY108" s="376">
        <v>6231</v>
      </c>
      <c r="EZ108" s="374">
        <v>6220</v>
      </c>
      <c r="FA108" s="374">
        <v>6252</v>
      </c>
      <c r="FB108" s="374">
        <v>6235</v>
      </c>
      <c r="FC108" s="374">
        <v>6253</v>
      </c>
      <c r="FD108" s="102">
        <v>18</v>
      </c>
      <c r="FE108" s="85">
        <v>0.28790786948176583</v>
      </c>
      <c r="FF108" s="102">
        <v>-6</v>
      </c>
      <c r="FG108" s="85">
        <v>-9.5861958779357728E-2</v>
      </c>
    </row>
    <row r="109" spans="1:163" ht="15" outlineLevel="2">
      <c r="A109" s="360">
        <v>93</v>
      </c>
      <c r="B109" s="53" t="s">
        <v>389</v>
      </c>
      <c r="C109" s="344" t="s">
        <v>394</v>
      </c>
      <c r="D109" s="372">
        <v>12724</v>
      </c>
      <c r="E109" s="373">
        <v>12732</v>
      </c>
      <c r="F109" s="373">
        <v>12702</v>
      </c>
      <c r="G109" s="373">
        <v>12741</v>
      </c>
      <c r="H109" s="373">
        <v>12571</v>
      </c>
      <c r="I109" s="373">
        <v>12598</v>
      </c>
      <c r="J109" s="373">
        <v>12576</v>
      </c>
      <c r="K109" s="373">
        <v>12559</v>
      </c>
      <c r="L109" s="373">
        <v>12842</v>
      </c>
      <c r="M109" s="373">
        <v>12882</v>
      </c>
      <c r="N109" s="373">
        <v>12959</v>
      </c>
      <c r="O109" s="374">
        <v>13099</v>
      </c>
      <c r="P109" s="372">
        <v>13164</v>
      </c>
      <c r="Q109" s="373">
        <v>13193</v>
      </c>
      <c r="R109" s="375">
        <v>13265</v>
      </c>
      <c r="S109" s="373">
        <v>12980</v>
      </c>
      <c r="T109" s="373">
        <v>13521</v>
      </c>
      <c r="U109" s="373">
        <v>13591</v>
      </c>
      <c r="V109" s="373">
        <v>13621</v>
      </c>
      <c r="W109" s="373">
        <v>13736</v>
      </c>
      <c r="X109" s="373">
        <v>13805</v>
      </c>
      <c r="Y109" s="373">
        <v>13922</v>
      </c>
      <c r="Z109" s="373">
        <v>13948</v>
      </c>
      <c r="AA109" s="374">
        <v>13946</v>
      </c>
      <c r="AB109" s="372">
        <v>13995</v>
      </c>
      <c r="AC109" s="373">
        <v>14055</v>
      </c>
      <c r="AD109" s="373">
        <v>13975</v>
      </c>
      <c r="AE109" s="373">
        <v>14103</v>
      </c>
      <c r="AF109" s="373">
        <v>14187</v>
      </c>
      <c r="AG109" s="373">
        <v>14178</v>
      </c>
      <c r="AH109" s="373">
        <v>14177</v>
      </c>
      <c r="AI109" s="373">
        <v>14204</v>
      </c>
      <c r="AJ109" s="373">
        <v>14235</v>
      </c>
      <c r="AK109" s="373">
        <v>14353</v>
      </c>
      <c r="AL109" s="373">
        <v>14397</v>
      </c>
      <c r="AM109" s="374">
        <v>14440</v>
      </c>
      <c r="AN109" s="372">
        <v>14427</v>
      </c>
      <c r="AO109" s="373">
        <v>14410</v>
      </c>
      <c r="AP109" s="373">
        <v>14412</v>
      </c>
      <c r="AQ109" s="373">
        <v>14394</v>
      </c>
      <c r="AR109" s="373">
        <v>14490</v>
      </c>
      <c r="AS109" s="373">
        <v>14486</v>
      </c>
      <c r="AT109" s="373">
        <v>14482</v>
      </c>
      <c r="AU109" s="373">
        <v>14472</v>
      </c>
      <c r="AV109" s="373">
        <v>14379</v>
      </c>
      <c r="AW109" s="373">
        <v>14456</v>
      </c>
      <c r="AX109" s="373">
        <v>14477</v>
      </c>
      <c r="AY109" s="374">
        <v>14425</v>
      </c>
      <c r="AZ109" s="372">
        <v>14510</v>
      </c>
      <c r="BA109" s="373">
        <v>14523</v>
      </c>
      <c r="BB109" s="373">
        <v>14513</v>
      </c>
      <c r="BC109" s="373">
        <v>14458</v>
      </c>
      <c r="BD109" s="373">
        <v>14455</v>
      </c>
      <c r="BE109" s="373">
        <v>14412</v>
      </c>
      <c r="BF109" s="373">
        <v>14391</v>
      </c>
      <c r="BG109" s="373">
        <v>14336</v>
      </c>
      <c r="BH109" s="373">
        <v>14373</v>
      </c>
      <c r="BI109" s="373">
        <v>14322</v>
      </c>
      <c r="BJ109" s="373">
        <v>14370</v>
      </c>
      <c r="BK109" s="374">
        <v>14425</v>
      </c>
      <c r="BL109" s="372">
        <v>14441</v>
      </c>
      <c r="BM109" s="377">
        <v>14473</v>
      </c>
      <c r="BN109" s="377">
        <v>14396</v>
      </c>
      <c r="BO109" s="377">
        <v>14353</v>
      </c>
      <c r="BP109" s="377">
        <v>14361</v>
      </c>
      <c r="BQ109" s="377">
        <v>14365</v>
      </c>
      <c r="BR109" s="377">
        <v>14215</v>
      </c>
      <c r="BS109" s="377">
        <v>14161</v>
      </c>
      <c r="BT109" s="377">
        <v>14156</v>
      </c>
      <c r="BU109" s="377">
        <v>14207</v>
      </c>
      <c r="BV109" s="377">
        <v>14243</v>
      </c>
      <c r="BW109" s="374">
        <v>14380</v>
      </c>
      <c r="BX109" s="372">
        <v>14380</v>
      </c>
      <c r="BY109" s="377">
        <v>14326</v>
      </c>
      <c r="BZ109" s="377">
        <v>14258</v>
      </c>
      <c r="CA109" s="377">
        <v>14125</v>
      </c>
      <c r="CB109" s="377">
        <v>14045</v>
      </c>
      <c r="CC109" s="377">
        <v>14001</v>
      </c>
      <c r="CD109" s="377">
        <v>13966</v>
      </c>
      <c r="CE109" s="377">
        <v>13955</v>
      </c>
      <c r="CF109" s="377">
        <v>13882</v>
      </c>
      <c r="CG109" s="373">
        <v>13873</v>
      </c>
      <c r="CH109" s="373">
        <v>13890</v>
      </c>
      <c r="CI109" s="374">
        <v>13902</v>
      </c>
      <c r="CJ109" s="372">
        <v>13874</v>
      </c>
      <c r="CK109" s="373">
        <v>13866</v>
      </c>
      <c r="CL109" s="373">
        <v>13833</v>
      </c>
      <c r="CM109" s="373">
        <v>13802</v>
      </c>
      <c r="CN109" s="373">
        <v>13785</v>
      </c>
      <c r="CO109" s="373">
        <v>13784</v>
      </c>
      <c r="CP109" s="373">
        <v>13823</v>
      </c>
      <c r="CQ109" s="373">
        <v>13953</v>
      </c>
      <c r="CR109" s="373">
        <v>13951</v>
      </c>
      <c r="CS109" s="373">
        <v>13993</v>
      </c>
      <c r="CT109" s="373">
        <v>14051</v>
      </c>
      <c r="CU109" s="374">
        <v>14132</v>
      </c>
      <c r="CV109" s="372">
        <v>14130</v>
      </c>
      <c r="CW109" s="373">
        <v>14051</v>
      </c>
      <c r="CX109" s="373">
        <v>14052</v>
      </c>
      <c r="CY109" s="373">
        <v>13993</v>
      </c>
      <c r="CZ109" s="373">
        <v>14004</v>
      </c>
      <c r="DA109" s="373">
        <v>13960</v>
      </c>
      <c r="DB109" s="373">
        <v>13953</v>
      </c>
      <c r="DC109" s="373">
        <v>13900</v>
      </c>
      <c r="DD109" s="373">
        <v>13915</v>
      </c>
      <c r="DE109" s="373">
        <v>13887</v>
      </c>
      <c r="DF109" s="373">
        <v>13926</v>
      </c>
      <c r="DG109" s="374">
        <v>13969</v>
      </c>
      <c r="DH109" s="372">
        <v>14009</v>
      </c>
      <c r="DI109" s="373">
        <v>13989</v>
      </c>
      <c r="DJ109" s="373">
        <v>13951</v>
      </c>
      <c r="DK109" s="373">
        <v>13897</v>
      </c>
      <c r="DL109" s="373">
        <v>13864</v>
      </c>
      <c r="DM109" s="373">
        <v>13795</v>
      </c>
      <c r="DN109" s="373">
        <v>13705</v>
      </c>
      <c r="DO109" s="373">
        <v>13692</v>
      </c>
      <c r="DP109" s="373">
        <v>13706</v>
      </c>
      <c r="DQ109" s="373">
        <v>13691</v>
      </c>
      <c r="DR109" s="373">
        <v>13639</v>
      </c>
      <c r="DS109" s="376">
        <v>13724</v>
      </c>
      <c r="DT109" s="372">
        <v>13774</v>
      </c>
      <c r="DU109" s="373">
        <v>13912</v>
      </c>
      <c r="DV109" s="373">
        <v>13843</v>
      </c>
      <c r="DW109" s="373">
        <v>13788</v>
      </c>
      <c r="DX109" s="373">
        <v>13803</v>
      </c>
      <c r="DY109" s="373">
        <v>13825</v>
      </c>
      <c r="DZ109" s="373">
        <v>13871</v>
      </c>
      <c r="EA109" s="373">
        <v>13817</v>
      </c>
      <c r="EB109" s="373">
        <v>13892</v>
      </c>
      <c r="EC109" s="373">
        <v>13931</v>
      </c>
      <c r="ED109" s="373">
        <v>13860</v>
      </c>
      <c r="EE109" s="376">
        <v>13929</v>
      </c>
      <c r="EF109" s="372">
        <v>13975</v>
      </c>
      <c r="EG109" s="373">
        <v>13999</v>
      </c>
      <c r="EH109" s="373">
        <v>13948</v>
      </c>
      <c r="EI109" s="373">
        <v>13972</v>
      </c>
      <c r="EJ109" s="373">
        <v>13975</v>
      </c>
      <c r="EK109" s="373">
        <v>13931</v>
      </c>
      <c r="EL109" s="373">
        <v>13893</v>
      </c>
      <c r="EM109" s="373">
        <v>13884</v>
      </c>
      <c r="EN109" s="373">
        <v>13895</v>
      </c>
      <c r="EO109" s="373">
        <v>13902</v>
      </c>
      <c r="EP109" s="373">
        <v>13928</v>
      </c>
      <c r="EQ109" s="376">
        <v>13926</v>
      </c>
      <c r="ER109" s="372">
        <v>13945</v>
      </c>
      <c r="ES109" s="373">
        <v>13872</v>
      </c>
      <c r="ET109" s="373">
        <v>13873</v>
      </c>
      <c r="EU109" s="373">
        <v>13874</v>
      </c>
      <c r="EV109" s="373">
        <v>13854</v>
      </c>
      <c r="EW109" s="376">
        <v>13814</v>
      </c>
      <c r="EX109" s="376">
        <v>13927</v>
      </c>
      <c r="EY109" s="376">
        <v>13969</v>
      </c>
      <c r="EZ109" s="374">
        <v>13990</v>
      </c>
      <c r="FA109" s="374">
        <v>13991</v>
      </c>
      <c r="FB109" s="374">
        <v>13985</v>
      </c>
      <c r="FC109" s="374">
        <v>14095</v>
      </c>
      <c r="FD109" s="102">
        <v>110</v>
      </c>
      <c r="FE109" s="85">
        <v>0.78621971267243229</v>
      </c>
      <c r="FF109" s="102">
        <v>169</v>
      </c>
      <c r="FG109" s="85">
        <v>1.2135573746948154</v>
      </c>
    </row>
    <row r="110" spans="1:163" ht="15" outlineLevel="2">
      <c r="A110" s="360">
        <v>101</v>
      </c>
      <c r="B110" s="53" t="s">
        <v>389</v>
      </c>
      <c r="C110" s="344" t="s">
        <v>395</v>
      </c>
      <c r="D110" s="372">
        <v>17923</v>
      </c>
      <c r="E110" s="373">
        <v>17939</v>
      </c>
      <c r="F110" s="373">
        <v>17921</v>
      </c>
      <c r="G110" s="373">
        <v>17943</v>
      </c>
      <c r="H110" s="373">
        <v>17691</v>
      </c>
      <c r="I110" s="373">
        <v>17705</v>
      </c>
      <c r="J110" s="373">
        <v>17616</v>
      </c>
      <c r="K110" s="373">
        <v>17686</v>
      </c>
      <c r="L110" s="373">
        <v>17939</v>
      </c>
      <c r="M110" s="373">
        <v>18100</v>
      </c>
      <c r="N110" s="373">
        <v>18119</v>
      </c>
      <c r="O110" s="374">
        <v>18348</v>
      </c>
      <c r="P110" s="372">
        <v>18687</v>
      </c>
      <c r="Q110" s="373">
        <v>18736</v>
      </c>
      <c r="R110" s="375">
        <v>18968</v>
      </c>
      <c r="S110" s="373">
        <v>19253</v>
      </c>
      <c r="T110" s="373">
        <v>19364</v>
      </c>
      <c r="U110" s="373">
        <v>19548</v>
      </c>
      <c r="V110" s="373">
        <v>19574</v>
      </c>
      <c r="W110" s="373">
        <v>19473</v>
      </c>
      <c r="X110" s="373">
        <v>19410</v>
      </c>
      <c r="Y110" s="373">
        <v>19481</v>
      </c>
      <c r="Z110" s="373">
        <v>19541</v>
      </c>
      <c r="AA110" s="374">
        <v>19488</v>
      </c>
      <c r="AB110" s="372">
        <v>19587</v>
      </c>
      <c r="AC110" s="373">
        <v>19595</v>
      </c>
      <c r="AD110" s="373">
        <v>19507</v>
      </c>
      <c r="AE110" s="373">
        <v>19643</v>
      </c>
      <c r="AF110" s="373">
        <v>19556</v>
      </c>
      <c r="AG110" s="373">
        <v>19392</v>
      </c>
      <c r="AH110" s="373">
        <v>19364</v>
      </c>
      <c r="AI110" s="373">
        <v>19475</v>
      </c>
      <c r="AJ110" s="373">
        <v>19639</v>
      </c>
      <c r="AK110" s="373">
        <v>19827</v>
      </c>
      <c r="AL110" s="373">
        <v>19877</v>
      </c>
      <c r="AM110" s="374">
        <v>20071</v>
      </c>
      <c r="AN110" s="372">
        <v>20018</v>
      </c>
      <c r="AO110" s="373">
        <v>20116</v>
      </c>
      <c r="AP110" s="373">
        <v>20134</v>
      </c>
      <c r="AQ110" s="373">
        <v>20027</v>
      </c>
      <c r="AR110" s="373">
        <v>20073</v>
      </c>
      <c r="AS110" s="373">
        <v>20064</v>
      </c>
      <c r="AT110" s="373">
        <v>20126</v>
      </c>
      <c r="AU110" s="373">
        <v>20158</v>
      </c>
      <c r="AV110" s="373">
        <v>20108</v>
      </c>
      <c r="AW110" s="373">
        <v>20193</v>
      </c>
      <c r="AX110" s="373">
        <v>20211</v>
      </c>
      <c r="AY110" s="374">
        <v>20245</v>
      </c>
      <c r="AZ110" s="372">
        <v>20292</v>
      </c>
      <c r="BA110" s="373">
        <v>20398</v>
      </c>
      <c r="BB110" s="373">
        <v>20359</v>
      </c>
      <c r="BC110" s="373">
        <v>20338</v>
      </c>
      <c r="BD110" s="373">
        <v>20353</v>
      </c>
      <c r="BE110" s="373">
        <v>20244</v>
      </c>
      <c r="BF110" s="373">
        <v>20252</v>
      </c>
      <c r="BG110" s="373">
        <v>20148</v>
      </c>
      <c r="BH110" s="373">
        <v>20081</v>
      </c>
      <c r="BI110" s="373">
        <v>19962</v>
      </c>
      <c r="BJ110" s="373">
        <v>20202</v>
      </c>
      <c r="BK110" s="374">
        <v>20380</v>
      </c>
      <c r="BL110" s="372">
        <v>20417</v>
      </c>
      <c r="BM110" s="377">
        <v>20519</v>
      </c>
      <c r="BN110" s="377">
        <v>20568</v>
      </c>
      <c r="BO110" s="377">
        <v>20529</v>
      </c>
      <c r="BP110" s="377">
        <v>20541</v>
      </c>
      <c r="BQ110" s="377">
        <v>20508</v>
      </c>
      <c r="BR110" s="377">
        <v>20432</v>
      </c>
      <c r="BS110" s="377">
        <v>20398</v>
      </c>
      <c r="BT110" s="377">
        <v>20414</v>
      </c>
      <c r="BU110" s="377">
        <v>20435</v>
      </c>
      <c r="BV110" s="377">
        <v>20443</v>
      </c>
      <c r="BW110" s="374">
        <v>20520</v>
      </c>
      <c r="BX110" s="372">
        <v>20364</v>
      </c>
      <c r="BY110" s="377">
        <v>20138</v>
      </c>
      <c r="BZ110" s="377">
        <v>19952</v>
      </c>
      <c r="CA110" s="377">
        <v>19735</v>
      </c>
      <c r="CB110" s="377">
        <v>19682</v>
      </c>
      <c r="CC110" s="377">
        <v>19223</v>
      </c>
      <c r="CD110" s="377">
        <v>19133</v>
      </c>
      <c r="CE110" s="377">
        <v>19098</v>
      </c>
      <c r="CF110" s="377">
        <v>18934</v>
      </c>
      <c r="CG110" s="373">
        <v>18838</v>
      </c>
      <c r="CH110" s="373">
        <v>18944</v>
      </c>
      <c r="CI110" s="374">
        <v>18925</v>
      </c>
      <c r="CJ110" s="372">
        <v>18848</v>
      </c>
      <c r="CK110" s="373">
        <v>18827</v>
      </c>
      <c r="CL110" s="373">
        <v>18749</v>
      </c>
      <c r="CM110" s="373">
        <v>18728</v>
      </c>
      <c r="CN110" s="373">
        <v>18782</v>
      </c>
      <c r="CO110" s="373">
        <v>18864</v>
      </c>
      <c r="CP110" s="373">
        <v>18938</v>
      </c>
      <c r="CQ110" s="373">
        <v>18404</v>
      </c>
      <c r="CR110" s="373">
        <v>18942</v>
      </c>
      <c r="CS110" s="373">
        <v>18983</v>
      </c>
      <c r="CT110" s="373">
        <v>18914</v>
      </c>
      <c r="CU110" s="374">
        <v>18949</v>
      </c>
      <c r="CV110" s="372">
        <v>19000</v>
      </c>
      <c r="CW110" s="373">
        <v>18990</v>
      </c>
      <c r="CX110" s="373">
        <v>18881</v>
      </c>
      <c r="CY110" s="373">
        <v>18807</v>
      </c>
      <c r="CZ110" s="373">
        <v>18830</v>
      </c>
      <c r="DA110" s="373">
        <v>18888</v>
      </c>
      <c r="DB110" s="373">
        <v>18890</v>
      </c>
      <c r="DC110" s="373">
        <v>18847</v>
      </c>
      <c r="DD110" s="373">
        <v>18820</v>
      </c>
      <c r="DE110" s="373">
        <v>18758</v>
      </c>
      <c r="DF110" s="373">
        <v>18831</v>
      </c>
      <c r="DG110" s="374">
        <v>18789</v>
      </c>
      <c r="DH110" s="372">
        <v>18819</v>
      </c>
      <c r="DI110" s="373">
        <v>18698</v>
      </c>
      <c r="DJ110" s="373">
        <v>18774</v>
      </c>
      <c r="DK110" s="373">
        <v>18705</v>
      </c>
      <c r="DL110" s="373">
        <v>18599</v>
      </c>
      <c r="DM110" s="373">
        <v>18518</v>
      </c>
      <c r="DN110" s="373">
        <v>18400</v>
      </c>
      <c r="DO110" s="373">
        <v>18360</v>
      </c>
      <c r="DP110" s="373">
        <v>18368</v>
      </c>
      <c r="DQ110" s="373">
        <v>18386</v>
      </c>
      <c r="DR110" s="373">
        <v>18389</v>
      </c>
      <c r="DS110" s="376">
        <v>18471</v>
      </c>
      <c r="DT110" s="372">
        <v>18499</v>
      </c>
      <c r="DU110" s="373">
        <v>18833</v>
      </c>
      <c r="DV110" s="373">
        <v>18852</v>
      </c>
      <c r="DW110" s="373">
        <v>18869</v>
      </c>
      <c r="DX110" s="373">
        <v>19001</v>
      </c>
      <c r="DY110" s="373">
        <v>18959</v>
      </c>
      <c r="DZ110" s="373">
        <v>18948</v>
      </c>
      <c r="EA110" s="373">
        <v>18794</v>
      </c>
      <c r="EB110" s="373">
        <v>18772</v>
      </c>
      <c r="EC110" s="373">
        <v>18699</v>
      </c>
      <c r="ED110" s="373">
        <v>18577</v>
      </c>
      <c r="EE110" s="376">
        <v>18494</v>
      </c>
      <c r="EF110" s="372">
        <v>18607</v>
      </c>
      <c r="EG110" s="373">
        <v>18632</v>
      </c>
      <c r="EH110" s="373">
        <v>18648</v>
      </c>
      <c r="EI110" s="373">
        <v>18659</v>
      </c>
      <c r="EJ110" s="373">
        <v>18606</v>
      </c>
      <c r="EK110" s="373">
        <v>18575</v>
      </c>
      <c r="EL110" s="373">
        <v>18796</v>
      </c>
      <c r="EM110" s="373">
        <v>18778</v>
      </c>
      <c r="EN110" s="373">
        <v>18808</v>
      </c>
      <c r="EO110" s="373">
        <v>18772</v>
      </c>
      <c r="EP110" s="373">
        <v>18758</v>
      </c>
      <c r="EQ110" s="376">
        <v>18742</v>
      </c>
      <c r="ER110" s="372">
        <v>18794</v>
      </c>
      <c r="ES110" s="373">
        <v>18788</v>
      </c>
      <c r="ET110" s="373">
        <v>18607</v>
      </c>
      <c r="EU110" s="373">
        <v>18489</v>
      </c>
      <c r="EV110" s="373">
        <v>18512</v>
      </c>
      <c r="EW110" s="376">
        <v>18489</v>
      </c>
      <c r="EX110" s="376">
        <v>18788</v>
      </c>
      <c r="EY110" s="376">
        <v>18800</v>
      </c>
      <c r="EZ110" s="374">
        <v>18733</v>
      </c>
      <c r="FA110" s="374">
        <v>18826</v>
      </c>
      <c r="FB110" s="374">
        <v>18848</v>
      </c>
      <c r="FC110" s="374">
        <v>18874</v>
      </c>
      <c r="FD110" s="102">
        <v>26</v>
      </c>
      <c r="FE110" s="85">
        <v>0.13810687347285669</v>
      </c>
      <c r="FF110" s="102">
        <v>132</v>
      </c>
      <c r="FG110" s="85">
        <v>0.70430050154732682</v>
      </c>
    </row>
    <row r="111" spans="1:163" ht="15" outlineLevel="2">
      <c r="A111" s="360">
        <v>145</v>
      </c>
      <c r="B111" s="53" t="s">
        <v>389</v>
      </c>
      <c r="C111" s="344" t="s">
        <v>396</v>
      </c>
      <c r="D111" s="372">
        <v>3511</v>
      </c>
      <c r="E111" s="373">
        <v>3508</v>
      </c>
      <c r="F111" s="373">
        <v>3552</v>
      </c>
      <c r="G111" s="373">
        <v>3574</v>
      </c>
      <c r="H111" s="373">
        <v>3574</v>
      </c>
      <c r="I111" s="373">
        <v>3552</v>
      </c>
      <c r="J111" s="373">
        <v>3528</v>
      </c>
      <c r="K111" s="373">
        <v>3545</v>
      </c>
      <c r="L111" s="373">
        <v>3545</v>
      </c>
      <c r="M111" s="373">
        <v>3534</v>
      </c>
      <c r="N111" s="373">
        <v>3567</v>
      </c>
      <c r="O111" s="374">
        <v>3586</v>
      </c>
      <c r="P111" s="372">
        <v>3597</v>
      </c>
      <c r="Q111" s="373">
        <v>3601</v>
      </c>
      <c r="R111" s="375">
        <v>3612</v>
      </c>
      <c r="S111" s="373">
        <v>3632</v>
      </c>
      <c r="T111" s="373">
        <v>3741</v>
      </c>
      <c r="U111" s="373">
        <v>3771</v>
      </c>
      <c r="V111" s="373">
        <v>3759</v>
      </c>
      <c r="W111" s="373">
        <v>3765</v>
      </c>
      <c r="X111" s="373">
        <v>3746</v>
      </c>
      <c r="Y111" s="373">
        <v>3803</v>
      </c>
      <c r="Z111" s="373">
        <v>3840</v>
      </c>
      <c r="AA111" s="374">
        <v>3742</v>
      </c>
      <c r="AB111" s="372">
        <v>3691</v>
      </c>
      <c r="AC111" s="373">
        <v>3726</v>
      </c>
      <c r="AD111" s="373">
        <v>3747</v>
      </c>
      <c r="AE111" s="373">
        <v>3765</v>
      </c>
      <c r="AF111" s="373">
        <v>3708</v>
      </c>
      <c r="AG111" s="373">
        <v>3672</v>
      </c>
      <c r="AH111" s="373">
        <v>3660</v>
      </c>
      <c r="AI111" s="373">
        <v>3629</v>
      </c>
      <c r="AJ111" s="373">
        <v>3628</v>
      </c>
      <c r="AK111" s="373">
        <v>3671</v>
      </c>
      <c r="AL111" s="373">
        <v>3679</v>
      </c>
      <c r="AM111" s="374">
        <v>3704</v>
      </c>
      <c r="AN111" s="372">
        <v>3685</v>
      </c>
      <c r="AO111" s="373">
        <v>3688</v>
      </c>
      <c r="AP111" s="373">
        <v>3672</v>
      </c>
      <c r="AQ111" s="373">
        <v>3693</v>
      </c>
      <c r="AR111" s="373">
        <v>3794</v>
      </c>
      <c r="AS111" s="373">
        <v>3780</v>
      </c>
      <c r="AT111" s="373">
        <v>3800</v>
      </c>
      <c r="AU111" s="373">
        <v>3821</v>
      </c>
      <c r="AV111" s="373">
        <v>3788</v>
      </c>
      <c r="AW111" s="373">
        <v>3731</v>
      </c>
      <c r="AX111" s="373">
        <v>3717</v>
      </c>
      <c r="AY111" s="374">
        <v>3802</v>
      </c>
      <c r="AZ111" s="372">
        <v>3817</v>
      </c>
      <c r="BA111" s="373">
        <v>3854</v>
      </c>
      <c r="BB111" s="373">
        <v>3794</v>
      </c>
      <c r="BC111" s="373">
        <v>3786</v>
      </c>
      <c r="BD111" s="373">
        <v>3787</v>
      </c>
      <c r="BE111" s="373">
        <v>3767</v>
      </c>
      <c r="BF111" s="373">
        <v>3751</v>
      </c>
      <c r="BG111" s="373">
        <v>3677</v>
      </c>
      <c r="BH111" s="373">
        <v>3682</v>
      </c>
      <c r="BI111" s="373">
        <v>3647</v>
      </c>
      <c r="BJ111" s="373">
        <v>3649</v>
      </c>
      <c r="BK111" s="374">
        <v>3664</v>
      </c>
      <c r="BL111" s="372">
        <v>3681</v>
      </c>
      <c r="BM111" s="377">
        <v>3727</v>
      </c>
      <c r="BN111" s="377">
        <v>3728</v>
      </c>
      <c r="BO111" s="377">
        <v>3734</v>
      </c>
      <c r="BP111" s="377">
        <v>3737</v>
      </c>
      <c r="BQ111" s="377">
        <v>3713</v>
      </c>
      <c r="BR111" s="377">
        <v>3691</v>
      </c>
      <c r="BS111" s="377">
        <v>3649</v>
      </c>
      <c r="BT111" s="377">
        <v>3640</v>
      </c>
      <c r="BU111" s="377">
        <v>3631</v>
      </c>
      <c r="BV111" s="377">
        <v>3660</v>
      </c>
      <c r="BW111" s="374">
        <v>3676</v>
      </c>
      <c r="BX111" s="372">
        <v>3698</v>
      </c>
      <c r="BY111" s="377">
        <v>3700</v>
      </c>
      <c r="BZ111" s="377">
        <v>3695</v>
      </c>
      <c r="CA111" s="377">
        <v>3671</v>
      </c>
      <c r="CB111" s="377">
        <v>3677</v>
      </c>
      <c r="CC111" s="377">
        <v>3693</v>
      </c>
      <c r="CD111" s="377">
        <v>3685</v>
      </c>
      <c r="CE111" s="377">
        <v>3672</v>
      </c>
      <c r="CF111" s="377">
        <v>3643</v>
      </c>
      <c r="CG111" s="373">
        <v>3644</v>
      </c>
      <c r="CH111" s="373">
        <v>3634</v>
      </c>
      <c r="CI111" s="374">
        <v>3625</v>
      </c>
      <c r="CJ111" s="372">
        <v>3605</v>
      </c>
      <c r="CK111" s="373">
        <v>3609</v>
      </c>
      <c r="CL111" s="373">
        <v>3596</v>
      </c>
      <c r="CM111" s="373">
        <v>3584</v>
      </c>
      <c r="CN111" s="373">
        <v>3603</v>
      </c>
      <c r="CO111" s="373">
        <v>3631</v>
      </c>
      <c r="CP111" s="373">
        <v>3661</v>
      </c>
      <c r="CQ111" s="373">
        <v>3650</v>
      </c>
      <c r="CR111" s="373">
        <v>3672</v>
      </c>
      <c r="CS111" s="373">
        <v>3695</v>
      </c>
      <c r="CT111" s="373">
        <v>3729</v>
      </c>
      <c r="CU111" s="374">
        <v>3753</v>
      </c>
      <c r="CV111" s="372">
        <v>3744</v>
      </c>
      <c r="CW111" s="373">
        <v>3716</v>
      </c>
      <c r="CX111" s="373">
        <v>3722</v>
      </c>
      <c r="CY111" s="373">
        <v>3680</v>
      </c>
      <c r="CZ111" s="373">
        <v>3671</v>
      </c>
      <c r="DA111" s="373">
        <v>3656</v>
      </c>
      <c r="DB111" s="373">
        <v>3659</v>
      </c>
      <c r="DC111" s="373">
        <v>3623</v>
      </c>
      <c r="DD111" s="373">
        <v>3598</v>
      </c>
      <c r="DE111" s="373">
        <v>3617</v>
      </c>
      <c r="DF111" s="373">
        <v>3624</v>
      </c>
      <c r="DG111" s="374">
        <v>3626</v>
      </c>
      <c r="DH111" s="372">
        <v>3629</v>
      </c>
      <c r="DI111" s="373">
        <v>3613</v>
      </c>
      <c r="DJ111" s="373">
        <v>3591</v>
      </c>
      <c r="DK111" s="373">
        <v>3625</v>
      </c>
      <c r="DL111" s="373">
        <v>3617</v>
      </c>
      <c r="DM111" s="373">
        <v>3608</v>
      </c>
      <c r="DN111" s="373">
        <v>3582</v>
      </c>
      <c r="DO111" s="373">
        <v>3543</v>
      </c>
      <c r="DP111" s="373">
        <v>3556</v>
      </c>
      <c r="DQ111" s="373">
        <v>3528</v>
      </c>
      <c r="DR111" s="373">
        <v>3507</v>
      </c>
      <c r="DS111" s="376">
        <v>3563</v>
      </c>
      <c r="DT111" s="372">
        <v>3583</v>
      </c>
      <c r="DU111" s="373">
        <v>3576</v>
      </c>
      <c r="DV111" s="373">
        <v>3605</v>
      </c>
      <c r="DW111" s="373">
        <v>3612</v>
      </c>
      <c r="DX111" s="373">
        <v>3652</v>
      </c>
      <c r="DY111" s="373">
        <v>3680</v>
      </c>
      <c r="DZ111" s="373">
        <v>3695</v>
      </c>
      <c r="EA111" s="373">
        <v>3637</v>
      </c>
      <c r="EB111" s="373">
        <v>3644</v>
      </c>
      <c r="EC111" s="373">
        <v>3615</v>
      </c>
      <c r="ED111" s="373">
        <v>3606</v>
      </c>
      <c r="EE111" s="376">
        <v>3623</v>
      </c>
      <c r="EF111" s="372">
        <v>3608</v>
      </c>
      <c r="EG111" s="373">
        <v>3593</v>
      </c>
      <c r="EH111" s="373">
        <v>3552</v>
      </c>
      <c r="EI111" s="373">
        <v>3558</v>
      </c>
      <c r="EJ111" s="373">
        <v>3559</v>
      </c>
      <c r="EK111" s="373">
        <v>3535</v>
      </c>
      <c r="EL111" s="373">
        <v>3489</v>
      </c>
      <c r="EM111" s="373">
        <v>3492</v>
      </c>
      <c r="EN111" s="373">
        <v>3473</v>
      </c>
      <c r="EO111" s="373">
        <v>3512</v>
      </c>
      <c r="EP111" s="373">
        <v>3502</v>
      </c>
      <c r="EQ111" s="376">
        <v>3483</v>
      </c>
      <c r="ER111" s="372">
        <v>3465</v>
      </c>
      <c r="ES111" s="373">
        <v>3472</v>
      </c>
      <c r="ET111" s="373">
        <v>3453</v>
      </c>
      <c r="EU111" s="373">
        <v>3421</v>
      </c>
      <c r="EV111" s="373">
        <v>3420</v>
      </c>
      <c r="EW111" s="376">
        <v>3401</v>
      </c>
      <c r="EX111" s="376">
        <v>3452</v>
      </c>
      <c r="EY111" s="376">
        <v>3445</v>
      </c>
      <c r="EZ111" s="374">
        <v>3411</v>
      </c>
      <c r="FA111" s="374">
        <v>3445</v>
      </c>
      <c r="FB111" s="374">
        <v>3448</v>
      </c>
      <c r="FC111" s="374">
        <v>3434</v>
      </c>
      <c r="FD111" s="102">
        <v>-14</v>
      </c>
      <c r="FE111" s="85">
        <v>-0.40638606676342526</v>
      </c>
      <c r="FF111" s="102">
        <v>-49</v>
      </c>
      <c r="FG111" s="85">
        <v>-1.4068331897789264</v>
      </c>
    </row>
    <row r="112" spans="1:163" ht="15" outlineLevel="2">
      <c r="A112" s="360">
        <v>209</v>
      </c>
      <c r="B112" s="53" t="s">
        <v>389</v>
      </c>
      <c r="C112" s="344" t="s">
        <v>397</v>
      </c>
      <c r="D112" s="372">
        <v>14033</v>
      </c>
      <c r="E112" s="373">
        <v>14032</v>
      </c>
      <c r="F112" s="373">
        <v>14019</v>
      </c>
      <c r="G112" s="373">
        <v>14045</v>
      </c>
      <c r="H112" s="373">
        <v>13990</v>
      </c>
      <c r="I112" s="373">
        <v>13983</v>
      </c>
      <c r="J112" s="373">
        <v>13869</v>
      </c>
      <c r="K112" s="373">
        <v>13963</v>
      </c>
      <c r="L112" s="373">
        <v>13993</v>
      </c>
      <c r="M112" s="373">
        <v>14070</v>
      </c>
      <c r="N112" s="373">
        <v>14045</v>
      </c>
      <c r="O112" s="374">
        <v>14058</v>
      </c>
      <c r="P112" s="372">
        <v>14000</v>
      </c>
      <c r="Q112" s="373">
        <v>14115</v>
      </c>
      <c r="R112" s="375">
        <v>14207</v>
      </c>
      <c r="S112" s="373">
        <v>14405</v>
      </c>
      <c r="T112" s="373">
        <v>14541</v>
      </c>
      <c r="U112" s="373">
        <v>14602</v>
      </c>
      <c r="V112" s="373">
        <v>14624</v>
      </c>
      <c r="W112" s="373">
        <v>14605</v>
      </c>
      <c r="X112" s="373">
        <v>14599</v>
      </c>
      <c r="Y112" s="373">
        <v>14653</v>
      </c>
      <c r="Z112" s="373">
        <v>14704</v>
      </c>
      <c r="AA112" s="374">
        <v>14663</v>
      </c>
      <c r="AB112" s="372">
        <v>13730</v>
      </c>
      <c r="AC112" s="373">
        <v>14731</v>
      </c>
      <c r="AD112" s="373">
        <v>14683</v>
      </c>
      <c r="AE112" s="373">
        <v>14734</v>
      </c>
      <c r="AF112" s="373">
        <v>14667</v>
      </c>
      <c r="AG112" s="373">
        <v>14567</v>
      </c>
      <c r="AH112" s="373">
        <v>14530</v>
      </c>
      <c r="AI112" s="373">
        <v>14504</v>
      </c>
      <c r="AJ112" s="373">
        <v>14514</v>
      </c>
      <c r="AK112" s="373">
        <v>14603</v>
      </c>
      <c r="AL112" s="373">
        <v>14596</v>
      </c>
      <c r="AM112" s="374">
        <v>14687</v>
      </c>
      <c r="AN112" s="372">
        <v>14726</v>
      </c>
      <c r="AO112" s="373">
        <v>14826</v>
      </c>
      <c r="AP112" s="373">
        <v>14782</v>
      </c>
      <c r="AQ112" s="373">
        <v>14836</v>
      </c>
      <c r="AR112" s="373">
        <v>14883</v>
      </c>
      <c r="AS112" s="373">
        <v>14891</v>
      </c>
      <c r="AT112" s="373">
        <v>14905</v>
      </c>
      <c r="AU112" s="373">
        <v>14897</v>
      </c>
      <c r="AV112" s="373">
        <v>14817</v>
      </c>
      <c r="AW112" s="373">
        <v>14803</v>
      </c>
      <c r="AX112" s="373">
        <v>14792</v>
      </c>
      <c r="AY112" s="374">
        <v>14800</v>
      </c>
      <c r="AZ112" s="372">
        <v>14771</v>
      </c>
      <c r="BA112" s="373">
        <v>14764</v>
      </c>
      <c r="BB112" s="373">
        <v>14658</v>
      </c>
      <c r="BC112" s="373">
        <v>14551</v>
      </c>
      <c r="BD112" s="373">
        <v>14529</v>
      </c>
      <c r="BE112" s="373">
        <v>14440</v>
      </c>
      <c r="BF112" s="373">
        <v>14432</v>
      </c>
      <c r="BG112" s="373">
        <v>14296</v>
      </c>
      <c r="BH112" s="373">
        <v>14310</v>
      </c>
      <c r="BI112" s="373">
        <v>14185</v>
      </c>
      <c r="BJ112" s="373">
        <v>14198</v>
      </c>
      <c r="BK112" s="374">
        <v>14284</v>
      </c>
      <c r="BL112" s="372">
        <v>14276</v>
      </c>
      <c r="BM112" s="377">
        <v>14281</v>
      </c>
      <c r="BN112" s="377">
        <v>14296</v>
      </c>
      <c r="BO112" s="377">
        <v>14293</v>
      </c>
      <c r="BP112" s="377">
        <v>14291</v>
      </c>
      <c r="BQ112" s="377">
        <v>14227</v>
      </c>
      <c r="BR112" s="377">
        <v>14003</v>
      </c>
      <c r="BS112" s="377">
        <v>13890</v>
      </c>
      <c r="BT112" s="377">
        <v>13888</v>
      </c>
      <c r="BU112" s="377">
        <v>13881</v>
      </c>
      <c r="BV112" s="377">
        <v>13928</v>
      </c>
      <c r="BW112" s="374">
        <v>13981</v>
      </c>
      <c r="BX112" s="372">
        <v>14025</v>
      </c>
      <c r="BY112" s="377">
        <v>13941</v>
      </c>
      <c r="BZ112" s="377">
        <v>13918</v>
      </c>
      <c r="CA112" s="377">
        <v>13773</v>
      </c>
      <c r="CB112" s="377">
        <v>13733</v>
      </c>
      <c r="CC112" s="377">
        <v>13604</v>
      </c>
      <c r="CD112" s="377">
        <v>13589</v>
      </c>
      <c r="CE112" s="377">
        <v>13582</v>
      </c>
      <c r="CF112" s="377">
        <v>13524</v>
      </c>
      <c r="CG112" s="373">
        <v>13502</v>
      </c>
      <c r="CH112" s="373">
        <v>13535</v>
      </c>
      <c r="CI112" s="374">
        <v>13555</v>
      </c>
      <c r="CJ112" s="372">
        <v>13535</v>
      </c>
      <c r="CK112" s="373">
        <v>13552</v>
      </c>
      <c r="CL112" s="373">
        <v>13487</v>
      </c>
      <c r="CM112" s="373">
        <v>13447</v>
      </c>
      <c r="CN112" s="373">
        <v>13441</v>
      </c>
      <c r="CO112" s="373">
        <v>13503</v>
      </c>
      <c r="CP112" s="373">
        <v>13663</v>
      </c>
      <c r="CQ112" s="373">
        <v>13673</v>
      </c>
      <c r="CR112" s="373">
        <v>13615</v>
      </c>
      <c r="CS112" s="373">
        <v>13748</v>
      </c>
      <c r="CT112" s="373">
        <v>13792</v>
      </c>
      <c r="CU112" s="374">
        <v>13866</v>
      </c>
      <c r="CV112" s="372">
        <v>13862</v>
      </c>
      <c r="CW112" s="373">
        <v>13890</v>
      </c>
      <c r="CX112" s="373">
        <v>13803</v>
      </c>
      <c r="CY112" s="373">
        <v>13780</v>
      </c>
      <c r="CZ112" s="373">
        <v>13751</v>
      </c>
      <c r="DA112" s="373">
        <v>13694</v>
      </c>
      <c r="DB112" s="373">
        <v>13674</v>
      </c>
      <c r="DC112" s="373">
        <v>13575</v>
      </c>
      <c r="DD112" s="373">
        <v>13512</v>
      </c>
      <c r="DE112" s="373">
        <v>13500</v>
      </c>
      <c r="DF112" s="373">
        <v>13597</v>
      </c>
      <c r="DG112" s="374">
        <v>13595</v>
      </c>
      <c r="DH112" s="372">
        <v>13578</v>
      </c>
      <c r="DI112" s="373">
        <v>13603</v>
      </c>
      <c r="DJ112" s="373">
        <v>13568</v>
      </c>
      <c r="DK112" s="373">
        <v>13467</v>
      </c>
      <c r="DL112" s="373">
        <v>13368</v>
      </c>
      <c r="DM112" s="373">
        <v>13291</v>
      </c>
      <c r="DN112" s="373">
        <v>13222</v>
      </c>
      <c r="DO112" s="373">
        <v>13174</v>
      </c>
      <c r="DP112" s="373">
        <v>13229</v>
      </c>
      <c r="DQ112" s="373">
        <v>13269</v>
      </c>
      <c r="DR112" s="373">
        <v>13243</v>
      </c>
      <c r="DS112" s="376">
        <v>13342</v>
      </c>
      <c r="DT112" s="372">
        <v>13357</v>
      </c>
      <c r="DU112" s="373">
        <v>13517</v>
      </c>
      <c r="DV112" s="373">
        <v>13505</v>
      </c>
      <c r="DW112" s="373">
        <v>13442</v>
      </c>
      <c r="DX112" s="373">
        <v>13522</v>
      </c>
      <c r="DY112" s="373">
        <v>13568</v>
      </c>
      <c r="DZ112" s="373">
        <v>13619</v>
      </c>
      <c r="EA112" s="373">
        <v>13508</v>
      </c>
      <c r="EB112" s="373">
        <v>13523</v>
      </c>
      <c r="EC112" s="373">
        <v>13508</v>
      </c>
      <c r="ED112" s="373">
        <v>13499</v>
      </c>
      <c r="EE112" s="376">
        <v>13546</v>
      </c>
      <c r="EF112" s="372">
        <v>13567</v>
      </c>
      <c r="EG112" s="373">
        <v>13584</v>
      </c>
      <c r="EH112" s="373">
        <v>13432</v>
      </c>
      <c r="EI112" s="373">
        <v>13466</v>
      </c>
      <c r="EJ112" s="373">
        <v>13477</v>
      </c>
      <c r="EK112" s="373">
        <v>13467</v>
      </c>
      <c r="EL112" s="373">
        <v>13476</v>
      </c>
      <c r="EM112" s="373">
        <v>13500</v>
      </c>
      <c r="EN112" s="373">
        <v>13482</v>
      </c>
      <c r="EO112" s="373">
        <v>13443</v>
      </c>
      <c r="EP112" s="373">
        <v>13448</v>
      </c>
      <c r="EQ112" s="376">
        <v>13425</v>
      </c>
      <c r="ER112" s="372">
        <v>13444</v>
      </c>
      <c r="ES112" s="373">
        <v>13409</v>
      </c>
      <c r="ET112" s="373">
        <v>13305</v>
      </c>
      <c r="EU112" s="373">
        <v>13289</v>
      </c>
      <c r="EV112" s="373">
        <v>13338</v>
      </c>
      <c r="EW112" s="376">
        <v>13247</v>
      </c>
      <c r="EX112" s="376">
        <v>13486</v>
      </c>
      <c r="EY112" s="376">
        <v>13476</v>
      </c>
      <c r="EZ112" s="374">
        <v>13517</v>
      </c>
      <c r="FA112" s="374">
        <v>13509</v>
      </c>
      <c r="FB112" s="374">
        <v>13509</v>
      </c>
      <c r="FC112" s="374">
        <v>13588</v>
      </c>
      <c r="FD112" s="102">
        <v>79</v>
      </c>
      <c r="FE112" s="85">
        <v>0.58479532163742687</v>
      </c>
      <c r="FF112" s="102">
        <v>163</v>
      </c>
      <c r="FG112" s="85">
        <v>1.2141527001862198</v>
      </c>
    </row>
    <row r="113" spans="1:163" ht="15" outlineLevel="2">
      <c r="A113" s="360">
        <v>282</v>
      </c>
      <c r="B113" s="53" t="s">
        <v>389</v>
      </c>
      <c r="C113" s="344" t="s">
        <v>398</v>
      </c>
      <c r="D113" s="372">
        <v>9739</v>
      </c>
      <c r="E113" s="373">
        <v>9739</v>
      </c>
      <c r="F113" s="373">
        <v>9743</v>
      </c>
      <c r="G113" s="373">
        <v>9565</v>
      </c>
      <c r="H113" s="373">
        <v>9498</v>
      </c>
      <c r="I113" s="373">
        <v>9584</v>
      </c>
      <c r="J113" s="373">
        <v>9494</v>
      </c>
      <c r="K113" s="373">
        <v>9479</v>
      </c>
      <c r="L113" s="373">
        <v>9412</v>
      </c>
      <c r="M113" s="373">
        <v>9382</v>
      </c>
      <c r="N113" s="373">
        <v>9317</v>
      </c>
      <c r="O113" s="374">
        <v>9313</v>
      </c>
      <c r="P113" s="372">
        <v>9245</v>
      </c>
      <c r="Q113" s="373">
        <v>9206</v>
      </c>
      <c r="R113" s="375">
        <v>9159</v>
      </c>
      <c r="S113" s="373">
        <v>8961</v>
      </c>
      <c r="T113" s="373">
        <v>9314</v>
      </c>
      <c r="U113" s="373">
        <v>9384</v>
      </c>
      <c r="V113" s="373">
        <v>9322</v>
      </c>
      <c r="W113" s="373">
        <v>9224</v>
      </c>
      <c r="X113" s="373">
        <v>9194</v>
      </c>
      <c r="Y113" s="373">
        <v>9275</v>
      </c>
      <c r="Z113" s="373">
        <v>9348</v>
      </c>
      <c r="AA113" s="374">
        <v>9356</v>
      </c>
      <c r="AB113" s="372">
        <v>9288</v>
      </c>
      <c r="AC113" s="373">
        <v>9465</v>
      </c>
      <c r="AD113" s="373">
        <v>9423</v>
      </c>
      <c r="AE113" s="373">
        <v>9494</v>
      </c>
      <c r="AF113" s="373">
        <v>9452</v>
      </c>
      <c r="AG113" s="373">
        <v>9314</v>
      </c>
      <c r="AH113" s="373">
        <v>9234</v>
      </c>
      <c r="AI113" s="373">
        <v>9249</v>
      </c>
      <c r="AJ113" s="373">
        <v>9185</v>
      </c>
      <c r="AK113" s="373">
        <v>9345</v>
      </c>
      <c r="AL113" s="373">
        <v>9339</v>
      </c>
      <c r="AM113" s="374">
        <v>9459</v>
      </c>
      <c r="AN113" s="372">
        <v>9454</v>
      </c>
      <c r="AO113" s="373">
        <v>9445</v>
      </c>
      <c r="AP113" s="373">
        <v>9430</v>
      </c>
      <c r="AQ113" s="373">
        <v>9396</v>
      </c>
      <c r="AR113" s="373">
        <v>9533</v>
      </c>
      <c r="AS113" s="373">
        <v>9461</v>
      </c>
      <c r="AT113" s="373">
        <v>9471</v>
      </c>
      <c r="AU113" s="373">
        <v>9491</v>
      </c>
      <c r="AV113" s="373">
        <v>9347</v>
      </c>
      <c r="AW113" s="373">
        <v>9307</v>
      </c>
      <c r="AX113" s="373">
        <v>9253</v>
      </c>
      <c r="AY113" s="374">
        <v>9218</v>
      </c>
      <c r="AZ113" s="372">
        <v>9226</v>
      </c>
      <c r="BA113" s="373">
        <v>9250</v>
      </c>
      <c r="BB113" s="373">
        <v>9128</v>
      </c>
      <c r="BC113" s="373">
        <v>9090</v>
      </c>
      <c r="BD113" s="373">
        <v>9086</v>
      </c>
      <c r="BE113" s="373">
        <v>8962</v>
      </c>
      <c r="BF113" s="373">
        <v>8862</v>
      </c>
      <c r="BG113" s="373">
        <v>8689</v>
      </c>
      <c r="BH113" s="373">
        <v>8713</v>
      </c>
      <c r="BI113" s="373">
        <v>8619</v>
      </c>
      <c r="BJ113" s="373">
        <v>8658</v>
      </c>
      <c r="BK113" s="374">
        <v>8728</v>
      </c>
      <c r="BL113" s="372">
        <v>8737</v>
      </c>
      <c r="BM113" s="377">
        <v>8797</v>
      </c>
      <c r="BN113" s="377">
        <v>8743</v>
      </c>
      <c r="BO113" s="377">
        <v>8753</v>
      </c>
      <c r="BP113" s="377">
        <v>8721</v>
      </c>
      <c r="BQ113" s="377">
        <v>8663</v>
      </c>
      <c r="BR113" s="377">
        <v>8390</v>
      </c>
      <c r="BS113" s="377">
        <v>8241</v>
      </c>
      <c r="BT113" s="377">
        <v>8237</v>
      </c>
      <c r="BU113" s="377">
        <v>8240</v>
      </c>
      <c r="BV113" s="377">
        <v>8326</v>
      </c>
      <c r="BW113" s="374">
        <v>8368</v>
      </c>
      <c r="BX113" s="372">
        <v>8409</v>
      </c>
      <c r="BY113" s="377">
        <v>8356</v>
      </c>
      <c r="BZ113" s="377">
        <v>8253</v>
      </c>
      <c r="CA113" s="377">
        <v>8095</v>
      </c>
      <c r="CB113" s="377">
        <v>8085</v>
      </c>
      <c r="CC113" s="377">
        <v>8013</v>
      </c>
      <c r="CD113" s="377">
        <v>8000</v>
      </c>
      <c r="CE113" s="377">
        <v>8006</v>
      </c>
      <c r="CF113" s="377">
        <v>7970</v>
      </c>
      <c r="CG113" s="373">
        <v>7924</v>
      </c>
      <c r="CH113" s="373">
        <v>7919</v>
      </c>
      <c r="CI113" s="374">
        <v>7902</v>
      </c>
      <c r="CJ113" s="372">
        <v>7902</v>
      </c>
      <c r="CK113" s="373">
        <v>7922</v>
      </c>
      <c r="CL113" s="373">
        <v>7877</v>
      </c>
      <c r="CM113" s="373">
        <v>7824</v>
      </c>
      <c r="CN113" s="373">
        <v>7833</v>
      </c>
      <c r="CO113" s="373">
        <v>7882</v>
      </c>
      <c r="CP113" s="373">
        <v>7892</v>
      </c>
      <c r="CQ113" s="373">
        <v>7849</v>
      </c>
      <c r="CR113" s="373">
        <v>7843</v>
      </c>
      <c r="CS113" s="373">
        <v>7848</v>
      </c>
      <c r="CT113" s="373">
        <v>7902</v>
      </c>
      <c r="CU113" s="374">
        <v>7940</v>
      </c>
      <c r="CV113" s="372">
        <v>7919</v>
      </c>
      <c r="CW113" s="373">
        <v>7857</v>
      </c>
      <c r="CX113" s="373">
        <v>7811</v>
      </c>
      <c r="CY113" s="373">
        <v>7727</v>
      </c>
      <c r="CZ113" s="373">
        <v>7735</v>
      </c>
      <c r="DA113" s="373">
        <v>7624</v>
      </c>
      <c r="DB113" s="373">
        <v>7589</v>
      </c>
      <c r="DC113" s="373">
        <v>7542</v>
      </c>
      <c r="DD113" s="373">
        <v>7500</v>
      </c>
      <c r="DE113" s="373">
        <v>7470</v>
      </c>
      <c r="DF113" s="373">
        <v>7418</v>
      </c>
      <c r="DG113" s="374">
        <v>7403</v>
      </c>
      <c r="DH113" s="372">
        <v>7402</v>
      </c>
      <c r="DI113" s="373">
        <v>7346</v>
      </c>
      <c r="DJ113" s="373">
        <v>7326</v>
      </c>
      <c r="DK113" s="373">
        <v>7298</v>
      </c>
      <c r="DL113" s="373">
        <v>7249</v>
      </c>
      <c r="DM113" s="373">
        <v>7215</v>
      </c>
      <c r="DN113" s="373">
        <v>7158</v>
      </c>
      <c r="DO113" s="373">
        <v>7113</v>
      </c>
      <c r="DP113" s="373">
        <v>7109</v>
      </c>
      <c r="DQ113" s="373">
        <v>7012</v>
      </c>
      <c r="DR113" s="373">
        <v>6982</v>
      </c>
      <c r="DS113" s="376">
        <v>7634</v>
      </c>
      <c r="DT113" s="372">
        <v>7648</v>
      </c>
      <c r="DU113" s="373">
        <v>7823</v>
      </c>
      <c r="DV113" s="373">
        <v>7775</v>
      </c>
      <c r="DW113" s="373">
        <v>7805</v>
      </c>
      <c r="DX113" s="373">
        <v>7925</v>
      </c>
      <c r="DY113" s="373">
        <v>7918</v>
      </c>
      <c r="DZ113" s="373">
        <v>7930</v>
      </c>
      <c r="EA113" s="373">
        <v>7811</v>
      </c>
      <c r="EB113" s="373">
        <v>7849</v>
      </c>
      <c r="EC113" s="373">
        <v>7784</v>
      </c>
      <c r="ED113" s="373">
        <v>7701</v>
      </c>
      <c r="EE113" s="376">
        <v>7685</v>
      </c>
      <c r="EF113" s="372">
        <v>7681</v>
      </c>
      <c r="EG113" s="373">
        <v>7656</v>
      </c>
      <c r="EH113" s="373">
        <v>7567</v>
      </c>
      <c r="EI113" s="373">
        <v>7557</v>
      </c>
      <c r="EJ113" s="373">
        <v>7523</v>
      </c>
      <c r="EK113" s="373">
        <v>7509</v>
      </c>
      <c r="EL113" s="373">
        <v>7538</v>
      </c>
      <c r="EM113" s="373">
        <v>7586</v>
      </c>
      <c r="EN113" s="373">
        <v>7624</v>
      </c>
      <c r="EO113" s="373">
        <v>7608</v>
      </c>
      <c r="EP113" s="373">
        <v>7626</v>
      </c>
      <c r="EQ113" s="376">
        <v>7640</v>
      </c>
      <c r="ER113" s="372">
        <v>7680</v>
      </c>
      <c r="ES113" s="373">
        <v>7688</v>
      </c>
      <c r="ET113" s="373">
        <v>7628</v>
      </c>
      <c r="EU113" s="373">
        <v>7596</v>
      </c>
      <c r="EV113" s="373">
        <v>7616</v>
      </c>
      <c r="EW113" s="376">
        <v>7560</v>
      </c>
      <c r="EX113" s="376">
        <v>7951</v>
      </c>
      <c r="EY113" s="376">
        <v>7914</v>
      </c>
      <c r="EZ113" s="374">
        <v>7877</v>
      </c>
      <c r="FA113" s="374">
        <v>7990</v>
      </c>
      <c r="FB113" s="374">
        <v>7987</v>
      </c>
      <c r="FC113" s="374">
        <v>8070</v>
      </c>
      <c r="FD113" s="102">
        <v>83</v>
      </c>
      <c r="FE113" s="85">
        <v>1.0387984981226532</v>
      </c>
      <c r="FF113" s="102">
        <v>430</v>
      </c>
      <c r="FG113" s="85">
        <v>5.6282722513088999</v>
      </c>
    </row>
    <row r="114" spans="1:163" ht="15" outlineLevel="2">
      <c r="A114" s="360">
        <v>353</v>
      </c>
      <c r="B114" s="53" t="s">
        <v>389</v>
      </c>
      <c r="C114" s="344" t="s">
        <v>399</v>
      </c>
      <c r="D114" s="372">
        <v>2811</v>
      </c>
      <c r="E114" s="373">
        <v>2823</v>
      </c>
      <c r="F114" s="373">
        <v>2822</v>
      </c>
      <c r="G114" s="373">
        <v>2812</v>
      </c>
      <c r="H114" s="373">
        <v>2780</v>
      </c>
      <c r="I114" s="373">
        <v>2813</v>
      </c>
      <c r="J114" s="373">
        <v>2784</v>
      </c>
      <c r="K114" s="373">
        <v>2799</v>
      </c>
      <c r="L114" s="373">
        <v>2733</v>
      </c>
      <c r="M114" s="373">
        <v>2776</v>
      </c>
      <c r="N114" s="373">
        <v>2784</v>
      </c>
      <c r="O114" s="374">
        <v>2825</v>
      </c>
      <c r="P114" s="372">
        <v>2789</v>
      </c>
      <c r="Q114" s="373">
        <v>2804</v>
      </c>
      <c r="R114" s="375">
        <v>2893</v>
      </c>
      <c r="S114" s="373">
        <v>2873</v>
      </c>
      <c r="T114" s="373">
        <v>2845</v>
      </c>
      <c r="U114" s="373">
        <v>2871</v>
      </c>
      <c r="V114" s="373">
        <v>2910</v>
      </c>
      <c r="W114" s="373">
        <v>2906</v>
      </c>
      <c r="X114" s="373">
        <v>2940</v>
      </c>
      <c r="Y114" s="373">
        <v>2927</v>
      </c>
      <c r="Z114" s="373">
        <v>2934</v>
      </c>
      <c r="AA114" s="374">
        <v>2931</v>
      </c>
      <c r="AB114" s="372">
        <v>2950</v>
      </c>
      <c r="AC114" s="373">
        <v>2959</v>
      </c>
      <c r="AD114" s="373">
        <v>2950</v>
      </c>
      <c r="AE114" s="373">
        <v>2952</v>
      </c>
      <c r="AF114" s="373">
        <v>2976</v>
      </c>
      <c r="AG114" s="373">
        <v>2980</v>
      </c>
      <c r="AH114" s="373">
        <v>2990</v>
      </c>
      <c r="AI114" s="373">
        <v>2982</v>
      </c>
      <c r="AJ114" s="373">
        <v>3053</v>
      </c>
      <c r="AK114" s="373">
        <v>3079</v>
      </c>
      <c r="AL114" s="373">
        <v>3027</v>
      </c>
      <c r="AM114" s="374">
        <v>2991</v>
      </c>
      <c r="AN114" s="372">
        <v>2968</v>
      </c>
      <c r="AO114" s="373">
        <v>3040</v>
      </c>
      <c r="AP114" s="373">
        <v>3035</v>
      </c>
      <c r="AQ114" s="373">
        <v>3049</v>
      </c>
      <c r="AR114" s="373">
        <v>3082</v>
      </c>
      <c r="AS114" s="373">
        <v>3102</v>
      </c>
      <c r="AT114" s="373">
        <v>3093</v>
      </c>
      <c r="AU114" s="373">
        <v>3101</v>
      </c>
      <c r="AV114" s="373">
        <v>3091</v>
      </c>
      <c r="AW114" s="373">
        <v>3103</v>
      </c>
      <c r="AX114" s="373">
        <v>3115</v>
      </c>
      <c r="AY114" s="374">
        <v>3097</v>
      </c>
      <c r="AZ114" s="372">
        <v>3097</v>
      </c>
      <c r="BA114" s="373">
        <v>3092</v>
      </c>
      <c r="BB114" s="373">
        <v>3126</v>
      </c>
      <c r="BC114" s="373">
        <v>3110</v>
      </c>
      <c r="BD114" s="373">
        <v>3073</v>
      </c>
      <c r="BE114" s="373">
        <v>3061</v>
      </c>
      <c r="BF114" s="373">
        <v>3038</v>
      </c>
      <c r="BG114" s="373">
        <v>3003</v>
      </c>
      <c r="BH114" s="373">
        <v>2958</v>
      </c>
      <c r="BI114" s="373">
        <v>2939</v>
      </c>
      <c r="BJ114" s="373">
        <v>3015</v>
      </c>
      <c r="BK114" s="374">
        <v>3083</v>
      </c>
      <c r="BL114" s="372">
        <v>3084</v>
      </c>
      <c r="BM114" s="377">
        <v>3160</v>
      </c>
      <c r="BN114" s="377">
        <v>3157</v>
      </c>
      <c r="BO114" s="377">
        <v>3179</v>
      </c>
      <c r="BP114" s="377">
        <v>3195</v>
      </c>
      <c r="BQ114" s="377">
        <v>3179</v>
      </c>
      <c r="BR114" s="377">
        <v>3193</v>
      </c>
      <c r="BS114" s="377">
        <v>3196</v>
      </c>
      <c r="BT114" s="377">
        <v>3187</v>
      </c>
      <c r="BU114" s="377">
        <v>3183</v>
      </c>
      <c r="BV114" s="377">
        <v>3151</v>
      </c>
      <c r="BW114" s="374">
        <v>3141</v>
      </c>
      <c r="BX114" s="372">
        <v>3141</v>
      </c>
      <c r="BY114" s="377">
        <v>3106</v>
      </c>
      <c r="BZ114" s="377">
        <v>3086</v>
      </c>
      <c r="CA114" s="377">
        <v>3048</v>
      </c>
      <c r="CB114" s="377">
        <v>3047</v>
      </c>
      <c r="CC114" s="377">
        <v>2931</v>
      </c>
      <c r="CD114" s="377">
        <v>2942</v>
      </c>
      <c r="CE114" s="377">
        <v>2931</v>
      </c>
      <c r="CF114" s="377">
        <v>2905</v>
      </c>
      <c r="CG114" s="373">
        <v>2885</v>
      </c>
      <c r="CH114" s="373">
        <v>2872</v>
      </c>
      <c r="CI114" s="374">
        <v>2851</v>
      </c>
      <c r="CJ114" s="372">
        <v>2837</v>
      </c>
      <c r="CK114" s="373">
        <v>2830</v>
      </c>
      <c r="CL114" s="373">
        <v>2829</v>
      </c>
      <c r="CM114" s="373">
        <v>2798</v>
      </c>
      <c r="CN114" s="373">
        <v>2807</v>
      </c>
      <c r="CO114" s="373">
        <v>2799</v>
      </c>
      <c r="CP114" s="373">
        <v>2800</v>
      </c>
      <c r="CQ114" s="373">
        <v>2812</v>
      </c>
      <c r="CR114" s="373">
        <v>2816</v>
      </c>
      <c r="CS114" s="373">
        <v>2834</v>
      </c>
      <c r="CT114" s="373">
        <v>2841</v>
      </c>
      <c r="CU114" s="374">
        <v>2831</v>
      </c>
      <c r="CV114" s="372">
        <v>2829</v>
      </c>
      <c r="CW114" s="373">
        <v>2837</v>
      </c>
      <c r="CX114" s="373">
        <v>2811</v>
      </c>
      <c r="CY114" s="373">
        <v>2778</v>
      </c>
      <c r="CZ114" s="373">
        <v>2796</v>
      </c>
      <c r="DA114" s="373">
        <v>2778</v>
      </c>
      <c r="DB114" s="373">
        <v>2779</v>
      </c>
      <c r="DC114" s="373">
        <v>2761</v>
      </c>
      <c r="DD114" s="373">
        <v>2770</v>
      </c>
      <c r="DE114" s="373">
        <v>2748</v>
      </c>
      <c r="DF114" s="373">
        <v>2748</v>
      </c>
      <c r="DG114" s="374">
        <v>2741</v>
      </c>
      <c r="DH114" s="372">
        <v>2743</v>
      </c>
      <c r="DI114" s="373">
        <v>2740</v>
      </c>
      <c r="DJ114" s="373">
        <v>2751</v>
      </c>
      <c r="DK114" s="373">
        <v>2736</v>
      </c>
      <c r="DL114" s="373">
        <v>2721</v>
      </c>
      <c r="DM114" s="373">
        <v>2719</v>
      </c>
      <c r="DN114" s="373">
        <v>2713</v>
      </c>
      <c r="DO114" s="373">
        <v>2701</v>
      </c>
      <c r="DP114" s="373">
        <v>2706</v>
      </c>
      <c r="DQ114" s="373">
        <v>2705</v>
      </c>
      <c r="DR114" s="373">
        <v>2723</v>
      </c>
      <c r="DS114" s="376">
        <v>2723</v>
      </c>
      <c r="DT114" s="372">
        <v>2758</v>
      </c>
      <c r="DU114" s="373">
        <v>2769</v>
      </c>
      <c r="DV114" s="373">
        <v>2758</v>
      </c>
      <c r="DW114" s="373">
        <v>2751</v>
      </c>
      <c r="DX114" s="373">
        <v>2800</v>
      </c>
      <c r="DY114" s="373">
        <v>2816</v>
      </c>
      <c r="DZ114" s="373">
        <v>2812</v>
      </c>
      <c r="EA114" s="373">
        <v>2775</v>
      </c>
      <c r="EB114" s="373">
        <v>2760</v>
      </c>
      <c r="EC114" s="373">
        <v>2746</v>
      </c>
      <c r="ED114" s="373">
        <v>2731</v>
      </c>
      <c r="EE114" s="376">
        <v>2718</v>
      </c>
      <c r="EF114" s="372">
        <v>2717</v>
      </c>
      <c r="EG114" s="373">
        <v>2711</v>
      </c>
      <c r="EH114" s="373">
        <v>2694</v>
      </c>
      <c r="EI114" s="373">
        <v>2687</v>
      </c>
      <c r="EJ114" s="373">
        <v>2675</v>
      </c>
      <c r="EK114" s="373">
        <v>2665</v>
      </c>
      <c r="EL114" s="373">
        <v>2685</v>
      </c>
      <c r="EM114" s="373">
        <v>2697</v>
      </c>
      <c r="EN114" s="373">
        <v>2707</v>
      </c>
      <c r="EO114" s="373">
        <v>2674</v>
      </c>
      <c r="EP114" s="373">
        <v>2660</v>
      </c>
      <c r="EQ114" s="376">
        <v>2667</v>
      </c>
      <c r="ER114" s="372">
        <v>2662</v>
      </c>
      <c r="ES114" s="373">
        <v>2632</v>
      </c>
      <c r="ET114" s="373">
        <v>2596</v>
      </c>
      <c r="EU114" s="373">
        <v>2580</v>
      </c>
      <c r="EV114" s="373">
        <v>2610</v>
      </c>
      <c r="EW114" s="376">
        <v>2600</v>
      </c>
      <c r="EX114" s="376">
        <v>2671</v>
      </c>
      <c r="EY114" s="376">
        <v>2695</v>
      </c>
      <c r="EZ114" s="374">
        <v>2683</v>
      </c>
      <c r="FA114" s="374">
        <v>2680</v>
      </c>
      <c r="FB114" s="374">
        <v>2685</v>
      </c>
      <c r="FC114" s="374">
        <v>2691</v>
      </c>
      <c r="FD114" s="102">
        <v>6</v>
      </c>
      <c r="FE114" s="85">
        <v>0.22388059701492538</v>
      </c>
      <c r="FF114" s="102">
        <v>24</v>
      </c>
      <c r="FG114" s="85">
        <v>0.89988751406074252</v>
      </c>
    </row>
    <row r="115" spans="1:163" ht="15" outlineLevel="2">
      <c r="A115" s="360">
        <v>364</v>
      </c>
      <c r="B115" s="53" t="s">
        <v>389</v>
      </c>
      <c r="C115" s="344" t="s">
        <v>400</v>
      </c>
      <c r="D115" s="372">
        <v>8894</v>
      </c>
      <c r="E115" s="373">
        <v>8901</v>
      </c>
      <c r="F115" s="373">
        <v>8904</v>
      </c>
      <c r="G115" s="373">
        <v>8895</v>
      </c>
      <c r="H115" s="373">
        <v>8873</v>
      </c>
      <c r="I115" s="373">
        <v>8886</v>
      </c>
      <c r="J115" s="373">
        <v>8778</v>
      </c>
      <c r="K115" s="373">
        <v>8876</v>
      </c>
      <c r="L115" s="373">
        <v>9022</v>
      </c>
      <c r="M115" s="373">
        <v>9021</v>
      </c>
      <c r="N115" s="373">
        <v>9083</v>
      </c>
      <c r="O115" s="374">
        <v>9258</v>
      </c>
      <c r="P115" s="372">
        <v>9562</v>
      </c>
      <c r="Q115" s="373">
        <v>9632</v>
      </c>
      <c r="R115" s="375">
        <v>9682</v>
      </c>
      <c r="S115" s="373">
        <v>9862</v>
      </c>
      <c r="T115" s="373">
        <v>9973</v>
      </c>
      <c r="U115" s="373">
        <v>10032</v>
      </c>
      <c r="V115" s="373">
        <v>10075</v>
      </c>
      <c r="W115" s="373">
        <v>10090</v>
      </c>
      <c r="X115" s="373">
        <v>10063</v>
      </c>
      <c r="Y115" s="373">
        <v>10069</v>
      </c>
      <c r="Z115" s="373">
        <v>10120</v>
      </c>
      <c r="AA115" s="374">
        <v>10154</v>
      </c>
      <c r="AB115" s="372">
        <v>10148</v>
      </c>
      <c r="AC115" s="373">
        <v>10172</v>
      </c>
      <c r="AD115" s="373">
        <v>10163</v>
      </c>
      <c r="AE115" s="373">
        <v>10185</v>
      </c>
      <c r="AF115" s="373">
        <v>10161</v>
      </c>
      <c r="AG115" s="373">
        <v>10102</v>
      </c>
      <c r="AH115" s="373">
        <v>10129</v>
      </c>
      <c r="AI115" s="373">
        <v>10126</v>
      </c>
      <c r="AJ115" s="373">
        <v>10123</v>
      </c>
      <c r="AK115" s="373">
        <v>10167</v>
      </c>
      <c r="AL115" s="373">
        <v>10144</v>
      </c>
      <c r="AM115" s="374">
        <v>10180</v>
      </c>
      <c r="AN115" s="372">
        <v>10173</v>
      </c>
      <c r="AO115" s="373">
        <v>10168</v>
      </c>
      <c r="AP115" s="373">
        <v>10168</v>
      </c>
      <c r="AQ115" s="373">
        <v>10124</v>
      </c>
      <c r="AR115" s="373">
        <v>10206</v>
      </c>
      <c r="AS115" s="373">
        <v>10155</v>
      </c>
      <c r="AT115" s="373">
        <v>10157</v>
      </c>
      <c r="AU115" s="373">
        <v>10196</v>
      </c>
      <c r="AV115" s="373">
        <v>10132</v>
      </c>
      <c r="AW115" s="373">
        <v>10122</v>
      </c>
      <c r="AX115" s="373">
        <v>10150</v>
      </c>
      <c r="AY115" s="374">
        <v>10131</v>
      </c>
      <c r="AZ115" s="372">
        <v>10155</v>
      </c>
      <c r="BA115" s="373">
        <v>10179</v>
      </c>
      <c r="BB115" s="373">
        <v>10135</v>
      </c>
      <c r="BC115" s="373">
        <v>10109</v>
      </c>
      <c r="BD115" s="373">
        <v>10079</v>
      </c>
      <c r="BE115" s="373">
        <v>10013</v>
      </c>
      <c r="BF115" s="373">
        <v>10010</v>
      </c>
      <c r="BG115" s="373">
        <v>9957</v>
      </c>
      <c r="BH115" s="373">
        <v>10076</v>
      </c>
      <c r="BI115" s="373">
        <v>10088</v>
      </c>
      <c r="BJ115" s="373">
        <v>10060</v>
      </c>
      <c r="BK115" s="374">
        <v>10126</v>
      </c>
      <c r="BL115" s="372">
        <v>10114</v>
      </c>
      <c r="BM115" s="377">
        <v>10148</v>
      </c>
      <c r="BN115" s="377">
        <v>10099</v>
      </c>
      <c r="BO115" s="377">
        <v>10080</v>
      </c>
      <c r="BP115" s="377">
        <v>10091</v>
      </c>
      <c r="BQ115" s="377">
        <v>10024</v>
      </c>
      <c r="BR115" s="377">
        <v>9803</v>
      </c>
      <c r="BS115" s="377">
        <v>9772</v>
      </c>
      <c r="BT115" s="377">
        <v>9794</v>
      </c>
      <c r="BU115" s="377">
        <v>9798</v>
      </c>
      <c r="BV115" s="377">
        <v>9817</v>
      </c>
      <c r="BW115" s="374">
        <v>9859</v>
      </c>
      <c r="BX115" s="372">
        <v>9884</v>
      </c>
      <c r="BY115" s="377">
        <v>9843</v>
      </c>
      <c r="BZ115" s="377">
        <v>9831</v>
      </c>
      <c r="CA115" s="377">
        <v>9792</v>
      </c>
      <c r="CB115" s="377">
        <v>9804</v>
      </c>
      <c r="CC115" s="377">
        <v>9839</v>
      </c>
      <c r="CD115" s="377">
        <v>9826</v>
      </c>
      <c r="CE115" s="377">
        <v>9828</v>
      </c>
      <c r="CF115" s="377">
        <v>9813</v>
      </c>
      <c r="CG115" s="373">
        <v>9781</v>
      </c>
      <c r="CH115" s="373">
        <v>9764</v>
      </c>
      <c r="CI115" s="374">
        <v>9669</v>
      </c>
      <c r="CJ115" s="372">
        <v>9645</v>
      </c>
      <c r="CK115" s="373">
        <v>9669</v>
      </c>
      <c r="CL115" s="373">
        <v>9648</v>
      </c>
      <c r="CM115" s="373">
        <v>9650</v>
      </c>
      <c r="CN115" s="373">
        <v>9672</v>
      </c>
      <c r="CO115" s="373">
        <v>9708</v>
      </c>
      <c r="CP115" s="373">
        <v>9689</v>
      </c>
      <c r="CQ115" s="373">
        <v>9699</v>
      </c>
      <c r="CR115" s="373">
        <v>9679</v>
      </c>
      <c r="CS115" s="373">
        <v>9720</v>
      </c>
      <c r="CT115" s="373">
        <v>9707</v>
      </c>
      <c r="CU115" s="374">
        <v>9724</v>
      </c>
      <c r="CV115" s="372">
        <v>9657</v>
      </c>
      <c r="CW115" s="373">
        <v>9609</v>
      </c>
      <c r="CX115" s="373">
        <v>9567</v>
      </c>
      <c r="CY115" s="373">
        <v>9596</v>
      </c>
      <c r="CZ115" s="373">
        <v>9630</v>
      </c>
      <c r="DA115" s="373">
        <v>9630</v>
      </c>
      <c r="DB115" s="373">
        <v>9611</v>
      </c>
      <c r="DC115" s="373">
        <v>9598</v>
      </c>
      <c r="DD115" s="373">
        <v>9609</v>
      </c>
      <c r="DE115" s="373">
        <v>9735</v>
      </c>
      <c r="DF115" s="373">
        <v>9757</v>
      </c>
      <c r="DG115" s="374">
        <v>9703</v>
      </c>
      <c r="DH115" s="372">
        <v>9635</v>
      </c>
      <c r="DI115" s="373">
        <v>9549</v>
      </c>
      <c r="DJ115" s="373">
        <v>9566</v>
      </c>
      <c r="DK115" s="373">
        <v>9512</v>
      </c>
      <c r="DL115" s="373">
        <v>9460</v>
      </c>
      <c r="DM115" s="373">
        <v>9405</v>
      </c>
      <c r="DN115" s="373">
        <v>9307</v>
      </c>
      <c r="DO115" s="373">
        <v>9304</v>
      </c>
      <c r="DP115" s="373">
        <v>9321</v>
      </c>
      <c r="DQ115" s="373">
        <v>9298</v>
      </c>
      <c r="DR115" s="373">
        <v>9260</v>
      </c>
      <c r="DS115" s="376">
        <v>9308</v>
      </c>
      <c r="DT115" s="372">
        <v>9358</v>
      </c>
      <c r="DU115" s="373">
        <v>9529</v>
      </c>
      <c r="DV115" s="373">
        <v>9575</v>
      </c>
      <c r="DW115" s="373">
        <v>9631</v>
      </c>
      <c r="DX115" s="373">
        <v>9659</v>
      </c>
      <c r="DY115" s="373">
        <v>9702</v>
      </c>
      <c r="DZ115" s="373">
        <v>9709</v>
      </c>
      <c r="EA115" s="373">
        <v>9661</v>
      </c>
      <c r="EB115" s="373">
        <v>9701</v>
      </c>
      <c r="EC115" s="373">
        <v>9738</v>
      </c>
      <c r="ED115" s="373">
        <v>9666</v>
      </c>
      <c r="EE115" s="376">
        <v>9616</v>
      </c>
      <c r="EF115" s="372">
        <v>9555</v>
      </c>
      <c r="EG115" s="373">
        <v>9539</v>
      </c>
      <c r="EH115" s="373">
        <v>9541</v>
      </c>
      <c r="EI115" s="373">
        <v>9533</v>
      </c>
      <c r="EJ115" s="373">
        <v>9486</v>
      </c>
      <c r="EK115" s="373">
        <v>9440</v>
      </c>
      <c r="EL115" s="373">
        <v>9439</v>
      </c>
      <c r="EM115" s="373">
        <v>9492</v>
      </c>
      <c r="EN115" s="373">
        <v>9478</v>
      </c>
      <c r="EO115" s="373">
        <v>9461</v>
      </c>
      <c r="EP115" s="373">
        <v>9425</v>
      </c>
      <c r="EQ115" s="376">
        <v>9390</v>
      </c>
      <c r="ER115" s="372">
        <v>9410</v>
      </c>
      <c r="ES115" s="373">
        <v>9411</v>
      </c>
      <c r="ET115" s="373">
        <v>9419</v>
      </c>
      <c r="EU115" s="373">
        <v>9395</v>
      </c>
      <c r="EV115" s="373">
        <v>9365</v>
      </c>
      <c r="EW115" s="376">
        <v>9301</v>
      </c>
      <c r="EX115" s="376">
        <v>9468</v>
      </c>
      <c r="EY115" s="376">
        <v>9491</v>
      </c>
      <c r="EZ115" s="374">
        <v>9478</v>
      </c>
      <c r="FA115" s="374">
        <v>9512</v>
      </c>
      <c r="FB115" s="374">
        <v>9492</v>
      </c>
      <c r="FC115" s="374">
        <v>9529</v>
      </c>
      <c r="FD115" s="102">
        <v>37</v>
      </c>
      <c r="FE115" s="85">
        <v>0.38898233809924304</v>
      </c>
      <c r="FF115" s="102">
        <v>139</v>
      </c>
      <c r="FG115" s="85">
        <v>1.4802981895633651</v>
      </c>
    </row>
    <row r="116" spans="1:163" ht="15" outlineLevel="2">
      <c r="A116" s="360">
        <v>368</v>
      </c>
      <c r="B116" s="53" t="s">
        <v>389</v>
      </c>
      <c r="C116" s="344" t="s">
        <v>401</v>
      </c>
      <c r="D116" s="372">
        <v>6560</v>
      </c>
      <c r="E116" s="373">
        <v>6574</v>
      </c>
      <c r="F116" s="373">
        <v>6604</v>
      </c>
      <c r="G116" s="373">
        <v>6559</v>
      </c>
      <c r="H116" s="373">
        <v>6477</v>
      </c>
      <c r="I116" s="373">
        <v>6534</v>
      </c>
      <c r="J116" s="373">
        <v>6488</v>
      </c>
      <c r="K116" s="373">
        <v>6515</v>
      </c>
      <c r="L116" s="373">
        <v>6428</v>
      </c>
      <c r="M116" s="373">
        <v>6507</v>
      </c>
      <c r="N116" s="373">
        <v>6459</v>
      </c>
      <c r="O116" s="374">
        <v>6485</v>
      </c>
      <c r="P116" s="372">
        <v>6397</v>
      </c>
      <c r="Q116" s="373">
        <v>6374</v>
      </c>
      <c r="R116" s="375">
        <v>6325</v>
      </c>
      <c r="S116" s="373">
        <v>6373</v>
      </c>
      <c r="T116" s="373">
        <v>6381</v>
      </c>
      <c r="U116" s="373">
        <v>6327</v>
      </c>
      <c r="V116" s="373">
        <v>6315</v>
      </c>
      <c r="W116" s="373">
        <v>6363</v>
      </c>
      <c r="X116" s="373">
        <v>6361</v>
      </c>
      <c r="Y116" s="373">
        <v>6344</v>
      </c>
      <c r="Z116" s="373">
        <v>6308</v>
      </c>
      <c r="AA116" s="374">
        <v>6214</v>
      </c>
      <c r="AB116" s="372">
        <v>6241</v>
      </c>
      <c r="AC116" s="373">
        <v>6247</v>
      </c>
      <c r="AD116" s="373">
        <v>6240</v>
      </c>
      <c r="AE116" s="373">
        <v>6261</v>
      </c>
      <c r="AF116" s="373">
        <v>6189</v>
      </c>
      <c r="AG116" s="373">
        <v>6153</v>
      </c>
      <c r="AH116" s="373">
        <v>6159</v>
      </c>
      <c r="AI116" s="373">
        <v>6171</v>
      </c>
      <c r="AJ116" s="373">
        <v>6403</v>
      </c>
      <c r="AK116" s="373">
        <v>6468</v>
      </c>
      <c r="AL116" s="373">
        <v>6439</v>
      </c>
      <c r="AM116" s="374">
        <v>6446</v>
      </c>
      <c r="AN116" s="372">
        <v>6427</v>
      </c>
      <c r="AO116" s="373">
        <v>6521</v>
      </c>
      <c r="AP116" s="373">
        <v>6542</v>
      </c>
      <c r="AQ116" s="373">
        <v>6497</v>
      </c>
      <c r="AR116" s="373">
        <v>6437</v>
      </c>
      <c r="AS116" s="373">
        <v>6584</v>
      </c>
      <c r="AT116" s="373">
        <v>6569</v>
      </c>
      <c r="AU116" s="373">
        <v>6521</v>
      </c>
      <c r="AV116" s="373">
        <v>6507</v>
      </c>
      <c r="AW116" s="373">
        <v>6495</v>
      </c>
      <c r="AX116" s="373">
        <v>6505</v>
      </c>
      <c r="AY116" s="374">
        <v>6532</v>
      </c>
      <c r="AZ116" s="372">
        <v>6545</v>
      </c>
      <c r="BA116" s="373">
        <v>6652</v>
      </c>
      <c r="BB116" s="373">
        <v>6716</v>
      </c>
      <c r="BC116" s="373">
        <v>6678</v>
      </c>
      <c r="BD116" s="373">
        <v>6658</v>
      </c>
      <c r="BE116" s="373">
        <v>6651</v>
      </c>
      <c r="BF116" s="373">
        <v>6662</v>
      </c>
      <c r="BG116" s="373">
        <v>6692</v>
      </c>
      <c r="BH116" s="373">
        <v>6672</v>
      </c>
      <c r="BI116" s="373">
        <v>6680</v>
      </c>
      <c r="BJ116" s="373">
        <v>6884</v>
      </c>
      <c r="BK116" s="374">
        <v>7004</v>
      </c>
      <c r="BL116" s="372">
        <v>7025</v>
      </c>
      <c r="BM116" s="377">
        <v>7138</v>
      </c>
      <c r="BN116" s="377">
        <v>7111</v>
      </c>
      <c r="BO116" s="377">
        <v>7160</v>
      </c>
      <c r="BP116" s="377">
        <v>7183</v>
      </c>
      <c r="BQ116" s="377">
        <v>7215</v>
      </c>
      <c r="BR116" s="377">
        <v>7231</v>
      </c>
      <c r="BS116" s="377">
        <v>7222</v>
      </c>
      <c r="BT116" s="377">
        <v>7198</v>
      </c>
      <c r="BU116" s="377">
        <v>7178</v>
      </c>
      <c r="BV116" s="377">
        <v>7130</v>
      </c>
      <c r="BW116" s="374">
        <v>7170</v>
      </c>
      <c r="BX116" s="372">
        <v>7129</v>
      </c>
      <c r="BY116" s="377">
        <v>7053</v>
      </c>
      <c r="BZ116" s="377">
        <v>6990</v>
      </c>
      <c r="CA116" s="377">
        <v>6939</v>
      </c>
      <c r="CB116" s="377">
        <v>6960</v>
      </c>
      <c r="CC116" s="377">
        <v>6726</v>
      </c>
      <c r="CD116" s="377">
        <v>6713</v>
      </c>
      <c r="CE116" s="377">
        <v>6678</v>
      </c>
      <c r="CF116" s="377">
        <v>6631</v>
      </c>
      <c r="CG116" s="373">
        <v>6542</v>
      </c>
      <c r="CH116" s="373">
        <v>6512</v>
      </c>
      <c r="CI116" s="374">
        <v>6490</v>
      </c>
      <c r="CJ116" s="372">
        <v>6451</v>
      </c>
      <c r="CK116" s="373">
        <v>6421</v>
      </c>
      <c r="CL116" s="373">
        <v>6483</v>
      </c>
      <c r="CM116" s="373">
        <v>6461</v>
      </c>
      <c r="CN116" s="373">
        <v>6518</v>
      </c>
      <c r="CO116" s="373">
        <v>6525</v>
      </c>
      <c r="CP116" s="373">
        <v>6565</v>
      </c>
      <c r="CQ116" s="373">
        <v>6478</v>
      </c>
      <c r="CR116" s="373">
        <v>6591</v>
      </c>
      <c r="CS116" s="373">
        <v>6554</v>
      </c>
      <c r="CT116" s="373">
        <v>6526</v>
      </c>
      <c r="CU116" s="374">
        <v>6539</v>
      </c>
      <c r="CV116" s="372">
        <v>6527</v>
      </c>
      <c r="CW116" s="373">
        <v>6591</v>
      </c>
      <c r="CX116" s="373">
        <v>6560</v>
      </c>
      <c r="CY116" s="373">
        <v>6580</v>
      </c>
      <c r="CZ116" s="373">
        <v>6597</v>
      </c>
      <c r="DA116" s="373">
        <v>6602</v>
      </c>
      <c r="DB116" s="373">
        <v>6592</v>
      </c>
      <c r="DC116" s="373">
        <v>6534</v>
      </c>
      <c r="DD116" s="373">
        <v>6527</v>
      </c>
      <c r="DE116" s="373">
        <v>6538</v>
      </c>
      <c r="DF116" s="373">
        <v>6535</v>
      </c>
      <c r="DG116" s="374">
        <v>6541</v>
      </c>
      <c r="DH116" s="372">
        <v>6512</v>
      </c>
      <c r="DI116" s="373">
        <v>6488</v>
      </c>
      <c r="DJ116" s="373">
        <v>6517</v>
      </c>
      <c r="DK116" s="373">
        <v>6478</v>
      </c>
      <c r="DL116" s="373">
        <v>6495</v>
      </c>
      <c r="DM116" s="373">
        <v>6482</v>
      </c>
      <c r="DN116" s="373">
        <v>6485</v>
      </c>
      <c r="DO116" s="373">
        <v>6482</v>
      </c>
      <c r="DP116" s="373">
        <v>6463</v>
      </c>
      <c r="DQ116" s="373">
        <v>6509</v>
      </c>
      <c r="DR116" s="373">
        <v>6496</v>
      </c>
      <c r="DS116" s="376">
        <v>6479</v>
      </c>
      <c r="DT116" s="372">
        <v>6493</v>
      </c>
      <c r="DU116" s="373">
        <v>6605</v>
      </c>
      <c r="DV116" s="373">
        <v>6591</v>
      </c>
      <c r="DW116" s="373">
        <v>6562</v>
      </c>
      <c r="DX116" s="373">
        <v>6680</v>
      </c>
      <c r="DY116" s="373">
        <v>6707</v>
      </c>
      <c r="DZ116" s="373">
        <v>6671</v>
      </c>
      <c r="EA116" s="373">
        <v>6609</v>
      </c>
      <c r="EB116" s="373">
        <v>6607</v>
      </c>
      <c r="EC116" s="373">
        <v>6547</v>
      </c>
      <c r="ED116" s="373">
        <v>6489</v>
      </c>
      <c r="EE116" s="376">
        <v>6437</v>
      </c>
      <c r="EF116" s="372">
        <v>6457</v>
      </c>
      <c r="EG116" s="373">
        <v>6481</v>
      </c>
      <c r="EH116" s="373">
        <v>6440</v>
      </c>
      <c r="EI116" s="373">
        <v>6424</v>
      </c>
      <c r="EJ116" s="373">
        <v>6407</v>
      </c>
      <c r="EK116" s="373">
        <v>6342</v>
      </c>
      <c r="EL116" s="373">
        <v>6355</v>
      </c>
      <c r="EM116" s="373">
        <v>6356</v>
      </c>
      <c r="EN116" s="373">
        <v>6459</v>
      </c>
      <c r="EO116" s="373">
        <v>6363</v>
      </c>
      <c r="EP116" s="373">
        <v>6337</v>
      </c>
      <c r="EQ116" s="376">
        <v>6369</v>
      </c>
      <c r="ER116" s="372">
        <v>6342</v>
      </c>
      <c r="ES116" s="373">
        <v>6372</v>
      </c>
      <c r="ET116" s="373">
        <v>6335</v>
      </c>
      <c r="EU116" s="373">
        <v>6303</v>
      </c>
      <c r="EV116" s="373">
        <v>6368</v>
      </c>
      <c r="EW116" s="376">
        <v>6342</v>
      </c>
      <c r="EX116" s="376">
        <v>6478</v>
      </c>
      <c r="EY116" s="376">
        <v>6485</v>
      </c>
      <c r="EZ116" s="374">
        <v>6420</v>
      </c>
      <c r="FA116" s="374">
        <v>6512</v>
      </c>
      <c r="FB116" s="374">
        <v>6492</v>
      </c>
      <c r="FC116" s="374">
        <v>6469</v>
      </c>
      <c r="FD116" s="102">
        <v>-23</v>
      </c>
      <c r="FE116" s="85">
        <v>-0.35319410319410321</v>
      </c>
      <c r="FF116" s="102">
        <v>100</v>
      </c>
      <c r="FG116" s="85">
        <v>1.5701051970482021</v>
      </c>
    </row>
    <row r="117" spans="1:163" ht="15" outlineLevel="2">
      <c r="A117" s="360">
        <v>390</v>
      </c>
      <c r="B117" s="53" t="s">
        <v>389</v>
      </c>
      <c r="C117" s="344" t="s">
        <v>402</v>
      </c>
      <c r="D117" s="372">
        <v>4632</v>
      </c>
      <c r="E117" s="373">
        <v>4632</v>
      </c>
      <c r="F117" s="373">
        <v>4658</v>
      </c>
      <c r="G117" s="373">
        <v>4718</v>
      </c>
      <c r="H117" s="373">
        <v>4657</v>
      </c>
      <c r="I117" s="373">
        <v>4644</v>
      </c>
      <c r="J117" s="373">
        <v>4603</v>
      </c>
      <c r="K117" s="373">
        <v>4600</v>
      </c>
      <c r="L117" s="373">
        <v>4655</v>
      </c>
      <c r="M117" s="373">
        <v>4644</v>
      </c>
      <c r="N117" s="373">
        <v>4659</v>
      </c>
      <c r="O117" s="374">
        <v>4704</v>
      </c>
      <c r="P117" s="372">
        <v>4732</v>
      </c>
      <c r="Q117" s="373">
        <v>4819</v>
      </c>
      <c r="R117" s="375">
        <v>4764</v>
      </c>
      <c r="S117" s="373">
        <v>4872</v>
      </c>
      <c r="T117" s="373">
        <v>4899</v>
      </c>
      <c r="U117" s="373">
        <v>4947</v>
      </c>
      <c r="V117" s="373">
        <v>4928</v>
      </c>
      <c r="W117" s="373">
        <v>4886</v>
      </c>
      <c r="X117" s="373">
        <v>4823</v>
      </c>
      <c r="Y117" s="373">
        <v>4843</v>
      </c>
      <c r="Z117" s="373">
        <v>4902</v>
      </c>
      <c r="AA117" s="374">
        <v>4826</v>
      </c>
      <c r="AB117" s="372">
        <v>4861</v>
      </c>
      <c r="AC117" s="373">
        <v>4922</v>
      </c>
      <c r="AD117" s="373">
        <v>4912</v>
      </c>
      <c r="AE117" s="373">
        <v>4905</v>
      </c>
      <c r="AF117" s="373">
        <v>4719</v>
      </c>
      <c r="AG117" s="373">
        <v>4587</v>
      </c>
      <c r="AH117" s="373">
        <v>4609</v>
      </c>
      <c r="AI117" s="373">
        <v>4702</v>
      </c>
      <c r="AJ117" s="373">
        <v>4694</v>
      </c>
      <c r="AK117" s="373">
        <v>4726</v>
      </c>
      <c r="AL117" s="373">
        <v>4702</v>
      </c>
      <c r="AM117" s="374">
        <v>4683</v>
      </c>
      <c r="AN117" s="372">
        <v>4682</v>
      </c>
      <c r="AO117" s="373">
        <v>4692</v>
      </c>
      <c r="AP117" s="373">
        <v>4694</v>
      </c>
      <c r="AQ117" s="373">
        <v>4689</v>
      </c>
      <c r="AR117" s="373">
        <v>4662</v>
      </c>
      <c r="AS117" s="373">
        <v>4639</v>
      </c>
      <c r="AT117" s="373">
        <v>4629</v>
      </c>
      <c r="AU117" s="373">
        <v>4631</v>
      </c>
      <c r="AV117" s="373">
        <v>4640</v>
      </c>
      <c r="AW117" s="373">
        <v>4635</v>
      </c>
      <c r="AX117" s="373">
        <v>4634</v>
      </c>
      <c r="AY117" s="374">
        <v>4601</v>
      </c>
      <c r="AZ117" s="372">
        <v>4605</v>
      </c>
      <c r="BA117" s="373">
        <v>4597</v>
      </c>
      <c r="BB117" s="373">
        <v>4540</v>
      </c>
      <c r="BC117" s="373">
        <v>4489</v>
      </c>
      <c r="BD117" s="373">
        <v>4660</v>
      </c>
      <c r="BE117" s="373">
        <v>4681</v>
      </c>
      <c r="BF117" s="373">
        <v>4690</v>
      </c>
      <c r="BG117" s="373">
        <v>4626</v>
      </c>
      <c r="BH117" s="373">
        <v>4672</v>
      </c>
      <c r="BI117" s="373">
        <v>4648</v>
      </c>
      <c r="BJ117" s="373">
        <v>4617</v>
      </c>
      <c r="BK117" s="374">
        <v>4666</v>
      </c>
      <c r="BL117" s="372">
        <v>4692</v>
      </c>
      <c r="BM117" s="377">
        <v>4699</v>
      </c>
      <c r="BN117" s="377">
        <v>4671</v>
      </c>
      <c r="BO117" s="377">
        <v>4687</v>
      </c>
      <c r="BP117" s="377">
        <v>4700</v>
      </c>
      <c r="BQ117" s="377">
        <v>4624</v>
      </c>
      <c r="BR117" s="377">
        <v>4432</v>
      </c>
      <c r="BS117" s="377">
        <v>4371</v>
      </c>
      <c r="BT117" s="377">
        <v>4363</v>
      </c>
      <c r="BU117" s="377">
        <v>4373</v>
      </c>
      <c r="BV117" s="377">
        <v>4325</v>
      </c>
      <c r="BW117" s="374">
        <v>4385</v>
      </c>
      <c r="BX117" s="372">
        <v>4403</v>
      </c>
      <c r="BY117" s="377">
        <v>4387</v>
      </c>
      <c r="BZ117" s="377">
        <v>4303</v>
      </c>
      <c r="CA117" s="377">
        <v>4274</v>
      </c>
      <c r="CB117" s="377">
        <v>4280</v>
      </c>
      <c r="CC117" s="377">
        <v>4200</v>
      </c>
      <c r="CD117" s="377">
        <v>4161</v>
      </c>
      <c r="CE117" s="377">
        <v>4154</v>
      </c>
      <c r="CF117" s="377">
        <v>4128</v>
      </c>
      <c r="CG117" s="373">
        <v>4091</v>
      </c>
      <c r="CH117" s="373">
        <v>4067</v>
      </c>
      <c r="CI117" s="374">
        <v>4029</v>
      </c>
      <c r="CJ117" s="372">
        <v>4010</v>
      </c>
      <c r="CK117" s="373">
        <v>4176</v>
      </c>
      <c r="CL117" s="373">
        <v>4098</v>
      </c>
      <c r="CM117" s="373">
        <v>4074</v>
      </c>
      <c r="CN117" s="373">
        <v>4054</v>
      </c>
      <c r="CO117" s="373">
        <v>3985</v>
      </c>
      <c r="CP117" s="373">
        <v>4054</v>
      </c>
      <c r="CQ117" s="373">
        <v>4061</v>
      </c>
      <c r="CR117" s="373">
        <v>4042</v>
      </c>
      <c r="CS117" s="373">
        <v>4208</v>
      </c>
      <c r="CT117" s="373">
        <v>4235</v>
      </c>
      <c r="CU117" s="374">
        <v>4281</v>
      </c>
      <c r="CV117" s="372">
        <v>4268</v>
      </c>
      <c r="CW117" s="373">
        <v>4189</v>
      </c>
      <c r="CX117" s="373">
        <v>4114</v>
      </c>
      <c r="CY117" s="373">
        <v>4096</v>
      </c>
      <c r="CZ117" s="373">
        <v>4081</v>
      </c>
      <c r="DA117" s="373">
        <v>4088</v>
      </c>
      <c r="DB117" s="373">
        <v>4097</v>
      </c>
      <c r="DC117" s="373">
        <v>4110</v>
      </c>
      <c r="DD117" s="373">
        <v>4100</v>
      </c>
      <c r="DE117" s="373">
        <v>4124</v>
      </c>
      <c r="DF117" s="373">
        <v>4140</v>
      </c>
      <c r="DG117" s="374">
        <v>4164</v>
      </c>
      <c r="DH117" s="372">
        <v>4183</v>
      </c>
      <c r="DI117" s="373">
        <v>4246</v>
      </c>
      <c r="DJ117" s="373">
        <v>4220</v>
      </c>
      <c r="DK117" s="373">
        <v>4182</v>
      </c>
      <c r="DL117" s="373">
        <v>4150</v>
      </c>
      <c r="DM117" s="373">
        <v>4112</v>
      </c>
      <c r="DN117" s="373">
        <v>4083</v>
      </c>
      <c r="DO117" s="373">
        <v>4074</v>
      </c>
      <c r="DP117" s="373">
        <v>4079</v>
      </c>
      <c r="DQ117" s="373">
        <v>4065</v>
      </c>
      <c r="DR117" s="373">
        <v>4057</v>
      </c>
      <c r="DS117" s="376">
        <v>4127</v>
      </c>
      <c r="DT117" s="372">
        <v>4136</v>
      </c>
      <c r="DU117" s="373">
        <v>4324</v>
      </c>
      <c r="DV117" s="373">
        <v>4361</v>
      </c>
      <c r="DW117" s="373">
        <v>4410</v>
      </c>
      <c r="DX117" s="373">
        <v>4485</v>
      </c>
      <c r="DY117" s="373">
        <v>4490</v>
      </c>
      <c r="DZ117" s="373">
        <v>4516</v>
      </c>
      <c r="EA117" s="373">
        <v>4397</v>
      </c>
      <c r="EB117" s="373">
        <v>4416</v>
      </c>
      <c r="EC117" s="373">
        <v>4393</v>
      </c>
      <c r="ED117" s="373">
        <v>4371</v>
      </c>
      <c r="EE117" s="376">
        <v>4371</v>
      </c>
      <c r="EF117" s="372">
        <v>4387</v>
      </c>
      <c r="EG117" s="373">
        <v>4360</v>
      </c>
      <c r="EH117" s="373">
        <v>4278</v>
      </c>
      <c r="EI117" s="373">
        <v>4266</v>
      </c>
      <c r="EJ117" s="373">
        <v>4258</v>
      </c>
      <c r="EK117" s="373">
        <v>4269</v>
      </c>
      <c r="EL117" s="373">
        <v>4298</v>
      </c>
      <c r="EM117" s="373">
        <v>4347</v>
      </c>
      <c r="EN117" s="373">
        <v>4349</v>
      </c>
      <c r="EO117" s="373">
        <v>4331</v>
      </c>
      <c r="EP117" s="373">
        <v>4321</v>
      </c>
      <c r="EQ117" s="376">
        <v>4329</v>
      </c>
      <c r="ER117" s="372">
        <v>4322</v>
      </c>
      <c r="ES117" s="373">
        <v>4319</v>
      </c>
      <c r="ET117" s="373">
        <v>4376</v>
      </c>
      <c r="EU117" s="373">
        <v>4363</v>
      </c>
      <c r="EV117" s="373">
        <v>4363</v>
      </c>
      <c r="EW117" s="376">
        <v>4321</v>
      </c>
      <c r="EX117" s="376">
        <v>4546</v>
      </c>
      <c r="EY117" s="376">
        <v>4523</v>
      </c>
      <c r="EZ117" s="374">
        <v>4517</v>
      </c>
      <c r="FA117" s="374">
        <v>4573</v>
      </c>
      <c r="FB117" s="374">
        <v>4590</v>
      </c>
      <c r="FC117" s="374">
        <v>4619</v>
      </c>
      <c r="FD117" s="102">
        <v>29</v>
      </c>
      <c r="FE117" s="85">
        <v>0.63415700852831836</v>
      </c>
      <c r="FF117" s="102">
        <v>290</v>
      </c>
      <c r="FG117" s="85">
        <v>6.6990066990066985</v>
      </c>
    </row>
    <row r="118" spans="1:163" ht="15" outlineLevel="2">
      <c r="A118" s="360">
        <v>467</v>
      </c>
      <c r="B118" s="53" t="s">
        <v>389</v>
      </c>
      <c r="C118" s="344" t="s">
        <v>403</v>
      </c>
      <c r="D118" s="372">
        <v>4671</v>
      </c>
      <c r="E118" s="373">
        <v>4698</v>
      </c>
      <c r="F118" s="373">
        <v>4683</v>
      </c>
      <c r="G118" s="373">
        <v>4628</v>
      </c>
      <c r="H118" s="373">
        <v>4602</v>
      </c>
      <c r="I118" s="373">
        <v>4614</v>
      </c>
      <c r="J118" s="373">
        <v>4592</v>
      </c>
      <c r="K118" s="373">
        <v>4606</v>
      </c>
      <c r="L118" s="373">
        <v>4539</v>
      </c>
      <c r="M118" s="373">
        <v>4534</v>
      </c>
      <c r="N118" s="373">
        <v>4532</v>
      </c>
      <c r="O118" s="374">
        <v>4732</v>
      </c>
      <c r="P118" s="372">
        <v>4703</v>
      </c>
      <c r="Q118" s="373">
        <v>4856</v>
      </c>
      <c r="R118" s="375">
        <v>4838</v>
      </c>
      <c r="S118" s="373">
        <v>4825</v>
      </c>
      <c r="T118" s="373">
        <v>4813</v>
      </c>
      <c r="U118" s="373">
        <v>4794</v>
      </c>
      <c r="V118" s="373">
        <v>4830</v>
      </c>
      <c r="W118" s="373">
        <v>4716</v>
      </c>
      <c r="X118" s="373">
        <v>4679</v>
      </c>
      <c r="Y118" s="373">
        <v>4676</v>
      </c>
      <c r="Z118" s="373">
        <v>4646</v>
      </c>
      <c r="AA118" s="374">
        <v>4753</v>
      </c>
      <c r="AB118" s="372">
        <v>4754</v>
      </c>
      <c r="AC118" s="373">
        <v>4820</v>
      </c>
      <c r="AD118" s="373">
        <v>4879</v>
      </c>
      <c r="AE118" s="373">
        <v>4880</v>
      </c>
      <c r="AF118" s="373">
        <v>4922</v>
      </c>
      <c r="AG118" s="373">
        <v>5089</v>
      </c>
      <c r="AH118" s="373">
        <v>5089</v>
      </c>
      <c r="AI118" s="373">
        <v>5177</v>
      </c>
      <c r="AJ118" s="373">
        <v>5183</v>
      </c>
      <c r="AK118" s="373">
        <v>5211</v>
      </c>
      <c r="AL118" s="373">
        <v>5134</v>
      </c>
      <c r="AM118" s="374">
        <v>5123</v>
      </c>
      <c r="AN118" s="372">
        <v>5140</v>
      </c>
      <c r="AO118" s="373">
        <v>5104</v>
      </c>
      <c r="AP118" s="373">
        <v>5071</v>
      </c>
      <c r="AQ118" s="373">
        <v>5025</v>
      </c>
      <c r="AR118" s="373">
        <v>4969</v>
      </c>
      <c r="AS118" s="373">
        <v>4989</v>
      </c>
      <c r="AT118" s="373">
        <v>4941</v>
      </c>
      <c r="AU118" s="373">
        <v>4966</v>
      </c>
      <c r="AV118" s="373">
        <v>4928</v>
      </c>
      <c r="AW118" s="373">
        <v>4898</v>
      </c>
      <c r="AX118" s="373">
        <v>4889</v>
      </c>
      <c r="AY118" s="374">
        <v>4974</v>
      </c>
      <c r="AZ118" s="372">
        <v>4953</v>
      </c>
      <c r="BA118" s="373">
        <v>4962</v>
      </c>
      <c r="BB118" s="373">
        <v>4932</v>
      </c>
      <c r="BC118" s="373">
        <v>4935</v>
      </c>
      <c r="BD118" s="373">
        <v>4921</v>
      </c>
      <c r="BE118" s="373">
        <v>4898</v>
      </c>
      <c r="BF118" s="373">
        <v>4844</v>
      </c>
      <c r="BG118" s="373">
        <v>4825</v>
      </c>
      <c r="BH118" s="373">
        <v>4788</v>
      </c>
      <c r="BI118" s="373">
        <v>4727</v>
      </c>
      <c r="BJ118" s="373">
        <v>4706</v>
      </c>
      <c r="BK118" s="374">
        <v>4703</v>
      </c>
      <c r="BL118" s="372">
        <v>4673</v>
      </c>
      <c r="BM118" s="377">
        <v>4662</v>
      </c>
      <c r="BN118" s="377">
        <v>4629</v>
      </c>
      <c r="BO118" s="377">
        <v>4613</v>
      </c>
      <c r="BP118" s="377">
        <v>4611</v>
      </c>
      <c r="BQ118" s="377">
        <v>4639</v>
      </c>
      <c r="BR118" s="377">
        <v>4678</v>
      </c>
      <c r="BS118" s="377">
        <v>4626</v>
      </c>
      <c r="BT118" s="377">
        <v>4595</v>
      </c>
      <c r="BU118" s="377">
        <v>4557</v>
      </c>
      <c r="BV118" s="377">
        <v>4477</v>
      </c>
      <c r="BW118" s="374">
        <v>4501</v>
      </c>
      <c r="BX118" s="372">
        <v>4494</v>
      </c>
      <c r="BY118" s="377">
        <v>4480</v>
      </c>
      <c r="BZ118" s="377">
        <v>4430</v>
      </c>
      <c r="CA118" s="377">
        <v>4443</v>
      </c>
      <c r="CB118" s="377">
        <v>4398</v>
      </c>
      <c r="CC118" s="377">
        <v>4390</v>
      </c>
      <c r="CD118" s="377">
        <v>4379</v>
      </c>
      <c r="CE118" s="377">
        <v>4390</v>
      </c>
      <c r="CF118" s="377">
        <v>4367</v>
      </c>
      <c r="CG118" s="373">
        <v>4346</v>
      </c>
      <c r="CH118" s="373">
        <v>4358</v>
      </c>
      <c r="CI118" s="374">
        <v>4345</v>
      </c>
      <c r="CJ118" s="372">
        <v>4353</v>
      </c>
      <c r="CK118" s="373">
        <v>4293</v>
      </c>
      <c r="CL118" s="373">
        <v>4278</v>
      </c>
      <c r="CM118" s="373">
        <v>4250</v>
      </c>
      <c r="CN118" s="373">
        <v>4242</v>
      </c>
      <c r="CO118" s="373">
        <v>4306</v>
      </c>
      <c r="CP118" s="373">
        <v>4346</v>
      </c>
      <c r="CQ118" s="373">
        <v>4363</v>
      </c>
      <c r="CR118" s="373">
        <v>4343</v>
      </c>
      <c r="CS118" s="373">
        <v>4379</v>
      </c>
      <c r="CT118" s="373">
        <v>4384</v>
      </c>
      <c r="CU118" s="374">
        <v>4402</v>
      </c>
      <c r="CV118" s="372">
        <v>4400</v>
      </c>
      <c r="CW118" s="373">
        <v>4363</v>
      </c>
      <c r="CX118" s="373">
        <v>4436</v>
      </c>
      <c r="CY118" s="373">
        <v>4451</v>
      </c>
      <c r="CZ118" s="373">
        <v>4420</v>
      </c>
      <c r="DA118" s="373">
        <v>4414</v>
      </c>
      <c r="DB118" s="373">
        <v>4400</v>
      </c>
      <c r="DC118" s="373">
        <v>4398</v>
      </c>
      <c r="DD118" s="373">
        <v>4384</v>
      </c>
      <c r="DE118" s="373">
        <v>4409</v>
      </c>
      <c r="DF118" s="373">
        <v>4426</v>
      </c>
      <c r="DG118" s="374">
        <v>4426</v>
      </c>
      <c r="DH118" s="372">
        <v>4419</v>
      </c>
      <c r="DI118" s="373">
        <v>4384</v>
      </c>
      <c r="DJ118" s="373">
        <v>4372</v>
      </c>
      <c r="DK118" s="373">
        <v>4357</v>
      </c>
      <c r="DL118" s="373">
        <v>4335</v>
      </c>
      <c r="DM118" s="373">
        <v>4314</v>
      </c>
      <c r="DN118" s="373">
        <v>4286</v>
      </c>
      <c r="DO118" s="373">
        <v>4266</v>
      </c>
      <c r="DP118" s="373">
        <v>4263</v>
      </c>
      <c r="DQ118" s="373">
        <v>4267</v>
      </c>
      <c r="DR118" s="373">
        <v>4257</v>
      </c>
      <c r="DS118" s="376">
        <v>4413</v>
      </c>
      <c r="DT118" s="372">
        <v>4426</v>
      </c>
      <c r="DU118" s="373">
        <v>4469</v>
      </c>
      <c r="DV118" s="373">
        <v>4468</v>
      </c>
      <c r="DW118" s="373">
        <v>4478</v>
      </c>
      <c r="DX118" s="373">
        <v>4517</v>
      </c>
      <c r="DY118" s="373">
        <v>4535</v>
      </c>
      <c r="DZ118" s="373">
        <v>4552</v>
      </c>
      <c r="EA118" s="373">
        <v>4505</v>
      </c>
      <c r="EB118" s="373">
        <v>4529</v>
      </c>
      <c r="EC118" s="373">
        <v>4495</v>
      </c>
      <c r="ED118" s="373">
        <v>4473</v>
      </c>
      <c r="EE118" s="376">
        <v>4472</v>
      </c>
      <c r="EF118" s="372">
        <v>4506</v>
      </c>
      <c r="EG118" s="373">
        <v>4490</v>
      </c>
      <c r="EH118" s="373">
        <v>4475</v>
      </c>
      <c r="EI118" s="373">
        <v>4455</v>
      </c>
      <c r="EJ118" s="373">
        <v>4441</v>
      </c>
      <c r="EK118" s="373">
        <v>4417</v>
      </c>
      <c r="EL118" s="373">
        <v>4428</v>
      </c>
      <c r="EM118" s="373">
        <v>4444</v>
      </c>
      <c r="EN118" s="373">
        <v>4452</v>
      </c>
      <c r="EO118" s="373">
        <v>4433</v>
      </c>
      <c r="EP118" s="373">
        <v>4433</v>
      </c>
      <c r="EQ118" s="376">
        <v>4401</v>
      </c>
      <c r="ER118" s="372">
        <v>4423</v>
      </c>
      <c r="ES118" s="373">
        <v>4379</v>
      </c>
      <c r="ET118" s="373">
        <v>4373</v>
      </c>
      <c r="EU118" s="373">
        <v>4356</v>
      </c>
      <c r="EV118" s="373">
        <v>4360</v>
      </c>
      <c r="EW118" s="376">
        <v>4347</v>
      </c>
      <c r="EX118" s="376">
        <v>4416</v>
      </c>
      <c r="EY118" s="376">
        <v>4412</v>
      </c>
      <c r="EZ118" s="374">
        <v>4441</v>
      </c>
      <c r="FA118" s="374">
        <v>4460</v>
      </c>
      <c r="FB118" s="374">
        <v>4461</v>
      </c>
      <c r="FC118" s="374">
        <v>4509</v>
      </c>
      <c r="FD118" s="102">
        <v>48</v>
      </c>
      <c r="FE118" s="85">
        <v>1.0762331838565022</v>
      </c>
      <c r="FF118" s="102">
        <v>108</v>
      </c>
      <c r="FG118" s="85">
        <v>2.4539877300613497</v>
      </c>
    </row>
    <row r="119" spans="1:163" ht="15" outlineLevel="2">
      <c r="A119" s="360">
        <v>576</v>
      </c>
      <c r="B119" s="53" t="s">
        <v>389</v>
      </c>
      <c r="C119" s="344" t="s">
        <v>404</v>
      </c>
      <c r="D119" s="372">
        <v>5999</v>
      </c>
      <c r="E119" s="373">
        <v>6001</v>
      </c>
      <c r="F119" s="373">
        <v>6003</v>
      </c>
      <c r="G119" s="373">
        <v>5990</v>
      </c>
      <c r="H119" s="373">
        <v>5917</v>
      </c>
      <c r="I119" s="373">
        <v>5947</v>
      </c>
      <c r="J119" s="373">
        <v>5932</v>
      </c>
      <c r="K119" s="373">
        <v>5937</v>
      </c>
      <c r="L119" s="373">
        <v>5910</v>
      </c>
      <c r="M119" s="373">
        <v>5949</v>
      </c>
      <c r="N119" s="373">
        <v>5961</v>
      </c>
      <c r="O119" s="374">
        <v>6010</v>
      </c>
      <c r="P119" s="372">
        <v>5988</v>
      </c>
      <c r="Q119" s="373">
        <v>5994</v>
      </c>
      <c r="R119" s="375">
        <v>5964</v>
      </c>
      <c r="S119" s="373">
        <v>5460</v>
      </c>
      <c r="T119" s="373">
        <v>5861</v>
      </c>
      <c r="U119" s="373">
        <v>5898</v>
      </c>
      <c r="V119" s="373">
        <v>5896</v>
      </c>
      <c r="W119" s="373">
        <v>5891</v>
      </c>
      <c r="X119" s="373">
        <v>5906</v>
      </c>
      <c r="Y119" s="373">
        <v>5986</v>
      </c>
      <c r="Z119" s="373">
        <v>6006</v>
      </c>
      <c r="AA119" s="374">
        <v>6040</v>
      </c>
      <c r="AB119" s="372">
        <v>6056</v>
      </c>
      <c r="AC119" s="373">
        <v>6056</v>
      </c>
      <c r="AD119" s="373">
        <v>6039</v>
      </c>
      <c r="AE119" s="373">
        <v>6022</v>
      </c>
      <c r="AF119" s="373">
        <v>6073</v>
      </c>
      <c r="AG119" s="373">
        <v>6056</v>
      </c>
      <c r="AH119" s="373">
        <v>6079</v>
      </c>
      <c r="AI119" s="373">
        <v>6092</v>
      </c>
      <c r="AJ119" s="373">
        <v>6109</v>
      </c>
      <c r="AK119" s="373">
        <v>6138</v>
      </c>
      <c r="AL119" s="373">
        <v>6074</v>
      </c>
      <c r="AM119" s="374">
        <v>6096</v>
      </c>
      <c r="AN119" s="372">
        <v>6085</v>
      </c>
      <c r="AO119" s="373">
        <v>6140</v>
      </c>
      <c r="AP119" s="373">
        <v>6137</v>
      </c>
      <c r="AQ119" s="373">
        <v>6147</v>
      </c>
      <c r="AR119" s="373">
        <v>6156</v>
      </c>
      <c r="AS119" s="373">
        <v>6174</v>
      </c>
      <c r="AT119" s="373">
        <v>6160</v>
      </c>
      <c r="AU119" s="373">
        <v>6172</v>
      </c>
      <c r="AV119" s="373">
        <v>6136</v>
      </c>
      <c r="AW119" s="373">
        <v>6140</v>
      </c>
      <c r="AX119" s="373">
        <v>6113</v>
      </c>
      <c r="AY119" s="374">
        <v>6122</v>
      </c>
      <c r="AZ119" s="372">
        <v>6146</v>
      </c>
      <c r="BA119" s="373">
        <v>6142</v>
      </c>
      <c r="BB119" s="373">
        <v>6144</v>
      </c>
      <c r="BC119" s="373">
        <v>6129</v>
      </c>
      <c r="BD119" s="373">
        <v>6103</v>
      </c>
      <c r="BE119" s="373">
        <v>6094</v>
      </c>
      <c r="BF119" s="373">
        <v>6079</v>
      </c>
      <c r="BG119" s="373">
        <v>6039</v>
      </c>
      <c r="BH119" s="373">
        <v>6044</v>
      </c>
      <c r="BI119" s="373">
        <v>6025</v>
      </c>
      <c r="BJ119" s="373">
        <v>6064</v>
      </c>
      <c r="BK119" s="374">
        <v>6104</v>
      </c>
      <c r="BL119" s="372">
        <v>6128</v>
      </c>
      <c r="BM119" s="377">
        <v>6165</v>
      </c>
      <c r="BN119" s="377">
        <v>6155</v>
      </c>
      <c r="BO119" s="377">
        <v>6165</v>
      </c>
      <c r="BP119" s="377">
        <v>6183</v>
      </c>
      <c r="BQ119" s="377">
        <v>6179</v>
      </c>
      <c r="BR119" s="377">
        <v>6120</v>
      </c>
      <c r="BS119" s="377">
        <v>6036</v>
      </c>
      <c r="BT119" s="377">
        <v>6100</v>
      </c>
      <c r="BU119" s="377">
        <v>6110</v>
      </c>
      <c r="BV119" s="377">
        <v>6108</v>
      </c>
      <c r="BW119" s="374">
        <v>6104</v>
      </c>
      <c r="BX119" s="372">
        <v>6112</v>
      </c>
      <c r="BY119" s="377">
        <v>6091</v>
      </c>
      <c r="BZ119" s="377">
        <v>6084</v>
      </c>
      <c r="CA119" s="377">
        <v>6065</v>
      </c>
      <c r="CB119" s="377">
        <v>6073</v>
      </c>
      <c r="CC119" s="377">
        <v>6010</v>
      </c>
      <c r="CD119" s="377">
        <v>6037</v>
      </c>
      <c r="CE119" s="377">
        <v>6048</v>
      </c>
      <c r="CF119" s="377">
        <v>6017</v>
      </c>
      <c r="CG119" s="373">
        <v>6008</v>
      </c>
      <c r="CH119" s="373">
        <v>5977</v>
      </c>
      <c r="CI119" s="374">
        <v>5946</v>
      </c>
      <c r="CJ119" s="372">
        <v>5923</v>
      </c>
      <c r="CK119" s="373">
        <v>5910</v>
      </c>
      <c r="CL119" s="373">
        <v>5930</v>
      </c>
      <c r="CM119" s="373">
        <v>5892</v>
      </c>
      <c r="CN119" s="373">
        <v>5904</v>
      </c>
      <c r="CO119" s="373">
        <v>5908</v>
      </c>
      <c r="CP119" s="373">
        <v>5895</v>
      </c>
      <c r="CQ119" s="373">
        <v>5893</v>
      </c>
      <c r="CR119" s="373">
        <v>5903</v>
      </c>
      <c r="CS119" s="373">
        <v>5909</v>
      </c>
      <c r="CT119" s="373">
        <v>5912</v>
      </c>
      <c r="CU119" s="374">
        <v>5919</v>
      </c>
      <c r="CV119" s="372">
        <v>5929</v>
      </c>
      <c r="CW119" s="373">
        <v>5940</v>
      </c>
      <c r="CX119" s="373">
        <v>5937</v>
      </c>
      <c r="CY119" s="373">
        <v>5921</v>
      </c>
      <c r="CZ119" s="373">
        <v>5876</v>
      </c>
      <c r="DA119" s="373">
        <v>5873</v>
      </c>
      <c r="DB119" s="373">
        <v>5860</v>
      </c>
      <c r="DC119" s="373">
        <v>5860</v>
      </c>
      <c r="DD119" s="373">
        <v>5889</v>
      </c>
      <c r="DE119" s="373">
        <v>5895</v>
      </c>
      <c r="DF119" s="373">
        <v>5874</v>
      </c>
      <c r="DG119" s="374">
        <v>5900</v>
      </c>
      <c r="DH119" s="372">
        <v>5917</v>
      </c>
      <c r="DI119" s="373">
        <v>5901</v>
      </c>
      <c r="DJ119" s="373">
        <v>5874</v>
      </c>
      <c r="DK119" s="373">
        <v>5842</v>
      </c>
      <c r="DL119" s="373">
        <v>5818</v>
      </c>
      <c r="DM119" s="373">
        <v>5819</v>
      </c>
      <c r="DN119" s="373">
        <v>5811</v>
      </c>
      <c r="DO119" s="373">
        <v>5782</v>
      </c>
      <c r="DP119" s="373">
        <v>5768</v>
      </c>
      <c r="DQ119" s="373">
        <v>5791</v>
      </c>
      <c r="DR119" s="373">
        <v>5791</v>
      </c>
      <c r="DS119" s="376">
        <v>5808</v>
      </c>
      <c r="DT119" s="372">
        <v>5859</v>
      </c>
      <c r="DU119" s="373">
        <v>5871</v>
      </c>
      <c r="DV119" s="373">
        <v>5837</v>
      </c>
      <c r="DW119" s="373">
        <v>5828</v>
      </c>
      <c r="DX119" s="373">
        <v>5843</v>
      </c>
      <c r="DY119" s="373">
        <v>5848</v>
      </c>
      <c r="DZ119" s="373">
        <v>5860</v>
      </c>
      <c r="EA119" s="373">
        <v>5829</v>
      </c>
      <c r="EB119" s="373">
        <v>5831</v>
      </c>
      <c r="EC119" s="373">
        <v>5825</v>
      </c>
      <c r="ED119" s="373">
        <v>5824</v>
      </c>
      <c r="EE119" s="376">
        <v>5798</v>
      </c>
      <c r="EF119" s="372">
        <v>5819</v>
      </c>
      <c r="EG119" s="373">
        <v>5846</v>
      </c>
      <c r="EH119" s="373">
        <v>5798</v>
      </c>
      <c r="EI119" s="373">
        <v>5797</v>
      </c>
      <c r="EJ119" s="373">
        <v>5780</v>
      </c>
      <c r="EK119" s="373">
        <v>5775</v>
      </c>
      <c r="EL119" s="373">
        <v>5762</v>
      </c>
      <c r="EM119" s="373">
        <v>5753</v>
      </c>
      <c r="EN119" s="373">
        <v>5767</v>
      </c>
      <c r="EO119" s="373">
        <v>5734</v>
      </c>
      <c r="EP119" s="373">
        <v>5721</v>
      </c>
      <c r="EQ119" s="376">
        <v>5722</v>
      </c>
      <c r="ER119" s="372">
        <v>5740</v>
      </c>
      <c r="ES119" s="373">
        <v>5770</v>
      </c>
      <c r="ET119" s="373">
        <v>5714</v>
      </c>
      <c r="EU119" s="373">
        <v>5682</v>
      </c>
      <c r="EV119" s="373">
        <v>5641</v>
      </c>
      <c r="EW119" s="376">
        <v>5591</v>
      </c>
      <c r="EX119" s="376">
        <v>5626</v>
      </c>
      <c r="EY119" s="376">
        <v>5635</v>
      </c>
      <c r="EZ119" s="374">
        <v>5646</v>
      </c>
      <c r="FA119" s="374">
        <v>5656</v>
      </c>
      <c r="FB119" s="374">
        <v>5639</v>
      </c>
      <c r="FC119" s="374">
        <v>5657</v>
      </c>
      <c r="FD119" s="102">
        <v>18</v>
      </c>
      <c r="FE119" s="85">
        <v>0.31824611032531824</v>
      </c>
      <c r="FF119" s="102">
        <v>-65</v>
      </c>
      <c r="FG119" s="85">
        <v>-1.1359664452988467</v>
      </c>
    </row>
    <row r="120" spans="1:163" ht="15" outlineLevel="2">
      <c r="A120" s="360">
        <v>642</v>
      </c>
      <c r="B120" s="53" t="s">
        <v>389</v>
      </c>
      <c r="C120" s="344" t="s">
        <v>405</v>
      </c>
      <c r="D120" s="372">
        <v>11882</v>
      </c>
      <c r="E120" s="373">
        <v>11986</v>
      </c>
      <c r="F120" s="373">
        <v>12134</v>
      </c>
      <c r="G120" s="373">
        <v>12143</v>
      </c>
      <c r="H120" s="373">
        <v>12074</v>
      </c>
      <c r="I120" s="373">
        <v>12104</v>
      </c>
      <c r="J120" s="373">
        <v>12050</v>
      </c>
      <c r="K120" s="373">
        <v>12085</v>
      </c>
      <c r="L120" s="373">
        <v>12282</v>
      </c>
      <c r="M120" s="373">
        <v>12409</v>
      </c>
      <c r="N120" s="373">
        <v>12579</v>
      </c>
      <c r="O120" s="374">
        <v>12674</v>
      </c>
      <c r="P120" s="372">
        <v>12783</v>
      </c>
      <c r="Q120" s="373">
        <v>12885</v>
      </c>
      <c r="R120" s="375">
        <v>13058</v>
      </c>
      <c r="S120" s="373">
        <v>13401</v>
      </c>
      <c r="T120" s="373">
        <v>13490</v>
      </c>
      <c r="U120" s="373">
        <v>13531</v>
      </c>
      <c r="V120" s="373">
        <v>13591</v>
      </c>
      <c r="W120" s="373">
        <v>13486</v>
      </c>
      <c r="X120" s="373">
        <v>13540</v>
      </c>
      <c r="Y120" s="373">
        <v>13683</v>
      </c>
      <c r="Z120" s="373">
        <v>13710</v>
      </c>
      <c r="AA120" s="374">
        <v>13664</v>
      </c>
      <c r="AB120" s="372">
        <v>13706</v>
      </c>
      <c r="AC120" s="373">
        <v>13727</v>
      </c>
      <c r="AD120" s="373">
        <v>13715</v>
      </c>
      <c r="AE120" s="373">
        <v>13696</v>
      </c>
      <c r="AF120" s="373">
        <v>13636</v>
      </c>
      <c r="AG120" s="373">
        <v>13636</v>
      </c>
      <c r="AH120" s="373">
        <v>13634</v>
      </c>
      <c r="AI120" s="373">
        <v>13649</v>
      </c>
      <c r="AJ120" s="373">
        <v>13694</v>
      </c>
      <c r="AK120" s="373">
        <v>13693</v>
      </c>
      <c r="AL120" s="373">
        <v>13748</v>
      </c>
      <c r="AM120" s="374">
        <v>13776</v>
      </c>
      <c r="AN120" s="372">
        <v>13830</v>
      </c>
      <c r="AO120" s="373">
        <v>14139</v>
      </c>
      <c r="AP120" s="373">
        <v>14097</v>
      </c>
      <c r="AQ120" s="373">
        <v>14058</v>
      </c>
      <c r="AR120" s="373">
        <v>14110</v>
      </c>
      <c r="AS120" s="373">
        <v>14092</v>
      </c>
      <c r="AT120" s="373">
        <v>14093</v>
      </c>
      <c r="AU120" s="373">
        <v>14069</v>
      </c>
      <c r="AV120" s="373">
        <v>13965</v>
      </c>
      <c r="AW120" s="373">
        <v>13995</v>
      </c>
      <c r="AX120" s="373">
        <v>14040</v>
      </c>
      <c r="AY120" s="374">
        <v>14045</v>
      </c>
      <c r="AZ120" s="372">
        <v>14028</v>
      </c>
      <c r="BA120" s="373">
        <v>14004</v>
      </c>
      <c r="BB120" s="373">
        <v>13955</v>
      </c>
      <c r="BC120" s="373">
        <v>13801</v>
      </c>
      <c r="BD120" s="373">
        <v>13858</v>
      </c>
      <c r="BE120" s="373">
        <v>13797</v>
      </c>
      <c r="BF120" s="373">
        <v>13821</v>
      </c>
      <c r="BG120" s="373">
        <v>13652</v>
      </c>
      <c r="BH120" s="373">
        <v>13724</v>
      </c>
      <c r="BI120" s="373">
        <v>13713</v>
      </c>
      <c r="BJ120" s="373">
        <v>13705</v>
      </c>
      <c r="BK120" s="374">
        <v>13731</v>
      </c>
      <c r="BL120" s="372">
        <v>13749</v>
      </c>
      <c r="BM120" s="377">
        <v>13769</v>
      </c>
      <c r="BN120" s="377">
        <v>13774</v>
      </c>
      <c r="BO120" s="377">
        <v>13736</v>
      </c>
      <c r="BP120" s="377">
        <v>13794</v>
      </c>
      <c r="BQ120" s="377">
        <v>13722</v>
      </c>
      <c r="BR120" s="377">
        <v>13571</v>
      </c>
      <c r="BS120" s="377">
        <v>13529</v>
      </c>
      <c r="BT120" s="377">
        <v>13507</v>
      </c>
      <c r="BU120" s="377">
        <v>13417</v>
      </c>
      <c r="BV120" s="377">
        <v>13408</v>
      </c>
      <c r="BW120" s="374">
        <v>13389</v>
      </c>
      <c r="BX120" s="372">
        <v>13383</v>
      </c>
      <c r="BY120" s="377">
        <v>13319</v>
      </c>
      <c r="BZ120" s="377">
        <v>13212</v>
      </c>
      <c r="CA120" s="377">
        <v>13160</v>
      </c>
      <c r="CB120" s="377">
        <v>13104</v>
      </c>
      <c r="CC120" s="377">
        <v>12909</v>
      </c>
      <c r="CD120" s="377">
        <v>12824</v>
      </c>
      <c r="CE120" s="377">
        <v>12817</v>
      </c>
      <c r="CF120" s="377">
        <v>12800</v>
      </c>
      <c r="CG120" s="373">
        <v>12787</v>
      </c>
      <c r="CH120" s="373">
        <v>12779</v>
      </c>
      <c r="CI120" s="374">
        <v>12805</v>
      </c>
      <c r="CJ120" s="372">
        <v>12812</v>
      </c>
      <c r="CK120" s="373">
        <v>12810</v>
      </c>
      <c r="CL120" s="373">
        <v>12784</v>
      </c>
      <c r="CM120" s="373">
        <v>12766</v>
      </c>
      <c r="CN120" s="373">
        <v>12803</v>
      </c>
      <c r="CO120" s="373">
        <v>12861</v>
      </c>
      <c r="CP120" s="373">
        <v>12924</v>
      </c>
      <c r="CQ120" s="373">
        <v>12915</v>
      </c>
      <c r="CR120" s="373">
        <v>13058</v>
      </c>
      <c r="CS120" s="373">
        <v>13091</v>
      </c>
      <c r="CT120" s="373">
        <v>13092</v>
      </c>
      <c r="CU120" s="374">
        <v>13109</v>
      </c>
      <c r="CV120" s="372">
        <v>13116</v>
      </c>
      <c r="CW120" s="373">
        <v>13091</v>
      </c>
      <c r="CX120" s="373">
        <v>13045</v>
      </c>
      <c r="CY120" s="373">
        <v>13013</v>
      </c>
      <c r="CZ120" s="373">
        <v>13043</v>
      </c>
      <c r="DA120" s="373">
        <v>13025</v>
      </c>
      <c r="DB120" s="373">
        <v>13036</v>
      </c>
      <c r="DC120" s="373">
        <v>12940</v>
      </c>
      <c r="DD120" s="373">
        <v>12916</v>
      </c>
      <c r="DE120" s="373">
        <v>12923</v>
      </c>
      <c r="DF120" s="373">
        <v>12957</v>
      </c>
      <c r="DG120" s="374">
        <v>12919</v>
      </c>
      <c r="DH120" s="372">
        <v>12906</v>
      </c>
      <c r="DI120" s="373">
        <v>12883</v>
      </c>
      <c r="DJ120" s="373">
        <v>13099</v>
      </c>
      <c r="DK120" s="373">
        <v>12990</v>
      </c>
      <c r="DL120" s="373">
        <v>12891</v>
      </c>
      <c r="DM120" s="373">
        <v>12843</v>
      </c>
      <c r="DN120" s="373">
        <v>12813</v>
      </c>
      <c r="DO120" s="373">
        <v>12795</v>
      </c>
      <c r="DP120" s="373">
        <v>12826</v>
      </c>
      <c r="DQ120" s="373">
        <v>12805</v>
      </c>
      <c r="DR120" s="373">
        <v>12780</v>
      </c>
      <c r="DS120" s="376">
        <v>12810</v>
      </c>
      <c r="DT120" s="372">
        <v>12891</v>
      </c>
      <c r="DU120" s="373">
        <v>12979</v>
      </c>
      <c r="DV120" s="373">
        <v>12936</v>
      </c>
      <c r="DW120" s="373">
        <v>12974</v>
      </c>
      <c r="DX120" s="373">
        <v>13033</v>
      </c>
      <c r="DY120" s="373">
        <v>13074</v>
      </c>
      <c r="DZ120" s="373">
        <v>13084</v>
      </c>
      <c r="EA120" s="373">
        <v>13023</v>
      </c>
      <c r="EB120" s="373">
        <v>13056</v>
      </c>
      <c r="EC120" s="373">
        <v>13009</v>
      </c>
      <c r="ED120" s="373">
        <v>12946</v>
      </c>
      <c r="EE120" s="376">
        <v>12956</v>
      </c>
      <c r="EF120" s="372">
        <v>13007</v>
      </c>
      <c r="EG120" s="373">
        <v>12997</v>
      </c>
      <c r="EH120" s="373">
        <v>12983</v>
      </c>
      <c r="EI120" s="373">
        <v>12982</v>
      </c>
      <c r="EJ120" s="373">
        <v>12936</v>
      </c>
      <c r="EK120" s="373">
        <v>12926</v>
      </c>
      <c r="EL120" s="373">
        <v>12919</v>
      </c>
      <c r="EM120" s="373">
        <v>12926</v>
      </c>
      <c r="EN120" s="373">
        <v>12873</v>
      </c>
      <c r="EO120" s="373">
        <v>12835</v>
      </c>
      <c r="EP120" s="373">
        <v>12901</v>
      </c>
      <c r="EQ120" s="376">
        <v>12854</v>
      </c>
      <c r="ER120" s="372">
        <v>12862</v>
      </c>
      <c r="ES120" s="373">
        <v>12851</v>
      </c>
      <c r="ET120" s="373">
        <v>12866</v>
      </c>
      <c r="EU120" s="373">
        <v>12834</v>
      </c>
      <c r="EV120" s="373">
        <v>12861</v>
      </c>
      <c r="EW120" s="376">
        <v>12781</v>
      </c>
      <c r="EX120" s="376">
        <v>12857</v>
      </c>
      <c r="EY120" s="376">
        <v>12738</v>
      </c>
      <c r="EZ120" s="374">
        <v>12682</v>
      </c>
      <c r="FA120" s="374">
        <v>12721</v>
      </c>
      <c r="FB120" s="374">
        <v>12752</v>
      </c>
      <c r="FC120" s="374">
        <v>12832</v>
      </c>
      <c r="FD120" s="102">
        <v>80</v>
      </c>
      <c r="FE120" s="85">
        <v>0.6288813772502162</v>
      </c>
      <c r="FF120" s="102">
        <v>-22</v>
      </c>
      <c r="FG120" s="85">
        <v>-0.17115294849852186</v>
      </c>
    </row>
    <row r="121" spans="1:163" ht="15" outlineLevel="2">
      <c r="A121" s="360">
        <v>679</v>
      </c>
      <c r="B121" s="53" t="s">
        <v>389</v>
      </c>
      <c r="C121" s="344" t="s">
        <v>406</v>
      </c>
      <c r="D121" s="372">
        <v>14723</v>
      </c>
      <c r="E121" s="373">
        <v>14704</v>
      </c>
      <c r="F121" s="373">
        <v>14704</v>
      </c>
      <c r="G121" s="373">
        <v>14594</v>
      </c>
      <c r="H121" s="373">
        <v>14479</v>
      </c>
      <c r="I121" s="373">
        <v>14652</v>
      </c>
      <c r="J121" s="373">
        <v>14397</v>
      </c>
      <c r="K121" s="373">
        <v>14463</v>
      </c>
      <c r="L121" s="373">
        <v>14244</v>
      </c>
      <c r="M121" s="373">
        <v>14273</v>
      </c>
      <c r="N121" s="373">
        <v>14278</v>
      </c>
      <c r="O121" s="374">
        <v>14316</v>
      </c>
      <c r="P121" s="372">
        <v>14252</v>
      </c>
      <c r="Q121" s="373">
        <v>14143</v>
      </c>
      <c r="R121" s="375">
        <v>14433</v>
      </c>
      <c r="S121" s="373">
        <v>14496</v>
      </c>
      <c r="T121" s="373">
        <v>14544</v>
      </c>
      <c r="U121" s="373">
        <v>14482</v>
      </c>
      <c r="V121" s="373">
        <v>14246</v>
      </c>
      <c r="W121" s="373">
        <v>14205</v>
      </c>
      <c r="X121" s="373">
        <v>14272</v>
      </c>
      <c r="Y121" s="373">
        <v>14316</v>
      </c>
      <c r="Z121" s="373">
        <v>14260</v>
      </c>
      <c r="AA121" s="374">
        <v>14149</v>
      </c>
      <c r="AB121" s="372">
        <v>14249</v>
      </c>
      <c r="AC121" s="373">
        <v>14284</v>
      </c>
      <c r="AD121" s="373">
        <v>14260</v>
      </c>
      <c r="AE121" s="373">
        <v>14164</v>
      </c>
      <c r="AF121" s="373">
        <v>14232</v>
      </c>
      <c r="AG121" s="373">
        <v>14037</v>
      </c>
      <c r="AH121" s="373">
        <v>14031</v>
      </c>
      <c r="AI121" s="373">
        <v>13971</v>
      </c>
      <c r="AJ121" s="373">
        <v>13981</v>
      </c>
      <c r="AK121" s="373">
        <v>14161</v>
      </c>
      <c r="AL121" s="373">
        <v>14093</v>
      </c>
      <c r="AM121" s="374">
        <v>14108</v>
      </c>
      <c r="AN121" s="372">
        <v>14109</v>
      </c>
      <c r="AO121" s="373">
        <v>14238</v>
      </c>
      <c r="AP121" s="373">
        <v>14258</v>
      </c>
      <c r="AQ121" s="373">
        <v>14215</v>
      </c>
      <c r="AR121" s="373">
        <v>14351</v>
      </c>
      <c r="AS121" s="373">
        <v>14358</v>
      </c>
      <c r="AT121" s="373">
        <v>14303</v>
      </c>
      <c r="AU121" s="373">
        <v>14353</v>
      </c>
      <c r="AV121" s="373">
        <v>14327</v>
      </c>
      <c r="AW121" s="373">
        <v>14344</v>
      </c>
      <c r="AX121" s="373">
        <v>14351</v>
      </c>
      <c r="AY121" s="374">
        <v>14420</v>
      </c>
      <c r="AZ121" s="372">
        <v>14460</v>
      </c>
      <c r="BA121" s="373">
        <v>14527</v>
      </c>
      <c r="BB121" s="373">
        <v>14490</v>
      </c>
      <c r="BC121" s="373">
        <v>14465</v>
      </c>
      <c r="BD121" s="373">
        <v>14480</v>
      </c>
      <c r="BE121" s="373">
        <v>14399</v>
      </c>
      <c r="BF121" s="373">
        <v>14258</v>
      </c>
      <c r="BG121" s="373">
        <v>14127</v>
      </c>
      <c r="BH121" s="373">
        <v>14121</v>
      </c>
      <c r="BI121" s="373">
        <v>14034</v>
      </c>
      <c r="BJ121" s="373">
        <v>14191</v>
      </c>
      <c r="BK121" s="374">
        <v>14318</v>
      </c>
      <c r="BL121" s="372">
        <v>14350</v>
      </c>
      <c r="BM121" s="377">
        <v>14433</v>
      </c>
      <c r="BN121" s="377">
        <v>14407</v>
      </c>
      <c r="BO121" s="377">
        <v>14420</v>
      </c>
      <c r="BP121" s="377">
        <v>14479</v>
      </c>
      <c r="BQ121" s="377">
        <v>14492</v>
      </c>
      <c r="BR121" s="377">
        <v>14330</v>
      </c>
      <c r="BS121" s="377">
        <v>14267</v>
      </c>
      <c r="BT121" s="377">
        <v>14282</v>
      </c>
      <c r="BU121" s="377">
        <v>14269</v>
      </c>
      <c r="BV121" s="377">
        <v>14210</v>
      </c>
      <c r="BW121" s="374">
        <v>14240</v>
      </c>
      <c r="BX121" s="372">
        <v>14121</v>
      </c>
      <c r="BY121" s="377">
        <v>14013</v>
      </c>
      <c r="BZ121" s="377">
        <v>13844</v>
      </c>
      <c r="CA121" s="377">
        <v>13711</v>
      </c>
      <c r="CB121" s="377">
        <v>13642</v>
      </c>
      <c r="CC121" s="377">
        <v>13378</v>
      </c>
      <c r="CD121" s="377">
        <v>13427</v>
      </c>
      <c r="CE121" s="377">
        <v>13398</v>
      </c>
      <c r="CF121" s="377">
        <v>13316</v>
      </c>
      <c r="CG121" s="373">
        <v>13257</v>
      </c>
      <c r="CH121" s="373">
        <v>13246</v>
      </c>
      <c r="CI121" s="374">
        <v>13225</v>
      </c>
      <c r="CJ121" s="372">
        <v>13220</v>
      </c>
      <c r="CK121" s="373">
        <v>13189</v>
      </c>
      <c r="CL121" s="373">
        <v>13142</v>
      </c>
      <c r="CM121" s="373">
        <v>13057</v>
      </c>
      <c r="CN121" s="373">
        <v>13118</v>
      </c>
      <c r="CO121" s="373">
        <v>13231</v>
      </c>
      <c r="CP121" s="373">
        <v>13286</v>
      </c>
      <c r="CQ121" s="373">
        <v>13309</v>
      </c>
      <c r="CR121" s="373">
        <v>13247</v>
      </c>
      <c r="CS121" s="373">
        <v>13289</v>
      </c>
      <c r="CT121" s="373">
        <v>13356</v>
      </c>
      <c r="CU121" s="374">
        <v>13407</v>
      </c>
      <c r="CV121" s="372">
        <v>13391</v>
      </c>
      <c r="CW121" s="373">
        <v>13370</v>
      </c>
      <c r="CX121" s="373">
        <v>13324</v>
      </c>
      <c r="CY121" s="373">
        <v>13328</v>
      </c>
      <c r="CZ121" s="373">
        <v>13340</v>
      </c>
      <c r="DA121" s="373">
        <v>13342</v>
      </c>
      <c r="DB121" s="373">
        <v>13355</v>
      </c>
      <c r="DC121" s="373">
        <v>13275</v>
      </c>
      <c r="DD121" s="373">
        <v>13339</v>
      </c>
      <c r="DE121" s="373">
        <v>13285</v>
      </c>
      <c r="DF121" s="373">
        <v>13267</v>
      </c>
      <c r="DG121" s="374">
        <v>13260</v>
      </c>
      <c r="DH121" s="372">
        <v>13321</v>
      </c>
      <c r="DI121" s="373">
        <v>13306</v>
      </c>
      <c r="DJ121" s="373">
        <v>13308</v>
      </c>
      <c r="DK121" s="373">
        <v>13299</v>
      </c>
      <c r="DL121" s="373">
        <v>13271</v>
      </c>
      <c r="DM121" s="373">
        <v>13222</v>
      </c>
      <c r="DN121" s="373">
        <v>13167</v>
      </c>
      <c r="DO121" s="373">
        <v>13148</v>
      </c>
      <c r="DP121" s="373">
        <v>13141</v>
      </c>
      <c r="DQ121" s="373">
        <v>13057</v>
      </c>
      <c r="DR121" s="373">
        <v>12967</v>
      </c>
      <c r="DS121" s="376">
        <v>13004</v>
      </c>
      <c r="DT121" s="372">
        <v>12995</v>
      </c>
      <c r="DU121" s="373">
        <v>13086</v>
      </c>
      <c r="DV121" s="373">
        <v>13127</v>
      </c>
      <c r="DW121" s="373">
        <v>13136</v>
      </c>
      <c r="DX121" s="373">
        <v>13251</v>
      </c>
      <c r="DY121" s="373">
        <v>13326</v>
      </c>
      <c r="DZ121" s="373">
        <v>13357</v>
      </c>
      <c r="EA121" s="373">
        <v>13204</v>
      </c>
      <c r="EB121" s="373">
        <v>13187</v>
      </c>
      <c r="EC121" s="373">
        <v>13097</v>
      </c>
      <c r="ED121" s="373">
        <v>13013</v>
      </c>
      <c r="EE121" s="376">
        <v>12924</v>
      </c>
      <c r="EF121" s="372">
        <v>12926</v>
      </c>
      <c r="EG121" s="373">
        <v>12893</v>
      </c>
      <c r="EH121" s="373">
        <v>12835</v>
      </c>
      <c r="EI121" s="373">
        <v>12825</v>
      </c>
      <c r="EJ121" s="373">
        <v>12768</v>
      </c>
      <c r="EK121" s="373">
        <v>12749</v>
      </c>
      <c r="EL121" s="373">
        <v>12730</v>
      </c>
      <c r="EM121" s="373">
        <v>12706</v>
      </c>
      <c r="EN121" s="373">
        <v>12756</v>
      </c>
      <c r="EO121" s="373">
        <v>12745</v>
      </c>
      <c r="EP121" s="373">
        <v>12759</v>
      </c>
      <c r="EQ121" s="376">
        <v>12781</v>
      </c>
      <c r="ER121" s="372">
        <v>12778</v>
      </c>
      <c r="ES121" s="373">
        <v>12739</v>
      </c>
      <c r="ET121" s="373">
        <v>12673</v>
      </c>
      <c r="EU121" s="373">
        <v>12618</v>
      </c>
      <c r="EV121" s="373">
        <v>12683</v>
      </c>
      <c r="EW121" s="376">
        <v>12631</v>
      </c>
      <c r="EX121" s="376">
        <v>12923</v>
      </c>
      <c r="EY121" s="376">
        <v>12919</v>
      </c>
      <c r="EZ121" s="374">
        <v>12838</v>
      </c>
      <c r="FA121" s="374">
        <v>12871</v>
      </c>
      <c r="FB121" s="374">
        <v>12850</v>
      </c>
      <c r="FC121" s="374">
        <v>12898</v>
      </c>
      <c r="FD121" s="102">
        <v>48</v>
      </c>
      <c r="FE121" s="85">
        <v>0.3729313961619144</v>
      </c>
      <c r="FF121" s="102">
        <v>117</v>
      </c>
      <c r="FG121" s="85">
        <v>0.91542132853454339</v>
      </c>
    </row>
    <row r="122" spans="1:163" ht="15" outlineLevel="2">
      <c r="A122" s="360">
        <v>789</v>
      </c>
      <c r="B122" s="53" t="s">
        <v>389</v>
      </c>
      <c r="C122" s="344" t="s">
        <v>407</v>
      </c>
      <c r="D122" s="372">
        <v>9184</v>
      </c>
      <c r="E122" s="373">
        <v>9156</v>
      </c>
      <c r="F122" s="373">
        <v>9190</v>
      </c>
      <c r="G122" s="373">
        <v>9133</v>
      </c>
      <c r="H122" s="373">
        <v>9190</v>
      </c>
      <c r="I122" s="373">
        <v>9265</v>
      </c>
      <c r="J122" s="373">
        <v>9218</v>
      </c>
      <c r="K122" s="373">
        <v>9213</v>
      </c>
      <c r="L122" s="373">
        <v>9168</v>
      </c>
      <c r="M122" s="373">
        <v>9231</v>
      </c>
      <c r="N122" s="373">
        <v>9150</v>
      </c>
      <c r="O122" s="374">
        <v>9197</v>
      </c>
      <c r="P122" s="372">
        <v>9087</v>
      </c>
      <c r="Q122" s="373">
        <v>9096</v>
      </c>
      <c r="R122" s="375">
        <v>9197</v>
      </c>
      <c r="S122" s="373">
        <v>9142</v>
      </c>
      <c r="T122" s="373">
        <v>9150</v>
      </c>
      <c r="U122" s="373">
        <v>9136</v>
      </c>
      <c r="V122" s="373">
        <v>9243</v>
      </c>
      <c r="W122" s="373">
        <v>9269</v>
      </c>
      <c r="X122" s="373">
        <v>9371</v>
      </c>
      <c r="Y122" s="373">
        <v>9343</v>
      </c>
      <c r="Z122" s="373">
        <v>9333</v>
      </c>
      <c r="AA122" s="374">
        <v>9306</v>
      </c>
      <c r="AB122" s="372">
        <v>9376</v>
      </c>
      <c r="AC122" s="373">
        <v>9376</v>
      </c>
      <c r="AD122" s="373">
        <v>9442</v>
      </c>
      <c r="AE122" s="373">
        <v>9428</v>
      </c>
      <c r="AF122" s="373">
        <v>9475</v>
      </c>
      <c r="AG122" s="373">
        <v>9456</v>
      </c>
      <c r="AH122" s="373">
        <v>9404</v>
      </c>
      <c r="AI122" s="373">
        <v>9457</v>
      </c>
      <c r="AJ122" s="373">
        <v>9654</v>
      </c>
      <c r="AK122" s="373">
        <v>9693</v>
      </c>
      <c r="AL122" s="373">
        <v>9622</v>
      </c>
      <c r="AM122" s="374">
        <v>9652</v>
      </c>
      <c r="AN122" s="372">
        <v>9637</v>
      </c>
      <c r="AO122" s="373">
        <v>9747</v>
      </c>
      <c r="AP122" s="373">
        <v>9786</v>
      </c>
      <c r="AQ122" s="373">
        <v>9765</v>
      </c>
      <c r="AR122" s="373">
        <v>9735</v>
      </c>
      <c r="AS122" s="373">
        <v>9750</v>
      </c>
      <c r="AT122" s="373">
        <v>9725</v>
      </c>
      <c r="AU122" s="373">
        <v>9743</v>
      </c>
      <c r="AV122" s="373">
        <v>9688</v>
      </c>
      <c r="AW122" s="373">
        <v>9604</v>
      </c>
      <c r="AX122" s="373">
        <v>9586</v>
      </c>
      <c r="AY122" s="374">
        <v>9580</v>
      </c>
      <c r="AZ122" s="372">
        <v>9620</v>
      </c>
      <c r="BA122" s="373">
        <v>9628</v>
      </c>
      <c r="BB122" s="373">
        <v>9587</v>
      </c>
      <c r="BC122" s="373">
        <v>9543</v>
      </c>
      <c r="BD122" s="373">
        <v>9506</v>
      </c>
      <c r="BE122" s="373">
        <v>9496</v>
      </c>
      <c r="BF122" s="373">
        <v>9506</v>
      </c>
      <c r="BG122" s="373">
        <v>9501</v>
      </c>
      <c r="BH122" s="373">
        <v>9449</v>
      </c>
      <c r="BI122" s="373">
        <v>9425</v>
      </c>
      <c r="BJ122" s="373">
        <v>9633</v>
      </c>
      <c r="BK122" s="374">
        <v>9751</v>
      </c>
      <c r="BL122" s="372">
        <v>9737</v>
      </c>
      <c r="BM122" s="377">
        <v>9822</v>
      </c>
      <c r="BN122" s="377">
        <v>9741</v>
      </c>
      <c r="BO122" s="377">
        <v>9762</v>
      </c>
      <c r="BP122" s="377">
        <v>9797</v>
      </c>
      <c r="BQ122" s="377">
        <v>9801</v>
      </c>
      <c r="BR122" s="377">
        <v>9798</v>
      </c>
      <c r="BS122" s="377">
        <v>9802</v>
      </c>
      <c r="BT122" s="377">
        <v>9812</v>
      </c>
      <c r="BU122" s="377">
        <v>9791</v>
      </c>
      <c r="BV122" s="377">
        <v>9794</v>
      </c>
      <c r="BW122" s="374">
        <v>9808</v>
      </c>
      <c r="BX122" s="372">
        <v>9700</v>
      </c>
      <c r="BY122" s="377">
        <v>9680</v>
      </c>
      <c r="BZ122" s="377">
        <v>9561</v>
      </c>
      <c r="CA122" s="377">
        <v>9495</v>
      </c>
      <c r="CB122" s="377">
        <v>9473</v>
      </c>
      <c r="CC122" s="377">
        <v>9196</v>
      </c>
      <c r="CD122" s="377">
        <v>9222</v>
      </c>
      <c r="CE122" s="377">
        <v>9228</v>
      </c>
      <c r="CF122" s="377">
        <v>9154</v>
      </c>
      <c r="CG122" s="373">
        <v>9134</v>
      </c>
      <c r="CH122" s="373">
        <v>9137</v>
      </c>
      <c r="CI122" s="374">
        <v>9066</v>
      </c>
      <c r="CJ122" s="372">
        <v>9028</v>
      </c>
      <c r="CK122" s="373">
        <v>9082</v>
      </c>
      <c r="CL122" s="373">
        <v>9104</v>
      </c>
      <c r="CM122" s="373">
        <v>9109</v>
      </c>
      <c r="CN122" s="373">
        <v>9125</v>
      </c>
      <c r="CO122" s="373">
        <v>9094</v>
      </c>
      <c r="CP122" s="373">
        <v>9076</v>
      </c>
      <c r="CQ122" s="373">
        <v>8960</v>
      </c>
      <c r="CR122" s="373">
        <v>9096</v>
      </c>
      <c r="CS122" s="373">
        <v>9055</v>
      </c>
      <c r="CT122" s="373">
        <v>9026</v>
      </c>
      <c r="CU122" s="374">
        <v>8966</v>
      </c>
      <c r="CV122" s="372">
        <v>8989</v>
      </c>
      <c r="CW122" s="373">
        <v>9038</v>
      </c>
      <c r="CX122" s="373">
        <v>8980</v>
      </c>
      <c r="CY122" s="373">
        <v>8952</v>
      </c>
      <c r="CZ122" s="373">
        <v>8979</v>
      </c>
      <c r="DA122" s="373">
        <v>8992</v>
      </c>
      <c r="DB122" s="373">
        <v>8961</v>
      </c>
      <c r="DC122" s="373">
        <v>8967</v>
      </c>
      <c r="DD122" s="373">
        <v>8995</v>
      </c>
      <c r="DE122" s="373">
        <v>8995</v>
      </c>
      <c r="DF122" s="373">
        <v>9033</v>
      </c>
      <c r="DG122" s="374">
        <v>9044</v>
      </c>
      <c r="DH122" s="372">
        <v>9083</v>
      </c>
      <c r="DI122" s="373">
        <v>9106</v>
      </c>
      <c r="DJ122" s="373">
        <v>9179</v>
      </c>
      <c r="DK122" s="373">
        <v>9060</v>
      </c>
      <c r="DL122" s="373">
        <v>9042</v>
      </c>
      <c r="DM122" s="373">
        <v>9003</v>
      </c>
      <c r="DN122" s="373">
        <v>8963</v>
      </c>
      <c r="DO122" s="373">
        <v>9042</v>
      </c>
      <c r="DP122" s="373">
        <v>9053</v>
      </c>
      <c r="DQ122" s="373">
        <v>9023</v>
      </c>
      <c r="DR122" s="373">
        <v>9001</v>
      </c>
      <c r="DS122" s="376">
        <v>8982</v>
      </c>
      <c r="DT122" s="372">
        <v>8977</v>
      </c>
      <c r="DU122" s="373">
        <v>9110</v>
      </c>
      <c r="DV122" s="373">
        <v>9123</v>
      </c>
      <c r="DW122" s="373">
        <v>9083</v>
      </c>
      <c r="DX122" s="373">
        <v>9126</v>
      </c>
      <c r="DY122" s="373">
        <v>9116</v>
      </c>
      <c r="DZ122" s="373">
        <v>9126</v>
      </c>
      <c r="EA122" s="373">
        <v>9070</v>
      </c>
      <c r="EB122" s="373">
        <v>9094</v>
      </c>
      <c r="EC122" s="373">
        <v>9053</v>
      </c>
      <c r="ED122" s="373">
        <v>9030</v>
      </c>
      <c r="EE122" s="376">
        <v>8978</v>
      </c>
      <c r="EF122" s="372">
        <v>8973</v>
      </c>
      <c r="EG122" s="373">
        <v>9015</v>
      </c>
      <c r="EH122" s="373">
        <v>8969</v>
      </c>
      <c r="EI122" s="373">
        <v>8999</v>
      </c>
      <c r="EJ122" s="373">
        <v>9028</v>
      </c>
      <c r="EK122" s="373">
        <v>9019</v>
      </c>
      <c r="EL122" s="373">
        <v>8995</v>
      </c>
      <c r="EM122" s="373">
        <v>9063</v>
      </c>
      <c r="EN122" s="373">
        <v>9233</v>
      </c>
      <c r="EO122" s="373">
        <v>9241</v>
      </c>
      <c r="EP122" s="373">
        <v>9189</v>
      </c>
      <c r="EQ122" s="376">
        <v>9187</v>
      </c>
      <c r="ER122" s="372">
        <v>9215</v>
      </c>
      <c r="ES122" s="373">
        <v>9264</v>
      </c>
      <c r="ET122" s="373">
        <v>9152</v>
      </c>
      <c r="EU122" s="373">
        <v>9123</v>
      </c>
      <c r="EV122" s="373">
        <v>9122</v>
      </c>
      <c r="EW122" s="376">
        <v>9098</v>
      </c>
      <c r="EX122" s="376">
        <v>9305</v>
      </c>
      <c r="EY122" s="376">
        <v>9297</v>
      </c>
      <c r="EZ122" s="374">
        <v>9209</v>
      </c>
      <c r="FA122" s="374">
        <v>9259</v>
      </c>
      <c r="FB122" s="374">
        <v>9243</v>
      </c>
      <c r="FC122" s="374">
        <v>9230</v>
      </c>
      <c r="FD122" s="102">
        <v>-13</v>
      </c>
      <c r="FE122" s="85">
        <v>-0.14040393131007667</v>
      </c>
      <c r="FF122" s="102">
        <v>43</v>
      </c>
      <c r="FG122" s="85">
        <v>0.46805268313921844</v>
      </c>
    </row>
    <row r="123" spans="1:163" ht="15" outlineLevel="2">
      <c r="A123" s="360">
        <v>792</v>
      </c>
      <c r="B123" s="53" t="s">
        <v>389</v>
      </c>
      <c r="C123" s="344" t="s">
        <v>408</v>
      </c>
      <c r="D123" s="372">
        <v>4108</v>
      </c>
      <c r="E123" s="373">
        <v>4136</v>
      </c>
      <c r="F123" s="373">
        <v>4090</v>
      </c>
      <c r="G123" s="373">
        <v>4091</v>
      </c>
      <c r="H123" s="373">
        <v>4052</v>
      </c>
      <c r="I123" s="373">
        <v>4028</v>
      </c>
      <c r="J123" s="373">
        <v>3979</v>
      </c>
      <c r="K123" s="373">
        <v>4022</v>
      </c>
      <c r="L123" s="373">
        <v>4034</v>
      </c>
      <c r="M123" s="373">
        <v>4003</v>
      </c>
      <c r="N123" s="373">
        <v>3991</v>
      </c>
      <c r="O123" s="374">
        <v>3996</v>
      </c>
      <c r="P123" s="372">
        <v>3975</v>
      </c>
      <c r="Q123" s="373">
        <v>3987</v>
      </c>
      <c r="R123" s="375">
        <v>4015</v>
      </c>
      <c r="S123" s="373">
        <v>4059</v>
      </c>
      <c r="T123" s="373">
        <v>4071</v>
      </c>
      <c r="U123" s="373">
        <v>4065</v>
      </c>
      <c r="V123" s="373">
        <v>4038</v>
      </c>
      <c r="W123" s="373">
        <v>3999</v>
      </c>
      <c r="X123" s="373">
        <v>3927</v>
      </c>
      <c r="Y123" s="373">
        <v>3961</v>
      </c>
      <c r="Z123" s="373">
        <v>3985</v>
      </c>
      <c r="AA123" s="374">
        <v>3898</v>
      </c>
      <c r="AB123" s="372">
        <v>3890</v>
      </c>
      <c r="AC123" s="373">
        <v>3958</v>
      </c>
      <c r="AD123" s="373">
        <v>3954</v>
      </c>
      <c r="AE123" s="373">
        <v>3949</v>
      </c>
      <c r="AF123" s="373">
        <v>3884</v>
      </c>
      <c r="AG123" s="373">
        <v>3794</v>
      </c>
      <c r="AH123" s="373">
        <v>3750</v>
      </c>
      <c r="AI123" s="373">
        <v>3743</v>
      </c>
      <c r="AJ123" s="373">
        <v>3732</v>
      </c>
      <c r="AK123" s="373">
        <v>3792</v>
      </c>
      <c r="AL123" s="373">
        <v>3765</v>
      </c>
      <c r="AM123" s="374">
        <v>3851</v>
      </c>
      <c r="AN123" s="372">
        <v>3822</v>
      </c>
      <c r="AO123" s="373">
        <v>3793</v>
      </c>
      <c r="AP123" s="373">
        <v>3769</v>
      </c>
      <c r="AQ123" s="373">
        <v>3735</v>
      </c>
      <c r="AR123" s="373">
        <v>3821</v>
      </c>
      <c r="AS123" s="373">
        <v>3786</v>
      </c>
      <c r="AT123" s="373">
        <v>3797</v>
      </c>
      <c r="AU123" s="373">
        <v>3811</v>
      </c>
      <c r="AV123" s="373">
        <v>3773</v>
      </c>
      <c r="AW123" s="373">
        <v>3749</v>
      </c>
      <c r="AX123" s="373">
        <v>3740</v>
      </c>
      <c r="AY123" s="374">
        <v>3707</v>
      </c>
      <c r="AZ123" s="372">
        <v>3710</v>
      </c>
      <c r="BA123" s="373">
        <v>3708</v>
      </c>
      <c r="BB123" s="373">
        <v>3684</v>
      </c>
      <c r="BC123" s="373">
        <v>3632</v>
      </c>
      <c r="BD123" s="373">
        <v>3637</v>
      </c>
      <c r="BE123" s="373">
        <v>3629</v>
      </c>
      <c r="BF123" s="373">
        <v>3623</v>
      </c>
      <c r="BG123" s="373">
        <v>3517</v>
      </c>
      <c r="BH123" s="373">
        <v>3545</v>
      </c>
      <c r="BI123" s="373">
        <v>3477</v>
      </c>
      <c r="BJ123" s="373">
        <v>3512</v>
      </c>
      <c r="BK123" s="374">
        <v>3539</v>
      </c>
      <c r="BL123" s="372">
        <v>3549</v>
      </c>
      <c r="BM123" s="377">
        <v>3573</v>
      </c>
      <c r="BN123" s="377">
        <v>3563</v>
      </c>
      <c r="BO123" s="377">
        <v>3543</v>
      </c>
      <c r="BP123" s="377">
        <v>3540</v>
      </c>
      <c r="BQ123" s="377">
        <v>3481</v>
      </c>
      <c r="BR123" s="377">
        <v>3294</v>
      </c>
      <c r="BS123" s="377">
        <v>3232</v>
      </c>
      <c r="BT123" s="377">
        <v>3220</v>
      </c>
      <c r="BU123" s="377">
        <v>3227</v>
      </c>
      <c r="BV123" s="377">
        <v>3271</v>
      </c>
      <c r="BW123" s="374">
        <v>3288</v>
      </c>
      <c r="BX123" s="372">
        <v>3296</v>
      </c>
      <c r="BY123" s="377">
        <v>3267</v>
      </c>
      <c r="BZ123" s="377">
        <v>3248</v>
      </c>
      <c r="CA123" s="377">
        <v>3185</v>
      </c>
      <c r="CB123" s="377">
        <v>3194</v>
      </c>
      <c r="CC123" s="377">
        <v>3164</v>
      </c>
      <c r="CD123" s="377">
        <v>3132</v>
      </c>
      <c r="CE123" s="377">
        <v>3139</v>
      </c>
      <c r="CF123" s="377">
        <v>3108</v>
      </c>
      <c r="CG123" s="373">
        <v>3089</v>
      </c>
      <c r="CH123" s="373">
        <v>3091</v>
      </c>
      <c r="CI123" s="374">
        <v>3090</v>
      </c>
      <c r="CJ123" s="372">
        <v>3077</v>
      </c>
      <c r="CK123" s="373">
        <v>3061</v>
      </c>
      <c r="CL123" s="373">
        <v>3031</v>
      </c>
      <c r="CM123" s="373">
        <v>3027</v>
      </c>
      <c r="CN123" s="373">
        <v>3021</v>
      </c>
      <c r="CO123" s="373">
        <v>3035</v>
      </c>
      <c r="CP123" s="373">
        <v>3084</v>
      </c>
      <c r="CQ123" s="373">
        <v>3068</v>
      </c>
      <c r="CR123" s="373">
        <v>3052</v>
      </c>
      <c r="CS123" s="373">
        <v>3096</v>
      </c>
      <c r="CT123" s="373">
        <v>3108</v>
      </c>
      <c r="CU123" s="374">
        <v>3140</v>
      </c>
      <c r="CV123" s="372">
        <v>3139</v>
      </c>
      <c r="CW123" s="373">
        <v>3107</v>
      </c>
      <c r="CX123" s="373">
        <v>3074</v>
      </c>
      <c r="CY123" s="373">
        <v>3047</v>
      </c>
      <c r="CZ123" s="373">
        <v>3034</v>
      </c>
      <c r="DA123" s="373">
        <v>3021</v>
      </c>
      <c r="DB123" s="373">
        <v>2990</v>
      </c>
      <c r="DC123" s="373">
        <v>3011</v>
      </c>
      <c r="DD123" s="373">
        <v>2997</v>
      </c>
      <c r="DE123" s="373">
        <v>2996</v>
      </c>
      <c r="DF123" s="373">
        <v>3024</v>
      </c>
      <c r="DG123" s="374">
        <v>3037</v>
      </c>
      <c r="DH123" s="372">
        <v>3048</v>
      </c>
      <c r="DI123" s="373">
        <v>2980</v>
      </c>
      <c r="DJ123" s="373">
        <v>2995</v>
      </c>
      <c r="DK123" s="373">
        <v>2985</v>
      </c>
      <c r="DL123" s="373">
        <v>2963</v>
      </c>
      <c r="DM123" s="373">
        <v>2940</v>
      </c>
      <c r="DN123" s="373">
        <v>2916</v>
      </c>
      <c r="DO123" s="373">
        <v>2940</v>
      </c>
      <c r="DP123" s="373">
        <v>2949</v>
      </c>
      <c r="DQ123" s="373">
        <v>2938</v>
      </c>
      <c r="DR123" s="373">
        <v>2934</v>
      </c>
      <c r="DS123" s="376">
        <v>2993</v>
      </c>
      <c r="DT123" s="372">
        <v>2995</v>
      </c>
      <c r="DU123" s="373">
        <v>3071</v>
      </c>
      <c r="DV123" s="373">
        <v>3060</v>
      </c>
      <c r="DW123" s="373">
        <v>3108</v>
      </c>
      <c r="DX123" s="373">
        <v>3158</v>
      </c>
      <c r="DY123" s="373">
        <v>3155</v>
      </c>
      <c r="DZ123" s="373">
        <v>3156</v>
      </c>
      <c r="EA123" s="373">
        <v>3071</v>
      </c>
      <c r="EB123" s="373">
        <v>3063</v>
      </c>
      <c r="EC123" s="373">
        <v>3045</v>
      </c>
      <c r="ED123" s="373">
        <v>3034</v>
      </c>
      <c r="EE123" s="376">
        <v>3036</v>
      </c>
      <c r="EF123" s="372">
        <v>3041</v>
      </c>
      <c r="EG123" s="373">
        <v>3055</v>
      </c>
      <c r="EH123" s="373">
        <v>3018</v>
      </c>
      <c r="EI123" s="373">
        <v>3023</v>
      </c>
      <c r="EJ123" s="373">
        <v>3017</v>
      </c>
      <c r="EK123" s="373">
        <v>2989</v>
      </c>
      <c r="EL123" s="373">
        <v>3003</v>
      </c>
      <c r="EM123" s="373">
        <v>3007</v>
      </c>
      <c r="EN123" s="373">
        <v>3013</v>
      </c>
      <c r="EO123" s="373">
        <v>2989</v>
      </c>
      <c r="EP123" s="373">
        <v>2978</v>
      </c>
      <c r="EQ123" s="376">
        <v>2990</v>
      </c>
      <c r="ER123" s="372">
        <v>3016</v>
      </c>
      <c r="ES123" s="373">
        <v>2998</v>
      </c>
      <c r="ET123" s="373">
        <v>2984</v>
      </c>
      <c r="EU123" s="373">
        <v>2962</v>
      </c>
      <c r="EV123" s="373">
        <v>2977</v>
      </c>
      <c r="EW123" s="376">
        <v>2961</v>
      </c>
      <c r="EX123" s="376">
        <v>3108</v>
      </c>
      <c r="EY123" s="376">
        <v>3099</v>
      </c>
      <c r="EZ123" s="374">
        <v>3113</v>
      </c>
      <c r="FA123" s="374">
        <v>3127</v>
      </c>
      <c r="FB123" s="374">
        <v>3146</v>
      </c>
      <c r="FC123" s="374">
        <v>3136</v>
      </c>
      <c r="FD123" s="102">
        <v>-10</v>
      </c>
      <c r="FE123" s="85">
        <v>-0.31979533098816759</v>
      </c>
      <c r="FF123" s="102">
        <v>146</v>
      </c>
      <c r="FG123" s="85">
        <v>4.8829431438127093</v>
      </c>
    </row>
    <row r="124" spans="1:163" ht="15" outlineLevel="2">
      <c r="A124" s="360">
        <v>809</v>
      </c>
      <c r="B124" s="53" t="s">
        <v>389</v>
      </c>
      <c r="C124" s="344" t="s">
        <v>409</v>
      </c>
      <c r="D124" s="372">
        <v>4612</v>
      </c>
      <c r="E124" s="373">
        <v>4618</v>
      </c>
      <c r="F124" s="373">
        <v>4564</v>
      </c>
      <c r="G124" s="373">
        <v>4537</v>
      </c>
      <c r="H124" s="373">
        <v>4450</v>
      </c>
      <c r="I124" s="373">
        <v>4444</v>
      </c>
      <c r="J124" s="373">
        <v>4351</v>
      </c>
      <c r="K124" s="373">
        <v>4440</v>
      </c>
      <c r="L124" s="373">
        <v>4263</v>
      </c>
      <c r="M124" s="373">
        <v>4241</v>
      </c>
      <c r="N124" s="373">
        <v>4223</v>
      </c>
      <c r="O124" s="374">
        <v>4311</v>
      </c>
      <c r="P124" s="372">
        <v>4374</v>
      </c>
      <c r="Q124" s="373">
        <v>4309</v>
      </c>
      <c r="R124" s="375">
        <v>4312</v>
      </c>
      <c r="S124" s="373">
        <v>4224</v>
      </c>
      <c r="T124" s="373">
        <v>4252</v>
      </c>
      <c r="U124" s="373">
        <v>4218</v>
      </c>
      <c r="V124" s="373">
        <v>4288</v>
      </c>
      <c r="W124" s="373">
        <v>4274</v>
      </c>
      <c r="X124" s="373">
        <v>4238</v>
      </c>
      <c r="Y124" s="373">
        <v>4266</v>
      </c>
      <c r="Z124" s="373">
        <v>4252</v>
      </c>
      <c r="AA124" s="374">
        <v>4135</v>
      </c>
      <c r="AB124" s="372">
        <v>4130</v>
      </c>
      <c r="AC124" s="373">
        <v>4227</v>
      </c>
      <c r="AD124" s="373">
        <v>4245</v>
      </c>
      <c r="AE124" s="373">
        <v>4256</v>
      </c>
      <c r="AF124" s="373">
        <v>4231</v>
      </c>
      <c r="AG124" s="373">
        <v>4123</v>
      </c>
      <c r="AH124" s="373">
        <v>4091</v>
      </c>
      <c r="AI124" s="373">
        <v>4095</v>
      </c>
      <c r="AJ124" s="373">
        <v>4085</v>
      </c>
      <c r="AK124" s="373">
        <v>4281</v>
      </c>
      <c r="AL124" s="373">
        <v>4216</v>
      </c>
      <c r="AM124" s="374">
        <v>4264</v>
      </c>
      <c r="AN124" s="372">
        <v>4233</v>
      </c>
      <c r="AO124" s="373">
        <v>4308</v>
      </c>
      <c r="AP124" s="373">
        <v>4307</v>
      </c>
      <c r="AQ124" s="373">
        <v>4236</v>
      </c>
      <c r="AR124" s="373">
        <v>4294</v>
      </c>
      <c r="AS124" s="373">
        <v>4287</v>
      </c>
      <c r="AT124" s="373">
        <v>4301</v>
      </c>
      <c r="AU124" s="373">
        <v>4363</v>
      </c>
      <c r="AV124" s="373">
        <v>4327</v>
      </c>
      <c r="AW124" s="373">
        <v>4354</v>
      </c>
      <c r="AX124" s="373">
        <v>4315</v>
      </c>
      <c r="AY124" s="374">
        <v>4342</v>
      </c>
      <c r="AZ124" s="372">
        <v>4336</v>
      </c>
      <c r="BA124" s="373">
        <v>4383</v>
      </c>
      <c r="BB124" s="373">
        <v>4329</v>
      </c>
      <c r="BC124" s="373">
        <v>4292</v>
      </c>
      <c r="BD124" s="373">
        <v>4242</v>
      </c>
      <c r="BE124" s="373">
        <v>4190</v>
      </c>
      <c r="BF124" s="373">
        <v>4156</v>
      </c>
      <c r="BG124" s="373">
        <v>4026</v>
      </c>
      <c r="BH124" s="373">
        <v>4072</v>
      </c>
      <c r="BI124" s="373">
        <v>4005</v>
      </c>
      <c r="BJ124" s="373">
        <v>4125</v>
      </c>
      <c r="BK124" s="374">
        <v>4139</v>
      </c>
      <c r="BL124" s="372">
        <v>4156</v>
      </c>
      <c r="BM124" s="377">
        <v>4197</v>
      </c>
      <c r="BN124" s="377">
        <v>4170</v>
      </c>
      <c r="BO124" s="377">
        <v>4171</v>
      </c>
      <c r="BP124" s="377">
        <v>4210</v>
      </c>
      <c r="BQ124" s="377">
        <v>4163</v>
      </c>
      <c r="BR124" s="377">
        <v>3957</v>
      </c>
      <c r="BS124" s="377">
        <v>3913</v>
      </c>
      <c r="BT124" s="377">
        <v>3881</v>
      </c>
      <c r="BU124" s="377">
        <v>3875</v>
      </c>
      <c r="BV124" s="377">
        <v>3894</v>
      </c>
      <c r="BW124" s="374">
        <v>3946</v>
      </c>
      <c r="BX124" s="372">
        <v>3854</v>
      </c>
      <c r="BY124" s="377">
        <v>3824</v>
      </c>
      <c r="BZ124" s="377">
        <v>3806</v>
      </c>
      <c r="CA124" s="377">
        <v>3778</v>
      </c>
      <c r="CB124" s="377">
        <v>3704</v>
      </c>
      <c r="CC124" s="377">
        <v>3638</v>
      </c>
      <c r="CD124" s="377">
        <v>3587</v>
      </c>
      <c r="CE124" s="377">
        <v>3600</v>
      </c>
      <c r="CF124" s="377">
        <v>3592</v>
      </c>
      <c r="CG124" s="373">
        <v>3576</v>
      </c>
      <c r="CH124" s="373">
        <v>3583</v>
      </c>
      <c r="CI124" s="374">
        <v>3603</v>
      </c>
      <c r="CJ124" s="372">
        <v>3599</v>
      </c>
      <c r="CK124" s="373">
        <v>3615</v>
      </c>
      <c r="CL124" s="373">
        <v>3603</v>
      </c>
      <c r="CM124" s="373">
        <v>3600</v>
      </c>
      <c r="CN124" s="373">
        <v>3624</v>
      </c>
      <c r="CO124" s="373">
        <v>3676</v>
      </c>
      <c r="CP124" s="373">
        <v>3727</v>
      </c>
      <c r="CQ124" s="373">
        <v>3718</v>
      </c>
      <c r="CR124" s="373">
        <v>3674</v>
      </c>
      <c r="CS124" s="373">
        <v>3727</v>
      </c>
      <c r="CT124" s="373">
        <v>3724</v>
      </c>
      <c r="CU124" s="374">
        <v>3720</v>
      </c>
      <c r="CV124" s="372">
        <v>3738</v>
      </c>
      <c r="CW124" s="373">
        <v>3729</v>
      </c>
      <c r="CX124" s="373">
        <v>3688</v>
      </c>
      <c r="CY124" s="373">
        <v>3650</v>
      </c>
      <c r="CZ124" s="373">
        <v>3649</v>
      </c>
      <c r="DA124" s="373">
        <v>3626</v>
      </c>
      <c r="DB124" s="373">
        <v>3681</v>
      </c>
      <c r="DC124" s="373">
        <v>3631</v>
      </c>
      <c r="DD124" s="373">
        <v>3634</v>
      </c>
      <c r="DE124" s="373">
        <v>3642</v>
      </c>
      <c r="DF124" s="373">
        <v>3648</v>
      </c>
      <c r="DG124" s="374">
        <v>3621</v>
      </c>
      <c r="DH124" s="372">
        <v>3605</v>
      </c>
      <c r="DI124" s="373">
        <v>3634</v>
      </c>
      <c r="DJ124" s="373">
        <v>3627</v>
      </c>
      <c r="DK124" s="373">
        <v>3609</v>
      </c>
      <c r="DL124" s="373">
        <v>3575</v>
      </c>
      <c r="DM124" s="373">
        <v>3521</v>
      </c>
      <c r="DN124" s="373">
        <v>3487</v>
      </c>
      <c r="DO124" s="373">
        <v>3469</v>
      </c>
      <c r="DP124" s="373">
        <v>3485</v>
      </c>
      <c r="DQ124" s="373">
        <v>3449</v>
      </c>
      <c r="DR124" s="373">
        <v>3449</v>
      </c>
      <c r="DS124" s="376">
        <v>3527</v>
      </c>
      <c r="DT124" s="372">
        <v>3551</v>
      </c>
      <c r="DU124" s="373">
        <v>3660</v>
      </c>
      <c r="DV124" s="373">
        <v>3679</v>
      </c>
      <c r="DW124" s="373">
        <v>3685</v>
      </c>
      <c r="DX124" s="373">
        <v>3748</v>
      </c>
      <c r="DY124" s="373">
        <v>3771</v>
      </c>
      <c r="DZ124" s="373">
        <v>3754</v>
      </c>
      <c r="EA124" s="373">
        <v>3687</v>
      </c>
      <c r="EB124" s="373">
        <v>3682</v>
      </c>
      <c r="EC124" s="373">
        <v>3657</v>
      </c>
      <c r="ED124" s="373">
        <v>3624</v>
      </c>
      <c r="EE124" s="376">
        <v>3593</v>
      </c>
      <c r="EF124" s="372">
        <v>3586</v>
      </c>
      <c r="EG124" s="373">
        <v>3561</v>
      </c>
      <c r="EH124" s="373">
        <v>3524</v>
      </c>
      <c r="EI124" s="373">
        <v>3493</v>
      </c>
      <c r="EJ124" s="373">
        <v>3512</v>
      </c>
      <c r="EK124" s="373">
        <v>3507</v>
      </c>
      <c r="EL124" s="373">
        <v>3492</v>
      </c>
      <c r="EM124" s="373">
        <v>3473</v>
      </c>
      <c r="EN124" s="373">
        <v>3465</v>
      </c>
      <c r="EO124" s="373">
        <v>3438</v>
      </c>
      <c r="EP124" s="373">
        <v>3421</v>
      </c>
      <c r="EQ124" s="376">
        <v>3410</v>
      </c>
      <c r="ER124" s="372">
        <v>3433</v>
      </c>
      <c r="ES124" s="373">
        <v>3421</v>
      </c>
      <c r="ET124" s="373">
        <v>3418</v>
      </c>
      <c r="EU124" s="373">
        <v>3389</v>
      </c>
      <c r="EV124" s="373">
        <v>3408</v>
      </c>
      <c r="EW124" s="376">
        <v>3370</v>
      </c>
      <c r="EX124" s="376">
        <v>3573</v>
      </c>
      <c r="EY124" s="376">
        <v>3544</v>
      </c>
      <c r="EZ124" s="374">
        <v>3520</v>
      </c>
      <c r="FA124" s="374">
        <v>3522</v>
      </c>
      <c r="FB124" s="374">
        <v>3512</v>
      </c>
      <c r="FC124" s="374">
        <v>3537</v>
      </c>
      <c r="FD124" s="102">
        <v>25</v>
      </c>
      <c r="FE124" s="85">
        <v>0.70982396365701306</v>
      </c>
      <c r="FF124" s="102">
        <v>127</v>
      </c>
      <c r="FG124" s="85">
        <v>3.7243401759530794</v>
      </c>
    </row>
    <row r="125" spans="1:163" ht="15" outlineLevel="2">
      <c r="A125" s="360">
        <v>847</v>
      </c>
      <c r="B125" s="53" t="s">
        <v>389</v>
      </c>
      <c r="C125" s="344" t="s">
        <v>410</v>
      </c>
      <c r="D125" s="372">
        <v>24344</v>
      </c>
      <c r="E125" s="373">
        <v>24416</v>
      </c>
      <c r="F125" s="373">
        <v>24400</v>
      </c>
      <c r="G125" s="373">
        <v>24381</v>
      </c>
      <c r="H125" s="373">
        <v>24254</v>
      </c>
      <c r="I125" s="373">
        <v>24293</v>
      </c>
      <c r="J125" s="373">
        <v>24233</v>
      </c>
      <c r="K125" s="373">
        <v>24261</v>
      </c>
      <c r="L125" s="373">
        <v>24306</v>
      </c>
      <c r="M125" s="373">
        <v>24469</v>
      </c>
      <c r="N125" s="373">
        <v>24539</v>
      </c>
      <c r="O125" s="374">
        <v>24711</v>
      </c>
      <c r="P125" s="372">
        <v>24726</v>
      </c>
      <c r="Q125" s="373">
        <v>24794</v>
      </c>
      <c r="R125" s="375">
        <v>24917</v>
      </c>
      <c r="S125" s="373">
        <v>25102</v>
      </c>
      <c r="T125" s="373">
        <v>25164</v>
      </c>
      <c r="U125" s="373">
        <v>25366</v>
      </c>
      <c r="V125" s="373">
        <v>25362</v>
      </c>
      <c r="W125" s="373">
        <v>25168</v>
      </c>
      <c r="X125" s="373">
        <v>25054</v>
      </c>
      <c r="Y125" s="373">
        <v>25106</v>
      </c>
      <c r="Z125" s="373">
        <v>25072</v>
      </c>
      <c r="AA125" s="374">
        <v>25007</v>
      </c>
      <c r="AB125" s="372">
        <v>25112</v>
      </c>
      <c r="AC125" s="373">
        <v>25226</v>
      </c>
      <c r="AD125" s="373">
        <v>25016</v>
      </c>
      <c r="AE125" s="373">
        <v>25395</v>
      </c>
      <c r="AF125" s="373">
        <v>25416</v>
      </c>
      <c r="AG125" s="373">
        <v>25243</v>
      </c>
      <c r="AH125" s="373">
        <v>25189</v>
      </c>
      <c r="AI125" s="373">
        <v>25292</v>
      </c>
      <c r="AJ125" s="373">
        <v>25281</v>
      </c>
      <c r="AK125" s="373">
        <v>25356</v>
      </c>
      <c r="AL125" s="373">
        <v>25304</v>
      </c>
      <c r="AM125" s="374">
        <v>25433</v>
      </c>
      <c r="AN125" s="372">
        <v>25348</v>
      </c>
      <c r="AO125" s="373">
        <v>25418</v>
      </c>
      <c r="AP125" s="373">
        <v>25433</v>
      </c>
      <c r="AQ125" s="373">
        <v>25264</v>
      </c>
      <c r="AR125" s="373">
        <v>25456</v>
      </c>
      <c r="AS125" s="373">
        <v>25513</v>
      </c>
      <c r="AT125" s="373">
        <v>25583</v>
      </c>
      <c r="AU125" s="373">
        <v>25639</v>
      </c>
      <c r="AV125" s="373">
        <v>25584</v>
      </c>
      <c r="AW125" s="373">
        <v>25583</v>
      </c>
      <c r="AX125" s="373">
        <v>25598</v>
      </c>
      <c r="AY125" s="374">
        <v>25655</v>
      </c>
      <c r="AZ125" s="372">
        <v>25731</v>
      </c>
      <c r="BA125" s="373">
        <v>25835</v>
      </c>
      <c r="BB125" s="373">
        <v>25803</v>
      </c>
      <c r="BC125" s="373">
        <v>25798</v>
      </c>
      <c r="BD125" s="373">
        <v>25735</v>
      </c>
      <c r="BE125" s="373">
        <v>25541</v>
      </c>
      <c r="BF125" s="373">
        <v>25533</v>
      </c>
      <c r="BG125" s="373">
        <v>25341</v>
      </c>
      <c r="BH125" s="373">
        <v>25372</v>
      </c>
      <c r="BI125" s="373">
        <v>25229</v>
      </c>
      <c r="BJ125" s="373">
        <v>25247</v>
      </c>
      <c r="BK125" s="374">
        <v>25319</v>
      </c>
      <c r="BL125" s="372">
        <v>25320</v>
      </c>
      <c r="BM125" s="377">
        <v>25405</v>
      </c>
      <c r="BN125" s="377">
        <v>25401</v>
      </c>
      <c r="BO125" s="377">
        <v>25339</v>
      </c>
      <c r="BP125" s="377">
        <v>25350</v>
      </c>
      <c r="BQ125" s="377">
        <v>25384</v>
      </c>
      <c r="BR125" s="377">
        <v>25092</v>
      </c>
      <c r="BS125" s="377">
        <v>25019</v>
      </c>
      <c r="BT125" s="377">
        <v>25014</v>
      </c>
      <c r="BU125" s="377">
        <v>24963</v>
      </c>
      <c r="BV125" s="377">
        <v>24935</v>
      </c>
      <c r="BW125" s="374">
        <v>24962</v>
      </c>
      <c r="BX125" s="372">
        <v>24995</v>
      </c>
      <c r="BY125" s="377">
        <v>24953</v>
      </c>
      <c r="BZ125" s="377">
        <v>24861</v>
      </c>
      <c r="CA125" s="377">
        <v>24725</v>
      </c>
      <c r="CB125" s="377">
        <v>24703</v>
      </c>
      <c r="CC125" s="377">
        <v>24599</v>
      </c>
      <c r="CD125" s="377">
        <v>24473</v>
      </c>
      <c r="CE125" s="377">
        <v>24481</v>
      </c>
      <c r="CF125" s="377">
        <v>24424</v>
      </c>
      <c r="CG125" s="373">
        <v>24356</v>
      </c>
      <c r="CH125" s="373">
        <v>24405</v>
      </c>
      <c r="CI125" s="374">
        <v>24425</v>
      </c>
      <c r="CJ125" s="372">
        <v>24393</v>
      </c>
      <c r="CK125" s="373">
        <v>24493</v>
      </c>
      <c r="CL125" s="373">
        <v>24387</v>
      </c>
      <c r="CM125" s="373">
        <v>24389</v>
      </c>
      <c r="CN125" s="373">
        <v>24497</v>
      </c>
      <c r="CO125" s="373">
        <v>24661</v>
      </c>
      <c r="CP125" s="373">
        <v>24702</v>
      </c>
      <c r="CQ125" s="373">
        <v>24621</v>
      </c>
      <c r="CR125" s="373">
        <v>24710</v>
      </c>
      <c r="CS125" s="373">
        <v>24806</v>
      </c>
      <c r="CT125" s="373">
        <v>24855</v>
      </c>
      <c r="CU125" s="374">
        <v>24926</v>
      </c>
      <c r="CV125" s="372">
        <v>24932</v>
      </c>
      <c r="CW125" s="373">
        <v>24805</v>
      </c>
      <c r="CX125" s="373">
        <v>24818</v>
      </c>
      <c r="CY125" s="373">
        <v>24802</v>
      </c>
      <c r="CZ125" s="373">
        <v>24864</v>
      </c>
      <c r="DA125" s="373">
        <v>24838</v>
      </c>
      <c r="DB125" s="373">
        <v>24782</v>
      </c>
      <c r="DC125" s="373">
        <v>24733</v>
      </c>
      <c r="DD125" s="373">
        <v>24634</v>
      </c>
      <c r="DE125" s="373">
        <v>24589</v>
      </c>
      <c r="DF125" s="373">
        <v>24591</v>
      </c>
      <c r="DG125" s="374">
        <v>24594</v>
      </c>
      <c r="DH125" s="372">
        <v>24619</v>
      </c>
      <c r="DI125" s="373">
        <v>24497</v>
      </c>
      <c r="DJ125" s="373">
        <v>24379</v>
      </c>
      <c r="DK125" s="373">
        <v>24462</v>
      </c>
      <c r="DL125" s="373">
        <v>24455</v>
      </c>
      <c r="DM125" s="373">
        <v>24392</v>
      </c>
      <c r="DN125" s="373">
        <v>24342</v>
      </c>
      <c r="DO125" s="373">
        <v>24283</v>
      </c>
      <c r="DP125" s="373">
        <v>24306</v>
      </c>
      <c r="DQ125" s="373">
        <v>24312</v>
      </c>
      <c r="DR125" s="373">
        <v>24200</v>
      </c>
      <c r="DS125" s="376">
        <v>24566</v>
      </c>
      <c r="DT125" s="372">
        <v>24695</v>
      </c>
      <c r="DU125" s="373">
        <v>24979</v>
      </c>
      <c r="DV125" s="373">
        <v>24957</v>
      </c>
      <c r="DW125" s="373">
        <v>24991</v>
      </c>
      <c r="DX125" s="373">
        <v>25158</v>
      </c>
      <c r="DY125" s="373">
        <v>25166</v>
      </c>
      <c r="DZ125" s="373">
        <v>25085</v>
      </c>
      <c r="EA125" s="373">
        <v>24418</v>
      </c>
      <c r="EB125" s="373">
        <v>24895</v>
      </c>
      <c r="EC125" s="373">
        <v>24835</v>
      </c>
      <c r="ED125" s="373">
        <v>24748</v>
      </c>
      <c r="EE125" s="376">
        <v>24625</v>
      </c>
      <c r="EF125" s="372">
        <v>24601</v>
      </c>
      <c r="EG125" s="373">
        <v>24564</v>
      </c>
      <c r="EH125" s="373">
        <v>24497</v>
      </c>
      <c r="EI125" s="373">
        <v>24636</v>
      </c>
      <c r="EJ125" s="373">
        <v>24568</v>
      </c>
      <c r="EK125" s="373">
        <v>24452</v>
      </c>
      <c r="EL125" s="373">
        <v>24451</v>
      </c>
      <c r="EM125" s="373">
        <v>24381</v>
      </c>
      <c r="EN125" s="373">
        <v>24397</v>
      </c>
      <c r="EO125" s="373">
        <v>24392</v>
      </c>
      <c r="EP125" s="373">
        <v>24385</v>
      </c>
      <c r="EQ125" s="376">
        <v>24333</v>
      </c>
      <c r="ER125" s="372">
        <v>24411</v>
      </c>
      <c r="ES125" s="373">
        <v>24336</v>
      </c>
      <c r="ET125" s="373">
        <v>24343</v>
      </c>
      <c r="EU125" s="373">
        <v>24302</v>
      </c>
      <c r="EV125" s="373">
        <v>24327</v>
      </c>
      <c r="EW125" s="376">
        <v>24251</v>
      </c>
      <c r="EX125" s="376">
        <v>24636</v>
      </c>
      <c r="EY125" s="376">
        <v>24628</v>
      </c>
      <c r="EZ125" s="374">
        <v>24565</v>
      </c>
      <c r="FA125" s="374">
        <v>24581</v>
      </c>
      <c r="FB125" s="374">
        <v>24566</v>
      </c>
      <c r="FC125" s="374">
        <v>24633</v>
      </c>
      <c r="FD125" s="102">
        <v>67</v>
      </c>
      <c r="FE125" s="85">
        <v>0.27256824376550992</v>
      </c>
      <c r="FF125" s="102">
        <v>300</v>
      </c>
      <c r="FG125" s="85">
        <v>1.2328936012822094</v>
      </c>
    </row>
    <row r="126" spans="1:163" ht="15" outlineLevel="2">
      <c r="A126" s="360">
        <v>856</v>
      </c>
      <c r="B126" s="53" t="s">
        <v>389</v>
      </c>
      <c r="C126" s="344" t="s">
        <v>411</v>
      </c>
      <c r="D126" s="372">
        <v>3924</v>
      </c>
      <c r="E126" s="373">
        <v>3920</v>
      </c>
      <c r="F126" s="373">
        <v>3916</v>
      </c>
      <c r="G126" s="373">
        <v>3893</v>
      </c>
      <c r="H126" s="373">
        <v>3864</v>
      </c>
      <c r="I126" s="373">
        <v>3855</v>
      </c>
      <c r="J126" s="373">
        <v>3781</v>
      </c>
      <c r="K126" s="373">
        <v>3838</v>
      </c>
      <c r="L126" s="373">
        <v>3686</v>
      </c>
      <c r="M126" s="373">
        <v>3710</v>
      </c>
      <c r="N126" s="373">
        <v>3728</v>
      </c>
      <c r="O126" s="374">
        <v>3774</v>
      </c>
      <c r="P126" s="372">
        <v>3732</v>
      </c>
      <c r="Q126" s="373">
        <v>3718</v>
      </c>
      <c r="R126" s="375">
        <v>3707</v>
      </c>
      <c r="S126" s="373">
        <v>3708</v>
      </c>
      <c r="T126" s="373">
        <v>3771</v>
      </c>
      <c r="U126" s="373">
        <v>3775</v>
      </c>
      <c r="V126" s="373">
        <v>3765</v>
      </c>
      <c r="W126" s="373">
        <v>3778</v>
      </c>
      <c r="X126" s="373">
        <v>3771</v>
      </c>
      <c r="Y126" s="373">
        <v>3842</v>
      </c>
      <c r="Z126" s="373">
        <v>3866</v>
      </c>
      <c r="AA126" s="374">
        <v>3849</v>
      </c>
      <c r="AB126" s="372">
        <v>3862</v>
      </c>
      <c r="AC126" s="373">
        <v>3925</v>
      </c>
      <c r="AD126" s="373">
        <v>3907</v>
      </c>
      <c r="AE126" s="373">
        <v>3885</v>
      </c>
      <c r="AF126" s="373">
        <v>3877</v>
      </c>
      <c r="AG126" s="373">
        <v>3800</v>
      </c>
      <c r="AH126" s="373">
        <v>3785</v>
      </c>
      <c r="AI126" s="373">
        <v>3813</v>
      </c>
      <c r="AJ126" s="373">
        <v>3814</v>
      </c>
      <c r="AK126" s="373">
        <v>3879</v>
      </c>
      <c r="AL126" s="373">
        <v>3873</v>
      </c>
      <c r="AM126" s="374">
        <v>3875</v>
      </c>
      <c r="AN126" s="372">
        <v>3866</v>
      </c>
      <c r="AO126" s="373">
        <v>3880</v>
      </c>
      <c r="AP126" s="373">
        <v>3863</v>
      </c>
      <c r="AQ126" s="373">
        <v>3827</v>
      </c>
      <c r="AR126" s="373">
        <v>3872</v>
      </c>
      <c r="AS126" s="373">
        <v>3851</v>
      </c>
      <c r="AT126" s="373">
        <v>3865</v>
      </c>
      <c r="AU126" s="373">
        <v>3865</v>
      </c>
      <c r="AV126" s="373">
        <v>3835</v>
      </c>
      <c r="AW126" s="373">
        <v>3817</v>
      </c>
      <c r="AX126" s="373">
        <v>3800</v>
      </c>
      <c r="AY126" s="374">
        <v>3800</v>
      </c>
      <c r="AZ126" s="372">
        <v>3822</v>
      </c>
      <c r="BA126" s="373">
        <v>3871</v>
      </c>
      <c r="BB126" s="373">
        <v>3845</v>
      </c>
      <c r="BC126" s="373">
        <v>3848</v>
      </c>
      <c r="BD126" s="373">
        <v>3831</v>
      </c>
      <c r="BE126" s="373">
        <v>3825</v>
      </c>
      <c r="BF126" s="373">
        <v>3772</v>
      </c>
      <c r="BG126" s="373">
        <v>3669</v>
      </c>
      <c r="BH126" s="373">
        <v>3698</v>
      </c>
      <c r="BI126" s="373">
        <v>3604</v>
      </c>
      <c r="BJ126" s="373">
        <v>3612</v>
      </c>
      <c r="BK126" s="374">
        <v>3661</v>
      </c>
      <c r="BL126" s="372">
        <v>3660</v>
      </c>
      <c r="BM126" s="377">
        <v>3672</v>
      </c>
      <c r="BN126" s="377">
        <v>3671</v>
      </c>
      <c r="BO126" s="377">
        <v>3665</v>
      </c>
      <c r="BP126" s="377">
        <v>3663</v>
      </c>
      <c r="BQ126" s="377">
        <v>3608</v>
      </c>
      <c r="BR126" s="377">
        <v>3516</v>
      </c>
      <c r="BS126" s="377">
        <v>3438</v>
      </c>
      <c r="BT126" s="377">
        <v>3420</v>
      </c>
      <c r="BU126" s="377">
        <v>3437</v>
      </c>
      <c r="BV126" s="377">
        <v>3447</v>
      </c>
      <c r="BW126" s="374">
        <v>3452</v>
      </c>
      <c r="BX126" s="372">
        <v>3446</v>
      </c>
      <c r="BY126" s="377">
        <v>3403</v>
      </c>
      <c r="BZ126" s="377">
        <v>3367</v>
      </c>
      <c r="CA126" s="377">
        <v>3309</v>
      </c>
      <c r="CB126" s="377">
        <v>3290</v>
      </c>
      <c r="CC126" s="377">
        <v>3275</v>
      </c>
      <c r="CD126" s="377">
        <v>3268</v>
      </c>
      <c r="CE126" s="377">
        <v>3272</v>
      </c>
      <c r="CF126" s="377">
        <v>3244</v>
      </c>
      <c r="CG126" s="373">
        <v>3220</v>
      </c>
      <c r="CH126" s="373">
        <v>3196</v>
      </c>
      <c r="CI126" s="374">
        <v>3202</v>
      </c>
      <c r="CJ126" s="372">
        <v>3227</v>
      </c>
      <c r="CK126" s="373">
        <v>3244</v>
      </c>
      <c r="CL126" s="373">
        <v>3232</v>
      </c>
      <c r="CM126" s="373">
        <v>3221</v>
      </c>
      <c r="CN126" s="373">
        <v>3221</v>
      </c>
      <c r="CO126" s="373">
        <v>3263</v>
      </c>
      <c r="CP126" s="373">
        <v>3301</v>
      </c>
      <c r="CQ126" s="373">
        <v>3307</v>
      </c>
      <c r="CR126" s="373">
        <v>3238</v>
      </c>
      <c r="CS126" s="373">
        <v>3273</v>
      </c>
      <c r="CT126" s="373">
        <v>3256</v>
      </c>
      <c r="CU126" s="374">
        <v>3269</v>
      </c>
      <c r="CV126" s="372">
        <v>3270</v>
      </c>
      <c r="CW126" s="373">
        <v>3238</v>
      </c>
      <c r="CX126" s="373">
        <v>3180</v>
      </c>
      <c r="CY126" s="373">
        <v>3201</v>
      </c>
      <c r="CZ126" s="373">
        <v>3221</v>
      </c>
      <c r="DA126" s="373">
        <v>3215</v>
      </c>
      <c r="DB126" s="373">
        <v>3226</v>
      </c>
      <c r="DC126" s="373">
        <v>3215</v>
      </c>
      <c r="DD126" s="373">
        <v>3207</v>
      </c>
      <c r="DE126" s="373">
        <v>3199</v>
      </c>
      <c r="DF126" s="373">
        <v>3205</v>
      </c>
      <c r="DG126" s="374">
        <v>3204</v>
      </c>
      <c r="DH126" s="372">
        <v>3241</v>
      </c>
      <c r="DI126" s="373">
        <v>3246</v>
      </c>
      <c r="DJ126" s="373">
        <v>3228</v>
      </c>
      <c r="DK126" s="373">
        <v>3200</v>
      </c>
      <c r="DL126" s="373">
        <v>3181</v>
      </c>
      <c r="DM126" s="373">
        <v>3171</v>
      </c>
      <c r="DN126" s="373">
        <v>3133</v>
      </c>
      <c r="DO126" s="373">
        <v>3135</v>
      </c>
      <c r="DP126" s="373">
        <v>3113</v>
      </c>
      <c r="DQ126" s="373">
        <v>3097</v>
      </c>
      <c r="DR126" s="373">
        <v>3098</v>
      </c>
      <c r="DS126" s="376">
        <v>3105</v>
      </c>
      <c r="DT126" s="372">
        <v>3137</v>
      </c>
      <c r="DU126" s="373">
        <v>3187</v>
      </c>
      <c r="DV126" s="373">
        <v>3160</v>
      </c>
      <c r="DW126" s="373">
        <v>3183</v>
      </c>
      <c r="DX126" s="373">
        <v>3226</v>
      </c>
      <c r="DY126" s="373">
        <v>3235</v>
      </c>
      <c r="DZ126" s="373">
        <v>3205</v>
      </c>
      <c r="EA126" s="373">
        <v>3178</v>
      </c>
      <c r="EB126" s="373">
        <v>3172</v>
      </c>
      <c r="EC126" s="373">
        <v>3160</v>
      </c>
      <c r="ED126" s="373">
        <v>3144</v>
      </c>
      <c r="EE126" s="376">
        <v>3113</v>
      </c>
      <c r="EF126" s="372">
        <v>3113</v>
      </c>
      <c r="EG126" s="373">
        <v>3121</v>
      </c>
      <c r="EH126" s="373">
        <v>3077</v>
      </c>
      <c r="EI126" s="373">
        <v>3048</v>
      </c>
      <c r="EJ126" s="373">
        <v>3031</v>
      </c>
      <c r="EK126" s="373">
        <v>3028</v>
      </c>
      <c r="EL126" s="373">
        <v>3033</v>
      </c>
      <c r="EM126" s="373">
        <v>3044</v>
      </c>
      <c r="EN126" s="373">
        <v>3014</v>
      </c>
      <c r="EO126" s="373">
        <v>2989</v>
      </c>
      <c r="EP126" s="373">
        <v>2974</v>
      </c>
      <c r="EQ126" s="376">
        <v>2957</v>
      </c>
      <c r="ER126" s="372">
        <v>2978</v>
      </c>
      <c r="ES126" s="373">
        <v>2972</v>
      </c>
      <c r="ET126" s="373">
        <v>2962</v>
      </c>
      <c r="EU126" s="373">
        <v>2944</v>
      </c>
      <c r="EV126" s="373">
        <v>2935</v>
      </c>
      <c r="EW126" s="376">
        <v>2875</v>
      </c>
      <c r="EX126" s="376">
        <v>2989</v>
      </c>
      <c r="EY126" s="376">
        <v>2977</v>
      </c>
      <c r="EZ126" s="374">
        <v>2969</v>
      </c>
      <c r="FA126" s="374">
        <v>2988</v>
      </c>
      <c r="FB126" s="374">
        <v>2941</v>
      </c>
      <c r="FC126" s="374">
        <v>2967</v>
      </c>
      <c r="FD126" s="102">
        <v>26</v>
      </c>
      <c r="FE126" s="85">
        <v>0.87014725568942441</v>
      </c>
      <c r="FF126" s="102">
        <v>10</v>
      </c>
      <c r="FG126" s="85">
        <v>0.33818058843422388</v>
      </c>
    </row>
    <row r="127" spans="1:163" ht="15" outlineLevel="2">
      <c r="A127" s="360">
        <v>861</v>
      </c>
      <c r="B127" s="53" t="s">
        <v>389</v>
      </c>
      <c r="C127" s="344" t="s">
        <v>412</v>
      </c>
      <c r="D127" s="372">
        <v>6639</v>
      </c>
      <c r="E127" s="373">
        <v>6668</v>
      </c>
      <c r="F127" s="373">
        <v>6695</v>
      </c>
      <c r="G127" s="373">
        <v>6647</v>
      </c>
      <c r="H127" s="373">
        <v>6675</v>
      </c>
      <c r="I127" s="373">
        <v>6767</v>
      </c>
      <c r="J127" s="373">
        <v>6742</v>
      </c>
      <c r="K127" s="373">
        <v>6684</v>
      </c>
      <c r="L127" s="373">
        <v>6700</v>
      </c>
      <c r="M127" s="373">
        <v>6698</v>
      </c>
      <c r="N127" s="373">
        <v>6667</v>
      </c>
      <c r="O127" s="374">
        <v>6668</v>
      </c>
      <c r="P127" s="372">
        <v>6659</v>
      </c>
      <c r="Q127" s="373">
        <v>6632</v>
      </c>
      <c r="R127" s="375">
        <v>6570</v>
      </c>
      <c r="S127" s="373">
        <v>6967</v>
      </c>
      <c r="T127" s="373">
        <v>7119</v>
      </c>
      <c r="U127" s="373">
        <v>7219</v>
      </c>
      <c r="V127" s="373">
        <v>7184</v>
      </c>
      <c r="W127" s="373">
        <v>7196</v>
      </c>
      <c r="X127" s="373">
        <v>7247</v>
      </c>
      <c r="Y127" s="373">
        <v>7305</v>
      </c>
      <c r="Z127" s="373">
        <v>7328</v>
      </c>
      <c r="AA127" s="374">
        <v>7260</v>
      </c>
      <c r="AB127" s="372">
        <v>7258</v>
      </c>
      <c r="AC127" s="373">
        <v>7345</v>
      </c>
      <c r="AD127" s="373">
        <v>7253</v>
      </c>
      <c r="AE127" s="373">
        <v>7213</v>
      </c>
      <c r="AF127" s="373">
        <v>7202</v>
      </c>
      <c r="AG127" s="373">
        <v>7035</v>
      </c>
      <c r="AH127" s="373">
        <v>7001</v>
      </c>
      <c r="AI127" s="373">
        <v>6888</v>
      </c>
      <c r="AJ127" s="373">
        <v>6839</v>
      </c>
      <c r="AK127" s="373">
        <v>6986</v>
      </c>
      <c r="AL127" s="373">
        <v>6970</v>
      </c>
      <c r="AM127" s="374">
        <v>7011</v>
      </c>
      <c r="AN127" s="372">
        <v>6977</v>
      </c>
      <c r="AO127" s="373">
        <v>6950</v>
      </c>
      <c r="AP127" s="373">
        <v>6917</v>
      </c>
      <c r="AQ127" s="373">
        <v>6865</v>
      </c>
      <c r="AR127" s="373">
        <v>7038</v>
      </c>
      <c r="AS127" s="373">
        <v>7043</v>
      </c>
      <c r="AT127" s="373">
        <v>7046</v>
      </c>
      <c r="AU127" s="373">
        <v>7098</v>
      </c>
      <c r="AV127" s="373">
        <v>7014</v>
      </c>
      <c r="AW127" s="373">
        <v>7032</v>
      </c>
      <c r="AX127" s="373">
        <v>7060</v>
      </c>
      <c r="AY127" s="374">
        <v>7027</v>
      </c>
      <c r="AZ127" s="372">
        <v>7111</v>
      </c>
      <c r="BA127" s="373">
        <v>7213</v>
      </c>
      <c r="BB127" s="373">
        <v>7117</v>
      </c>
      <c r="BC127" s="373">
        <v>7081</v>
      </c>
      <c r="BD127" s="373">
        <v>7028</v>
      </c>
      <c r="BE127" s="373">
        <v>6913</v>
      </c>
      <c r="BF127" s="373">
        <v>6896</v>
      </c>
      <c r="BG127" s="373">
        <v>6772</v>
      </c>
      <c r="BH127" s="373">
        <v>6789</v>
      </c>
      <c r="BI127" s="373">
        <v>6641</v>
      </c>
      <c r="BJ127" s="373">
        <v>6664</v>
      </c>
      <c r="BK127" s="374">
        <v>6712</v>
      </c>
      <c r="BL127" s="372">
        <v>6693</v>
      </c>
      <c r="BM127" s="377">
        <v>6731</v>
      </c>
      <c r="BN127" s="377">
        <v>6717</v>
      </c>
      <c r="BO127" s="377">
        <v>6687</v>
      </c>
      <c r="BP127" s="377">
        <v>6679</v>
      </c>
      <c r="BQ127" s="377">
        <v>6637</v>
      </c>
      <c r="BR127" s="377">
        <v>6324</v>
      </c>
      <c r="BS127" s="377">
        <v>6207</v>
      </c>
      <c r="BT127" s="377">
        <v>6191</v>
      </c>
      <c r="BU127" s="377">
        <v>6178</v>
      </c>
      <c r="BV127" s="377">
        <v>6158</v>
      </c>
      <c r="BW127" s="374">
        <v>6148</v>
      </c>
      <c r="BX127" s="372">
        <v>6189</v>
      </c>
      <c r="BY127" s="377">
        <v>6142</v>
      </c>
      <c r="BZ127" s="377">
        <v>6085</v>
      </c>
      <c r="CA127" s="377">
        <v>5993</v>
      </c>
      <c r="CB127" s="377">
        <v>5949</v>
      </c>
      <c r="CC127" s="377">
        <v>5850</v>
      </c>
      <c r="CD127" s="377">
        <v>5860</v>
      </c>
      <c r="CE127" s="377">
        <v>5866</v>
      </c>
      <c r="CF127" s="377">
        <v>5833</v>
      </c>
      <c r="CG127" s="373">
        <v>5755</v>
      </c>
      <c r="CH127" s="373">
        <v>5745</v>
      </c>
      <c r="CI127" s="374">
        <v>5711</v>
      </c>
      <c r="CJ127" s="372">
        <v>5667</v>
      </c>
      <c r="CK127" s="373">
        <v>5646</v>
      </c>
      <c r="CL127" s="373">
        <v>5633</v>
      </c>
      <c r="CM127" s="373">
        <v>5608</v>
      </c>
      <c r="CN127" s="373">
        <v>5599</v>
      </c>
      <c r="CO127" s="373">
        <v>5657</v>
      </c>
      <c r="CP127" s="373">
        <v>5719</v>
      </c>
      <c r="CQ127" s="373">
        <v>5679</v>
      </c>
      <c r="CR127" s="373">
        <v>5689</v>
      </c>
      <c r="CS127" s="373">
        <v>5769</v>
      </c>
      <c r="CT127" s="373">
        <v>5837</v>
      </c>
      <c r="CU127" s="374">
        <v>5885</v>
      </c>
      <c r="CV127" s="372">
        <v>5888</v>
      </c>
      <c r="CW127" s="373">
        <v>5851</v>
      </c>
      <c r="CX127" s="373">
        <v>5858</v>
      </c>
      <c r="CY127" s="373">
        <v>5786</v>
      </c>
      <c r="CZ127" s="373">
        <v>5780</v>
      </c>
      <c r="DA127" s="373">
        <v>5788</v>
      </c>
      <c r="DB127" s="373">
        <v>5744</v>
      </c>
      <c r="DC127" s="373">
        <v>5687</v>
      </c>
      <c r="DD127" s="373">
        <v>5700</v>
      </c>
      <c r="DE127" s="373">
        <v>5673</v>
      </c>
      <c r="DF127" s="373">
        <v>5647</v>
      </c>
      <c r="DG127" s="374">
        <v>5627</v>
      </c>
      <c r="DH127" s="372">
        <v>5625</v>
      </c>
      <c r="DI127" s="373">
        <v>5575</v>
      </c>
      <c r="DJ127" s="373">
        <v>5669</v>
      </c>
      <c r="DK127" s="373">
        <v>5604</v>
      </c>
      <c r="DL127" s="373">
        <v>5679</v>
      </c>
      <c r="DM127" s="373">
        <v>5615</v>
      </c>
      <c r="DN127" s="373">
        <v>5543</v>
      </c>
      <c r="DO127" s="373">
        <v>5568</v>
      </c>
      <c r="DP127" s="373">
        <v>5552</v>
      </c>
      <c r="DQ127" s="373">
        <v>5537</v>
      </c>
      <c r="DR127" s="373">
        <v>5531</v>
      </c>
      <c r="DS127" s="376">
        <v>5570</v>
      </c>
      <c r="DT127" s="372">
        <v>5623</v>
      </c>
      <c r="DU127" s="373">
        <v>5788</v>
      </c>
      <c r="DV127" s="373">
        <v>5807</v>
      </c>
      <c r="DW127" s="373">
        <v>5870</v>
      </c>
      <c r="DX127" s="373">
        <v>5963</v>
      </c>
      <c r="DY127" s="373">
        <v>5988</v>
      </c>
      <c r="DZ127" s="373">
        <v>5976</v>
      </c>
      <c r="EA127" s="373">
        <v>5865</v>
      </c>
      <c r="EB127" s="373">
        <v>5919</v>
      </c>
      <c r="EC127" s="373">
        <v>5911</v>
      </c>
      <c r="ED127" s="373">
        <v>5849</v>
      </c>
      <c r="EE127" s="376">
        <v>5814</v>
      </c>
      <c r="EF127" s="372">
        <v>5819</v>
      </c>
      <c r="EG127" s="373">
        <v>5816</v>
      </c>
      <c r="EH127" s="373">
        <v>5778</v>
      </c>
      <c r="EI127" s="373">
        <v>5755</v>
      </c>
      <c r="EJ127" s="373">
        <v>5691</v>
      </c>
      <c r="EK127" s="373">
        <v>5693</v>
      </c>
      <c r="EL127" s="373">
        <v>5704</v>
      </c>
      <c r="EM127" s="373">
        <v>5704</v>
      </c>
      <c r="EN127" s="373">
        <v>5747</v>
      </c>
      <c r="EO127" s="373">
        <v>5702</v>
      </c>
      <c r="EP127" s="373">
        <v>5644</v>
      </c>
      <c r="EQ127" s="376">
        <v>5603</v>
      </c>
      <c r="ER127" s="372">
        <v>5624</v>
      </c>
      <c r="ES127" s="373">
        <v>5645</v>
      </c>
      <c r="ET127" s="373">
        <v>5653</v>
      </c>
      <c r="EU127" s="373">
        <v>5607</v>
      </c>
      <c r="EV127" s="373">
        <v>5594</v>
      </c>
      <c r="EW127" s="376">
        <v>5508</v>
      </c>
      <c r="EX127" s="376">
        <v>5872</v>
      </c>
      <c r="EY127" s="376">
        <v>5841</v>
      </c>
      <c r="EZ127" s="374">
        <v>5837</v>
      </c>
      <c r="FA127" s="374">
        <v>5896</v>
      </c>
      <c r="FB127" s="374">
        <v>5908</v>
      </c>
      <c r="FC127" s="374">
        <v>5920</v>
      </c>
      <c r="FD127" s="102">
        <v>12</v>
      </c>
      <c r="FE127" s="85">
        <v>0.20352781546811397</v>
      </c>
      <c r="FF127" s="102">
        <v>317</v>
      </c>
      <c r="FG127" s="85">
        <v>5.6576833839014817</v>
      </c>
    </row>
    <row r="128" spans="1:163" ht="23.25" customHeight="1" outlineLevel="1">
      <c r="A128" s="46" t="s">
        <v>3276</v>
      </c>
      <c r="B128" s="43"/>
      <c r="C128" s="47" t="s">
        <v>3277</v>
      </c>
      <c r="D128" s="48">
        <v>872690</v>
      </c>
      <c r="E128" s="49">
        <v>879367</v>
      </c>
      <c r="F128" s="49">
        <v>878061</v>
      </c>
      <c r="G128" s="49">
        <v>889697</v>
      </c>
      <c r="H128" s="49">
        <v>888362</v>
      </c>
      <c r="I128" s="49">
        <v>900081</v>
      </c>
      <c r="J128" s="49">
        <v>888267</v>
      </c>
      <c r="K128" s="49">
        <v>897080</v>
      </c>
      <c r="L128" s="49">
        <v>871226</v>
      </c>
      <c r="M128" s="49">
        <v>874312</v>
      </c>
      <c r="N128" s="49">
        <v>867883</v>
      </c>
      <c r="O128" s="50">
        <v>880356</v>
      </c>
      <c r="P128" s="48">
        <v>877670</v>
      </c>
      <c r="Q128" s="49">
        <v>867130</v>
      </c>
      <c r="R128" s="51">
        <v>860325</v>
      </c>
      <c r="S128" s="49">
        <v>850390</v>
      </c>
      <c r="T128" s="49">
        <v>850829</v>
      </c>
      <c r="U128" s="49">
        <v>851372</v>
      </c>
      <c r="V128" s="49">
        <v>847746</v>
      </c>
      <c r="W128" s="49">
        <v>844725</v>
      </c>
      <c r="X128" s="49">
        <v>841139</v>
      </c>
      <c r="Y128" s="49">
        <v>838726</v>
      </c>
      <c r="Z128" s="49">
        <v>840281</v>
      </c>
      <c r="AA128" s="50">
        <v>827642</v>
      </c>
      <c r="AB128" s="48">
        <v>829293</v>
      </c>
      <c r="AC128" s="49">
        <v>839173</v>
      </c>
      <c r="AD128" s="49">
        <v>843314</v>
      </c>
      <c r="AE128" s="49">
        <v>849891</v>
      </c>
      <c r="AF128" s="49">
        <v>837308</v>
      </c>
      <c r="AG128" s="49">
        <v>838151</v>
      </c>
      <c r="AH128" s="49">
        <v>849905</v>
      </c>
      <c r="AI128" s="49">
        <v>842229</v>
      </c>
      <c r="AJ128" s="49">
        <v>840838</v>
      </c>
      <c r="AK128" s="49">
        <v>838692</v>
      </c>
      <c r="AL128" s="49">
        <v>842141</v>
      </c>
      <c r="AM128" s="50">
        <v>841036</v>
      </c>
      <c r="AN128" s="48">
        <v>850139</v>
      </c>
      <c r="AO128" s="49">
        <v>847617</v>
      </c>
      <c r="AP128" s="49">
        <v>844588</v>
      </c>
      <c r="AQ128" s="49">
        <v>844763</v>
      </c>
      <c r="AR128" s="49">
        <v>851849</v>
      </c>
      <c r="AS128" s="49">
        <v>848199</v>
      </c>
      <c r="AT128" s="49">
        <v>849656</v>
      </c>
      <c r="AU128" s="49">
        <v>849644</v>
      </c>
      <c r="AV128" s="49">
        <v>838829</v>
      </c>
      <c r="AW128" s="49">
        <v>841889</v>
      </c>
      <c r="AX128" s="49">
        <v>840474</v>
      </c>
      <c r="AY128" s="50">
        <v>842228</v>
      </c>
      <c r="AZ128" s="48">
        <v>850625</v>
      </c>
      <c r="BA128" s="49">
        <v>855651</v>
      </c>
      <c r="BB128" s="49">
        <v>856066</v>
      </c>
      <c r="BC128" s="49">
        <v>853624</v>
      </c>
      <c r="BD128" s="49">
        <v>853091</v>
      </c>
      <c r="BE128" s="49">
        <v>845590</v>
      </c>
      <c r="BF128" s="49">
        <v>842766</v>
      </c>
      <c r="BG128" s="49">
        <v>823967</v>
      </c>
      <c r="BH128" s="49">
        <v>834910</v>
      </c>
      <c r="BI128" s="49">
        <v>825164</v>
      </c>
      <c r="BJ128" s="49">
        <v>840239</v>
      </c>
      <c r="BK128" s="50">
        <v>855163</v>
      </c>
      <c r="BL128" s="48">
        <v>864535</v>
      </c>
      <c r="BM128" s="116">
        <v>882467</v>
      </c>
      <c r="BN128" s="116">
        <v>874898</v>
      </c>
      <c r="BO128" s="116">
        <v>869377</v>
      </c>
      <c r="BP128" s="116">
        <v>872269</v>
      </c>
      <c r="BQ128" s="116">
        <v>870709</v>
      </c>
      <c r="BR128" s="116">
        <v>856071</v>
      </c>
      <c r="BS128" s="116">
        <v>848408</v>
      </c>
      <c r="BT128" s="116">
        <v>852185</v>
      </c>
      <c r="BU128" s="116">
        <v>850766</v>
      </c>
      <c r="BV128" s="116">
        <v>850530</v>
      </c>
      <c r="BW128" s="50">
        <v>857524</v>
      </c>
      <c r="BX128" s="48">
        <v>859170</v>
      </c>
      <c r="BY128" s="116">
        <v>852491</v>
      </c>
      <c r="BZ128" s="116">
        <v>828745</v>
      </c>
      <c r="CA128" s="116">
        <v>811517</v>
      </c>
      <c r="CB128" s="116">
        <v>819202</v>
      </c>
      <c r="CC128" s="116">
        <v>810767</v>
      </c>
      <c r="CD128" s="116">
        <v>800221</v>
      </c>
      <c r="CE128" s="116">
        <v>802541</v>
      </c>
      <c r="CF128" s="116">
        <v>806685</v>
      </c>
      <c r="CG128" s="49">
        <v>795345</v>
      </c>
      <c r="CH128" s="49">
        <v>787984</v>
      </c>
      <c r="CI128" s="50">
        <v>779169</v>
      </c>
      <c r="CJ128" s="48">
        <v>774343</v>
      </c>
      <c r="CK128" s="49">
        <v>771996</v>
      </c>
      <c r="CL128" s="49">
        <v>766015</v>
      </c>
      <c r="CM128" s="49">
        <v>762117</v>
      </c>
      <c r="CN128" s="49">
        <v>760349</v>
      </c>
      <c r="CO128" s="49">
        <v>781864</v>
      </c>
      <c r="CP128" s="49">
        <v>795412</v>
      </c>
      <c r="CQ128" s="49">
        <v>800611</v>
      </c>
      <c r="CR128" s="49">
        <v>810016</v>
      </c>
      <c r="CS128" s="49">
        <v>822091</v>
      </c>
      <c r="CT128" s="49">
        <v>827122</v>
      </c>
      <c r="CU128" s="50">
        <v>827836</v>
      </c>
      <c r="CV128" s="48">
        <v>831723</v>
      </c>
      <c r="CW128" s="49">
        <v>836356</v>
      </c>
      <c r="CX128" s="49">
        <v>832519</v>
      </c>
      <c r="CY128" s="49">
        <v>829085</v>
      </c>
      <c r="CZ128" s="49">
        <v>828775</v>
      </c>
      <c r="DA128" s="49">
        <v>827592</v>
      </c>
      <c r="DB128" s="49">
        <v>826378</v>
      </c>
      <c r="DC128" s="49">
        <v>825696</v>
      </c>
      <c r="DD128" s="49">
        <v>821667</v>
      </c>
      <c r="DE128" s="49">
        <v>825145</v>
      </c>
      <c r="DF128" s="49">
        <v>822518</v>
      </c>
      <c r="DG128" s="50">
        <v>826277</v>
      </c>
      <c r="DH128" s="48">
        <v>828059</v>
      </c>
      <c r="DI128" s="49">
        <v>833713</v>
      </c>
      <c r="DJ128" s="49">
        <v>836157</v>
      </c>
      <c r="DK128" s="49">
        <v>828528</v>
      </c>
      <c r="DL128" s="49">
        <v>825575</v>
      </c>
      <c r="DM128" s="49">
        <v>819218</v>
      </c>
      <c r="DN128" s="49">
        <v>813099</v>
      </c>
      <c r="DO128" s="49">
        <v>813285</v>
      </c>
      <c r="DP128" s="49">
        <v>810998</v>
      </c>
      <c r="DQ128" s="49">
        <v>805331</v>
      </c>
      <c r="DR128" s="49">
        <v>801744</v>
      </c>
      <c r="DS128" s="52">
        <v>800149</v>
      </c>
      <c r="DT128" s="48">
        <v>800520</v>
      </c>
      <c r="DU128" s="49">
        <v>886195</v>
      </c>
      <c r="DV128" s="49">
        <v>899012</v>
      </c>
      <c r="DW128" s="49">
        <v>935174</v>
      </c>
      <c r="DX128" s="49">
        <v>969920</v>
      </c>
      <c r="DY128" s="49">
        <v>982462</v>
      </c>
      <c r="DZ128" s="49">
        <v>979419</v>
      </c>
      <c r="EA128" s="49">
        <v>939143</v>
      </c>
      <c r="EB128" s="49">
        <v>940627</v>
      </c>
      <c r="EC128" s="49">
        <v>927066</v>
      </c>
      <c r="ED128" s="49">
        <v>915601</v>
      </c>
      <c r="EE128" s="52">
        <v>901425</v>
      </c>
      <c r="EF128" s="48">
        <v>895609</v>
      </c>
      <c r="EG128" s="49">
        <v>888339</v>
      </c>
      <c r="EH128" s="49">
        <v>874914</v>
      </c>
      <c r="EI128" s="49">
        <v>867752</v>
      </c>
      <c r="EJ128" s="49">
        <v>862945</v>
      </c>
      <c r="EK128" s="49">
        <v>861669</v>
      </c>
      <c r="EL128" s="49">
        <v>856619</v>
      </c>
      <c r="EM128" s="49">
        <v>851515</v>
      </c>
      <c r="EN128" s="49">
        <v>917084</v>
      </c>
      <c r="EO128" s="49">
        <v>912765</v>
      </c>
      <c r="EP128" s="49">
        <v>909730</v>
      </c>
      <c r="EQ128" s="52">
        <v>912411</v>
      </c>
      <c r="ER128" s="48">
        <v>910451</v>
      </c>
      <c r="ES128" s="49">
        <v>923722</v>
      </c>
      <c r="ET128" s="49">
        <v>989393</v>
      </c>
      <c r="EU128" s="49">
        <v>992935</v>
      </c>
      <c r="EV128" s="49">
        <v>1010627</v>
      </c>
      <c r="EW128" s="52">
        <v>1011514</v>
      </c>
      <c r="EX128" s="52">
        <v>1057085</v>
      </c>
      <c r="EY128" s="52">
        <v>1059746</v>
      </c>
      <c r="EZ128" s="50">
        <v>1058780</v>
      </c>
      <c r="FA128" s="50">
        <v>1058711</v>
      </c>
      <c r="FB128" s="50">
        <v>1057006</v>
      </c>
      <c r="FC128" s="50">
        <v>1067292</v>
      </c>
      <c r="FD128" s="102">
        <v>10286</v>
      </c>
      <c r="FE128" s="85">
        <v>0.97155881066693373</v>
      </c>
      <c r="FF128" s="102">
        <v>154881</v>
      </c>
      <c r="FG128" s="85">
        <v>16.974915909606526</v>
      </c>
    </row>
    <row r="129" spans="1:163" ht="15" customHeight="1" outlineLevel="2">
      <c r="A129" s="360">
        <v>1</v>
      </c>
      <c r="B129" s="53" t="s">
        <v>3276</v>
      </c>
      <c r="C129" s="344" t="s">
        <v>414</v>
      </c>
      <c r="D129" s="372">
        <v>633190</v>
      </c>
      <c r="E129" s="373">
        <v>639699</v>
      </c>
      <c r="F129" s="373">
        <v>638040</v>
      </c>
      <c r="G129" s="373">
        <v>651236</v>
      </c>
      <c r="H129" s="373">
        <v>649426</v>
      </c>
      <c r="I129" s="373">
        <v>656136</v>
      </c>
      <c r="J129" s="373">
        <v>650584</v>
      </c>
      <c r="K129" s="373">
        <v>655903</v>
      </c>
      <c r="L129" s="373">
        <v>635282</v>
      </c>
      <c r="M129" s="373">
        <v>638140</v>
      </c>
      <c r="N129" s="373">
        <v>632869</v>
      </c>
      <c r="O129" s="374">
        <v>644077</v>
      </c>
      <c r="P129" s="372">
        <v>640721</v>
      </c>
      <c r="Q129" s="373">
        <v>631127</v>
      </c>
      <c r="R129" s="375">
        <v>623747</v>
      </c>
      <c r="S129" s="373">
        <v>612531</v>
      </c>
      <c r="T129" s="373">
        <v>609237</v>
      </c>
      <c r="U129" s="373">
        <v>605825</v>
      </c>
      <c r="V129" s="373">
        <v>601234</v>
      </c>
      <c r="W129" s="373">
        <v>597667</v>
      </c>
      <c r="X129" s="373">
        <v>593684</v>
      </c>
      <c r="Y129" s="373">
        <v>589676</v>
      </c>
      <c r="Z129" s="373">
        <v>589828</v>
      </c>
      <c r="AA129" s="374">
        <v>581390</v>
      </c>
      <c r="AB129" s="372">
        <v>580741</v>
      </c>
      <c r="AC129" s="373">
        <v>586253</v>
      </c>
      <c r="AD129" s="373">
        <v>590260</v>
      </c>
      <c r="AE129" s="373">
        <v>597787</v>
      </c>
      <c r="AF129" s="373">
        <v>586060</v>
      </c>
      <c r="AG129" s="373">
        <v>592474</v>
      </c>
      <c r="AH129" s="373">
        <v>606102</v>
      </c>
      <c r="AI129" s="373">
        <v>602055</v>
      </c>
      <c r="AJ129" s="373">
        <v>603118</v>
      </c>
      <c r="AK129" s="373">
        <v>597499</v>
      </c>
      <c r="AL129" s="373">
        <v>601450</v>
      </c>
      <c r="AM129" s="374">
        <v>598359</v>
      </c>
      <c r="AN129" s="372">
        <v>609666</v>
      </c>
      <c r="AO129" s="373">
        <v>608686</v>
      </c>
      <c r="AP129" s="373">
        <v>606137</v>
      </c>
      <c r="AQ129" s="373">
        <v>608091</v>
      </c>
      <c r="AR129" s="373">
        <v>607366</v>
      </c>
      <c r="AS129" s="373">
        <v>604575</v>
      </c>
      <c r="AT129" s="373">
        <v>606514</v>
      </c>
      <c r="AU129" s="373">
        <v>605477</v>
      </c>
      <c r="AV129" s="373">
        <v>597954</v>
      </c>
      <c r="AW129" s="373">
        <v>600947</v>
      </c>
      <c r="AX129" s="373">
        <v>600086</v>
      </c>
      <c r="AY129" s="374">
        <v>601622</v>
      </c>
      <c r="AZ129" s="372">
        <v>609169</v>
      </c>
      <c r="BA129" s="373">
        <v>608868</v>
      </c>
      <c r="BB129" s="373">
        <v>613097</v>
      </c>
      <c r="BC129" s="373">
        <v>611223</v>
      </c>
      <c r="BD129" s="373">
        <v>611439</v>
      </c>
      <c r="BE129" s="373">
        <v>606011</v>
      </c>
      <c r="BF129" s="373">
        <v>604170</v>
      </c>
      <c r="BG129" s="373">
        <v>589778</v>
      </c>
      <c r="BH129" s="373">
        <v>597271</v>
      </c>
      <c r="BI129" s="373">
        <v>591162</v>
      </c>
      <c r="BJ129" s="373">
        <v>605112</v>
      </c>
      <c r="BK129" s="374">
        <v>617069</v>
      </c>
      <c r="BL129" s="372">
        <v>625686</v>
      </c>
      <c r="BM129" s="377">
        <v>639651</v>
      </c>
      <c r="BN129" s="377">
        <v>633455</v>
      </c>
      <c r="BO129" s="377">
        <v>628159</v>
      </c>
      <c r="BP129" s="377">
        <v>630953</v>
      </c>
      <c r="BQ129" s="377">
        <v>630004</v>
      </c>
      <c r="BR129" s="377">
        <v>620153</v>
      </c>
      <c r="BS129" s="377">
        <v>615291</v>
      </c>
      <c r="BT129" s="377">
        <v>619932</v>
      </c>
      <c r="BU129" s="377">
        <v>619114</v>
      </c>
      <c r="BV129" s="377">
        <v>619385</v>
      </c>
      <c r="BW129" s="374">
        <v>624862</v>
      </c>
      <c r="BX129" s="372">
        <v>624792</v>
      </c>
      <c r="BY129" s="377">
        <v>618725</v>
      </c>
      <c r="BZ129" s="377">
        <v>600017</v>
      </c>
      <c r="CA129" s="377">
        <v>587217</v>
      </c>
      <c r="CB129" s="377">
        <v>597418</v>
      </c>
      <c r="CC129" s="377">
        <v>592887</v>
      </c>
      <c r="CD129" s="377">
        <v>583571</v>
      </c>
      <c r="CE129" s="377">
        <v>580615</v>
      </c>
      <c r="CF129" s="377">
        <v>585426</v>
      </c>
      <c r="CG129" s="373">
        <v>575475</v>
      </c>
      <c r="CH129" s="373">
        <v>568365</v>
      </c>
      <c r="CI129" s="374">
        <v>561292</v>
      </c>
      <c r="CJ129" s="372">
        <v>557603</v>
      </c>
      <c r="CK129" s="373">
        <v>554997</v>
      </c>
      <c r="CL129" s="373">
        <v>550958</v>
      </c>
      <c r="CM129" s="373">
        <v>547904</v>
      </c>
      <c r="CN129" s="373">
        <v>546274</v>
      </c>
      <c r="CO129" s="373">
        <v>566439</v>
      </c>
      <c r="CP129" s="373">
        <v>578214</v>
      </c>
      <c r="CQ129" s="373">
        <v>582048</v>
      </c>
      <c r="CR129" s="373">
        <v>590530</v>
      </c>
      <c r="CS129" s="373">
        <v>601030</v>
      </c>
      <c r="CT129" s="373">
        <v>603529</v>
      </c>
      <c r="CU129" s="374">
        <v>602822</v>
      </c>
      <c r="CV129" s="372">
        <v>607194</v>
      </c>
      <c r="CW129" s="373">
        <v>610348</v>
      </c>
      <c r="CX129" s="373">
        <v>607567</v>
      </c>
      <c r="CY129" s="373">
        <v>604405</v>
      </c>
      <c r="CZ129" s="373">
        <v>605142</v>
      </c>
      <c r="DA129" s="373">
        <v>605446</v>
      </c>
      <c r="DB129" s="373">
        <v>605204</v>
      </c>
      <c r="DC129" s="373">
        <v>604611</v>
      </c>
      <c r="DD129" s="373">
        <v>601383</v>
      </c>
      <c r="DE129" s="373">
        <v>605836</v>
      </c>
      <c r="DF129" s="373">
        <v>603932</v>
      </c>
      <c r="DG129" s="374">
        <v>607975</v>
      </c>
      <c r="DH129" s="372">
        <v>609030</v>
      </c>
      <c r="DI129" s="373">
        <v>613432</v>
      </c>
      <c r="DJ129" s="373">
        <v>615931</v>
      </c>
      <c r="DK129" s="373">
        <v>609723</v>
      </c>
      <c r="DL129" s="373">
        <v>608081</v>
      </c>
      <c r="DM129" s="373">
        <v>603224</v>
      </c>
      <c r="DN129" s="373">
        <v>598452</v>
      </c>
      <c r="DO129" s="373">
        <v>598850</v>
      </c>
      <c r="DP129" s="373">
        <v>596268</v>
      </c>
      <c r="DQ129" s="373">
        <v>592631</v>
      </c>
      <c r="DR129" s="373">
        <v>590094</v>
      </c>
      <c r="DS129" s="376">
        <v>586522</v>
      </c>
      <c r="DT129" s="372">
        <v>586134</v>
      </c>
      <c r="DU129" s="373">
        <v>652731</v>
      </c>
      <c r="DV129" s="373">
        <v>662461</v>
      </c>
      <c r="DW129" s="373">
        <v>695588</v>
      </c>
      <c r="DX129" s="373">
        <v>722410</v>
      </c>
      <c r="DY129" s="373">
        <v>731442</v>
      </c>
      <c r="DZ129" s="373">
        <v>728314</v>
      </c>
      <c r="EA129" s="373">
        <v>697139</v>
      </c>
      <c r="EB129" s="373">
        <v>697877</v>
      </c>
      <c r="EC129" s="373">
        <v>687715</v>
      </c>
      <c r="ED129" s="373">
        <v>679218</v>
      </c>
      <c r="EE129" s="376">
        <v>668057</v>
      </c>
      <c r="EF129" s="372">
        <v>663663</v>
      </c>
      <c r="EG129" s="373">
        <v>657734</v>
      </c>
      <c r="EH129" s="373">
        <v>647345</v>
      </c>
      <c r="EI129" s="373">
        <v>641060</v>
      </c>
      <c r="EJ129" s="373">
        <v>636491</v>
      </c>
      <c r="EK129" s="373">
        <v>634603</v>
      </c>
      <c r="EL129" s="373">
        <v>629798</v>
      </c>
      <c r="EM129" s="373">
        <v>624597</v>
      </c>
      <c r="EN129" s="373">
        <v>670829</v>
      </c>
      <c r="EO129" s="373">
        <v>665997</v>
      </c>
      <c r="EP129" s="373">
        <v>662414</v>
      </c>
      <c r="EQ129" s="376">
        <v>663159</v>
      </c>
      <c r="ER129" s="372">
        <v>661397</v>
      </c>
      <c r="ES129" s="373">
        <v>669690</v>
      </c>
      <c r="ET129" s="373">
        <v>714967</v>
      </c>
      <c r="EU129" s="373">
        <v>715962</v>
      </c>
      <c r="EV129" s="373">
        <v>728138</v>
      </c>
      <c r="EW129" s="376">
        <v>727817</v>
      </c>
      <c r="EX129" s="376">
        <v>758813</v>
      </c>
      <c r="EY129" s="376">
        <v>758765</v>
      </c>
      <c r="EZ129" s="374">
        <v>756462</v>
      </c>
      <c r="FA129" s="374">
        <v>755028</v>
      </c>
      <c r="FB129" s="374">
        <v>752801</v>
      </c>
      <c r="FC129" s="374">
        <v>758281</v>
      </c>
      <c r="FD129" s="102">
        <v>5480</v>
      </c>
      <c r="FE129" s="85">
        <v>0.72580089745016074</v>
      </c>
      <c r="FF129" s="102">
        <v>95122</v>
      </c>
      <c r="FG129" s="85">
        <v>14.343769744510743</v>
      </c>
    </row>
    <row r="130" spans="1:163" ht="15" customHeight="1" outlineLevel="2">
      <c r="A130" s="360">
        <v>79</v>
      </c>
      <c r="B130" s="53" t="s">
        <v>3276</v>
      </c>
      <c r="C130" s="344" t="s">
        <v>415</v>
      </c>
      <c r="D130" s="372">
        <v>18309</v>
      </c>
      <c r="E130" s="373">
        <v>18347</v>
      </c>
      <c r="F130" s="373">
        <v>18210</v>
      </c>
      <c r="G130" s="373">
        <v>18466</v>
      </c>
      <c r="H130" s="373">
        <v>18284</v>
      </c>
      <c r="I130" s="373">
        <v>18501</v>
      </c>
      <c r="J130" s="373">
        <v>18276</v>
      </c>
      <c r="K130" s="373">
        <v>18339</v>
      </c>
      <c r="L130" s="373">
        <v>18338</v>
      </c>
      <c r="M130" s="373">
        <v>18286</v>
      </c>
      <c r="N130" s="373">
        <v>18123</v>
      </c>
      <c r="O130" s="374">
        <v>18201</v>
      </c>
      <c r="P130" s="372">
        <v>18207</v>
      </c>
      <c r="Q130" s="373">
        <v>18211</v>
      </c>
      <c r="R130" s="375">
        <v>18271</v>
      </c>
      <c r="S130" s="373">
        <v>18254</v>
      </c>
      <c r="T130" s="373">
        <v>18225</v>
      </c>
      <c r="U130" s="373">
        <v>18368</v>
      </c>
      <c r="V130" s="373">
        <v>18441</v>
      </c>
      <c r="W130" s="373">
        <v>18512</v>
      </c>
      <c r="X130" s="373">
        <v>18373</v>
      </c>
      <c r="Y130" s="373">
        <v>18538</v>
      </c>
      <c r="Z130" s="373">
        <v>18653</v>
      </c>
      <c r="AA130" s="374">
        <v>18494</v>
      </c>
      <c r="AB130" s="372">
        <v>18459</v>
      </c>
      <c r="AC130" s="373">
        <v>18750</v>
      </c>
      <c r="AD130" s="373">
        <v>18725</v>
      </c>
      <c r="AE130" s="373">
        <v>18687</v>
      </c>
      <c r="AF130" s="373">
        <v>18509</v>
      </c>
      <c r="AG130" s="373">
        <v>18254</v>
      </c>
      <c r="AH130" s="373">
        <v>18139</v>
      </c>
      <c r="AI130" s="373">
        <v>18008</v>
      </c>
      <c r="AJ130" s="373">
        <v>17909</v>
      </c>
      <c r="AK130" s="373">
        <v>18029</v>
      </c>
      <c r="AL130" s="373">
        <v>17968</v>
      </c>
      <c r="AM130" s="374">
        <v>18245</v>
      </c>
      <c r="AN130" s="372">
        <v>18119</v>
      </c>
      <c r="AO130" s="373">
        <v>17988</v>
      </c>
      <c r="AP130" s="373">
        <v>17954</v>
      </c>
      <c r="AQ130" s="373">
        <v>17823</v>
      </c>
      <c r="AR130" s="373">
        <v>18282</v>
      </c>
      <c r="AS130" s="373">
        <v>18190</v>
      </c>
      <c r="AT130" s="373">
        <v>18259</v>
      </c>
      <c r="AU130" s="373">
        <v>18265</v>
      </c>
      <c r="AV130" s="373">
        <v>18122</v>
      </c>
      <c r="AW130" s="373">
        <v>18144</v>
      </c>
      <c r="AX130" s="373">
        <v>18102</v>
      </c>
      <c r="AY130" s="374">
        <v>18064</v>
      </c>
      <c r="AZ130" s="372">
        <v>18061</v>
      </c>
      <c r="BA130" s="373">
        <v>18196</v>
      </c>
      <c r="BB130" s="373">
        <v>17993</v>
      </c>
      <c r="BC130" s="373">
        <v>17969</v>
      </c>
      <c r="BD130" s="373">
        <v>18008</v>
      </c>
      <c r="BE130" s="373">
        <v>17851</v>
      </c>
      <c r="BF130" s="373">
        <v>17843</v>
      </c>
      <c r="BG130" s="373">
        <v>17561</v>
      </c>
      <c r="BH130" s="373">
        <v>17739</v>
      </c>
      <c r="BI130" s="373">
        <v>17588</v>
      </c>
      <c r="BJ130" s="373">
        <v>17679</v>
      </c>
      <c r="BK130" s="374">
        <v>17880</v>
      </c>
      <c r="BL130" s="372">
        <v>17950</v>
      </c>
      <c r="BM130" s="377">
        <v>18065</v>
      </c>
      <c r="BN130" s="377">
        <v>17985</v>
      </c>
      <c r="BO130" s="377">
        <v>17986</v>
      </c>
      <c r="BP130" s="377">
        <v>17994</v>
      </c>
      <c r="BQ130" s="377">
        <v>17976</v>
      </c>
      <c r="BR130" s="377">
        <v>17495</v>
      </c>
      <c r="BS130" s="377">
        <v>17321</v>
      </c>
      <c r="BT130" s="377">
        <v>17315</v>
      </c>
      <c r="BU130" s="377">
        <v>17395</v>
      </c>
      <c r="BV130" s="377">
        <v>17419</v>
      </c>
      <c r="BW130" s="374">
        <v>17577</v>
      </c>
      <c r="BX130" s="372">
        <v>17652</v>
      </c>
      <c r="BY130" s="377">
        <v>17576</v>
      </c>
      <c r="BZ130" s="377">
        <v>17329</v>
      </c>
      <c r="CA130" s="377">
        <v>17184</v>
      </c>
      <c r="CB130" s="377">
        <v>17118</v>
      </c>
      <c r="CC130" s="377">
        <v>16971</v>
      </c>
      <c r="CD130" s="377">
        <v>16950</v>
      </c>
      <c r="CE130" s="377">
        <v>16969</v>
      </c>
      <c r="CF130" s="377">
        <v>16902</v>
      </c>
      <c r="CG130" s="373">
        <v>16756</v>
      </c>
      <c r="CH130" s="373">
        <v>16706</v>
      </c>
      <c r="CI130" s="374">
        <v>16695</v>
      </c>
      <c r="CJ130" s="372">
        <v>16661</v>
      </c>
      <c r="CK130" s="373">
        <v>16732</v>
      </c>
      <c r="CL130" s="373">
        <v>16699</v>
      </c>
      <c r="CM130" s="373">
        <v>16670</v>
      </c>
      <c r="CN130" s="373">
        <v>16678</v>
      </c>
      <c r="CO130" s="373">
        <v>16942</v>
      </c>
      <c r="CP130" s="373">
        <v>17034</v>
      </c>
      <c r="CQ130" s="373">
        <v>17097</v>
      </c>
      <c r="CR130" s="373">
        <v>17051</v>
      </c>
      <c r="CS130" s="373">
        <v>17155</v>
      </c>
      <c r="CT130" s="373">
        <v>17451</v>
      </c>
      <c r="CU130" s="374">
        <v>17460</v>
      </c>
      <c r="CV130" s="372">
        <v>17490</v>
      </c>
      <c r="CW130" s="373">
        <v>17361</v>
      </c>
      <c r="CX130" s="373">
        <v>17315</v>
      </c>
      <c r="CY130" s="373">
        <v>17369</v>
      </c>
      <c r="CZ130" s="373">
        <v>17435</v>
      </c>
      <c r="DA130" s="373">
        <v>17358</v>
      </c>
      <c r="DB130" s="373">
        <v>17379</v>
      </c>
      <c r="DC130" s="373">
        <v>17223</v>
      </c>
      <c r="DD130" s="373">
        <v>17242</v>
      </c>
      <c r="DE130" s="373">
        <v>17071</v>
      </c>
      <c r="DF130" s="373">
        <v>17171</v>
      </c>
      <c r="DG130" s="374">
        <v>17132</v>
      </c>
      <c r="DH130" s="372">
        <v>17169</v>
      </c>
      <c r="DI130" s="373">
        <v>17250</v>
      </c>
      <c r="DJ130" s="373">
        <v>17237</v>
      </c>
      <c r="DK130" s="373">
        <v>17129</v>
      </c>
      <c r="DL130" s="373">
        <v>17124</v>
      </c>
      <c r="DM130" s="373">
        <v>17001</v>
      </c>
      <c r="DN130" s="373">
        <v>16898</v>
      </c>
      <c r="DO130" s="373">
        <v>16881</v>
      </c>
      <c r="DP130" s="373">
        <v>16997</v>
      </c>
      <c r="DQ130" s="373">
        <v>16897</v>
      </c>
      <c r="DR130" s="373">
        <v>16870</v>
      </c>
      <c r="DS130" s="376">
        <v>17198</v>
      </c>
      <c r="DT130" s="372">
        <v>17321</v>
      </c>
      <c r="DU130" s="373">
        <v>17944</v>
      </c>
      <c r="DV130" s="373">
        <v>18178</v>
      </c>
      <c r="DW130" s="373">
        <v>18436</v>
      </c>
      <c r="DX130" s="373">
        <v>18742</v>
      </c>
      <c r="DY130" s="373">
        <v>18937</v>
      </c>
      <c r="DZ130" s="373">
        <v>18986</v>
      </c>
      <c r="EA130" s="373">
        <v>18512</v>
      </c>
      <c r="EB130" s="373">
        <v>18617</v>
      </c>
      <c r="EC130" s="373">
        <v>18397</v>
      </c>
      <c r="ED130" s="373">
        <v>18436</v>
      </c>
      <c r="EE130" s="376">
        <v>18371</v>
      </c>
      <c r="EF130" s="372">
        <v>18355</v>
      </c>
      <c r="EG130" s="373">
        <v>18307</v>
      </c>
      <c r="EH130" s="373">
        <v>18184</v>
      </c>
      <c r="EI130" s="373">
        <v>18119</v>
      </c>
      <c r="EJ130" s="373">
        <v>18053</v>
      </c>
      <c r="EK130" s="373">
        <v>18058</v>
      </c>
      <c r="EL130" s="373">
        <v>17992</v>
      </c>
      <c r="EM130" s="373">
        <v>17915</v>
      </c>
      <c r="EN130" s="373">
        <v>18575</v>
      </c>
      <c r="EO130" s="373">
        <v>18526</v>
      </c>
      <c r="EP130" s="373">
        <v>18462</v>
      </c>
      <c r="EQ130" s="376">
        <v>18542</v>
      </c>
      <c r="ER130" s="372">
        <v>18510</v>
      </c>
      <c r="ES130" s="373">
        <v>18734</v>
      </c>
      <c r="ET130" s="373">
        <v>19414</v>
      </c>
      <c r="EU130" s="373">
        <v>19476</v>
      </c>
      <c r="EV130" s="373">
        <v>19712</v>
      </c>
      <c r="EW130" s="376">
        <v>19719</v>
      </c>
      <c r="EX130" s="376">
        <v>20392</v>
      </c>
      <c r="EY130" s="376">
        <v>20505</v>
      </c>
      <c r="EZ130" s="374">
        <v>20446</v>
      </c>
      <c r="FA130" s="374">
        <v>20487</v>
      </c>
      <c r="FB130" s="374">
        <v>20442</v>
      </c>
      <c r="FC130" s="374">
        <v>20631</v>
      </c>
      <c r="FD130" s="102">
        <v>189</v>
      </c>
      <c r="FE130" s="85">
        <v>0.92253624249524091</v>
      </c>
      <c r="FF130" s="102">
        <v>2089</v>
      </c>
      <c r="FG130" s="85">
        <v>11.266314313450545</v>
      </c>
    </row>
    <row r="131" spans="1:163" ht="15" customHeight="1" outlineLevel="2">
      <c r="A131" s="360">
        <v>88</v>
      </c>
      <c r="B131" s="53" t="s">
        <v>3276</v>
      </c>
      <c r="C131" s="344" t="s">
        <v>416</v>
      </c>
      <c r="D131" s="372">
        <v>87257</v>
      </c>
      <c r="E131" s="373">
        <v>88046</v>
      </c>
      <c r="F131" s="373">
        <v>87689</v>
      </c>
      <c r="G131" s="373">
        <v>86798</v>
      </c>
      <c r="H131" s="373">
        <v>87452</v>
      </c>
      <c r="I131" s="373">
        <v>90076</v>
      </c>
      <c r="J131" s="373">
        <v>87732</v>
      </c>
      <c r="K131" s="373">
        <v>88072</v>
      </c>
      <c r="L131" s="373">
        <v>87463</v>
      </c>
      <c r="M131" s="373">
        <v>88425</v>
      </c>
      <c r="N131" s="373">
        <v>88607</v>
      </c>
      <c r="O131" s="374">
        <v>88851</v>
      </c>
      <c r="P131" s="372">
        <v>89281</v>
      </c>
      <c r="Q131" s="373">
        <v>89036</v>
      </c>
      <c r="R131" s="375">
        <v>89479</v>
      </c>
      <c r="S131" s="373">
        <v>89799</v>
      </c>
      <c r="T131" s="373">
        <v>91249</v>
      </c>
      <c r="U131" s="373">
        <v>94554</v>
      </c>
      <c r="V131" s="373">
        <v>95009</v>
      </c>
      <c r="W131" s="373">
        <v>96198</v>
      </c>
      <c r="X131" s="373">
        <v>96191</v>
      </c>
      <c r="Y131" s="373">
        <v>96394</v>
      </c>
      <c r="Z131" s="373">
        <v>97464</v>
      </c>
      <c r="AA131" s="374">
        <v>95828</v>
      </c>
      <c r="AB131" s="372">
        <v>97516</v>
      </c>
      <c r="AC131" s="373">
        <v>98920</v>
      </c>
      <c r="AD131" s="373">
        <v>98785</v>
      </c>
      <c r="AE131" s="373">
        <v>98425</v>
      </c>
      <c r="AF131" s="373">
        <v>98402</v>
      </c>
      <c r="AG131" s="373">
        <v>96750</v>
      </c>
      <c r="AH131" s="373">
        <v>95500</v>
      </c>
      <c r="AI131" s="373">
        <v>94235</v>
      </c>
      <c r="AJ131" s="373">
        <v>93011</v>
      </c>
      <c r="AK131" s="373">
        <v>94422</v>
      </c>
      <c r="AL131" s="373">
        <v>94212</v>
      </c>
      <c r="AM131" s="374">
        <v>94723</v>
      </c>
      <c r="AN131" s="372">
        <v>93866</v>
      </c>
      <c r="AO131" s="373">
        <v>93453</v>
      </c>
      <c r="AP131" s="373">
        <v>92932</v>
      </c>
      <c r="AQ131" s="373">
        <v>91784</v>
      </c>
      <c r="AR131" s="373">
        <v>94975</v>
      </c>
      <c r="AS131" s="373">
        <v>94552</v>
      </c>
      <c r="AT131" s="373">
        <v>94452</v>
      </c>
      <c r="AU131" s="373">
        <v>94992</v>
      </c>
      <c r="AV131" s="373">
        <v>93638</v>
      </c>
      <c r="AW131" s="373">
        <v>93858</v>
      </c>
      <c r="AX131" s="373">
        <v>93607</v>
      </c>
      <c r="AY131" s="374">
        <v>93903</v>
      </c>
      <c r="AZ131" s="372">
        <v>93953</v>
      </c>
      <c r="BA131" s="373">
        <v>96184</v>
      </c>
      <c r="BB131" s="373">
        <v>95026</v>
      </c>
      <c r="BC131" s="373">
        <v>94884</v>
      </c>
      <c r="BD131" s="373">
        <v>94903</v>
      </c>
      <c r="BE131" s="373">
        <v>94101</v>
      </c>
      <c r="BF131" s="373">
        <v>93743</v>
      </c>
      <c r="BG131" s="373">
        <v>92195</v>
      </c>
      <c r="BH131" s="373">
        <v>93518</v>
      </c>
      <c r="BI131" s="373">
        <v>92323</v>
      </c>
      <c r="BJ131" s="373">
        <v>92507</v>
      </c>
      <c r="BK131" s="374">
        <v>93714</v>
      </c>
      <c r="BL131" s="372">
        <v>94150</v>
      </c>
      <c r="BM131" s="377">
        <v>96000</v>
      </c>
      <c r="BN131" s="377">
        <v>95327</v>
      </c>
      <c r="BO131" s="377">
        <v>94960</v>
      </c>
      <c r="BP131" s="377">
        <v>94954</v>
      </c>
      <c r="BQ131" s="377">
        <v>94920</v>
      </c>
      <c r="BR131" s="377">
        <v>93446</v>
      </c>
      <c r="BS131" s="377">
        <v>92361</v>
      </c>
      <c r="BT131" s="377">
        <v>91951</v>
      </c>
      <c r="BU131" s="377">
        <v>91541</v>
      </c>
      <c r="BV131" s="377">
        <v>91529</v>
      </c>
      <c r="BW131" s="374">
        <v>91956</v>
      </c>
      <c r="BX131" s="372">
        <v>93078</v>
      </c>
      <c r="BY131" s="377">
        <v>92783</v>
      </c>
      <c r="BZ131" s="377">
        <v>90750</v>
      </c>
      <c r="CA131" s="377">
        <v>88763</v>
      </c>
      <c r="CB131" s="377">
        <v>87720</v>
      </c>
      <c r="CC131" s="377">
        <v>85986</v>
      </c>
      <c r="CD131" s="377">
        <v>85386</v>
      </c>
      <c r="CE131" s="377">
        <v>91058</v>
      </c>
      <c r="CF131" s="377">
        <v>91065</v>
      </c>
      <c r="CG131" s="373">
        <v>90080</v>
      </c>
      <c r="CH131" s="373">
        <v>89581</v>
      </c>
      <c r="CI131" s="374">
        <v>88678</v>
      </c>
      <c r="CJ131" s="372">
        <v>88109</v>
      </c>
      <c r="CK131" s="373">
        <v>88163</v>
      </c>
      <c r="CL131" s="373">
        <v>87294</v>
      </c>
      <c r="CM131" s="373">
        <v>86944</v>
      </c>
      <c r="CN131" s="373">
        <v>86800</v>
      </c>
      <c r="CO131" s="373">
        <v>86822</v>
      </c>
      <c r="CP131" s="373">
        <v>87755</v>
      </c>
      <c r="CQ131" s="373">
        <v>88320</v>
      </c>
      <c r="CR131" s="373">
        <v>88629</v>
      </c>
      <c r="CS131" s="373">
        <v>89237</v>
      </c>
      <c r="CT131" s="373">
        <v>90879</v>
      </c>
      <c r="CU131" s="374">
        <v>91591</v>
      </c>
      <c r="CV131" s="372">
        <v>91191</v>
      </c>
      <c r="CW131" s="373">
        <v>93279</v>
      </c>
      <c r="CX131" s="373">
        <v>92322</v>
      </c>
      <c r="CY131" s="373">
        <v>92093</v>
      </c>
      <c r="CZ131" s="373">
        <v>91582</v>
      </c>
      <c r="DA131" s="373">
        <v>90631</v>
      </c>
      <c r="DB131" s="373">
        <v>90081</v>
      </c>
      <c r="DC131" s="373">
        <v>90769</v>
      </c>
      <c r="DD131" s="373">
        <v>90043</v>
      </c>
      <c r="DE131" s="373">
        <v>89484</v>
      </c>
      <c r="DF131" s="373">
        <v>88880</v>
      </c>
      <c r="DG131" s="374">
        <v>88357</v>
      </c>
      <c r="DH131" s="372">
        <v>88904</v>
      </c>
      <c r="DI131" s="373">
        <v>89630</v>
      </c>
      <c r="DJ131" s="373">
        <v>89400</v>
      </c>
      <c r="DK131" s="373">
        <v>88812</v>
      </c>
      <c r="DL131" s="373">
        <v>88521</v>
      </c>
      <c r="DM131" s="373">
        <v>87941</v>
      </c>
      <c r="DN131" s="373">
        <v>87495</v>
      </c>
      <c r="DO131" s="373">
        <v>87351</v>
      </c>
      <c r="DP131" s="373">
        <v>87277</v>
      </c>
      <c r="DQ131" s="373">
        <v>86173</v>
      </c>
      <c r="DR131" s="373">
        <v>85755</v>
      </c>
      <c r="DS131" s="376">
        <v>85641</v>
      </c>
      <c r="DT131" s="372">
        <v>85630</v>
      </c>
      <c r="DU131" s="373">
        <v>94556</v>
      </c>
      <c r="DV131" s="373">
        <v>96167</v>
      </c>
      <c r="DW131" s="373">
        <v>97498</v>
      </c>
      <c r="DX131" s="373">
        <v>100813</v>
      </c>
      <c r="DY131" s="373">
        <v>102315</v>
      </c>
      <c r="DZ131" s="373">
        <v>102308</v>
      </c>
      <c r="EA131" s="373">
        <v>98598</v>
      </c>
      <c r="EB131" s="373">
        <v>99045</v>
      </c>
      <c r="EC131" s="373">
        <v>97753</v>
      </c>
      <c r="ED131" s="373">
        <v>96608</v>
      </c>
      <c r="EE131" s="376">
        <v>95462</v>
      </c>
      <c r="EF131" s="372">
        <v>94860</v>
      </c>
      <c r="EG131" s="373">
        <v>94251</v>
      </c>
      <c r="EH131" s="373">
        <v>92930</v>
      </c>
      <c r="EI131" s="373">
        <v>92253</v>
      </c>
      <c r="EJ131" s="373">
        <v>91652</v>
      </c>
      <c r="EK131" s="373">
        <v>91159</v>
      </c>
      <c r="EL131" s="373">
        <v>90758</v>
      </c>
      <c r="EM131" s="373">
        <v>90999</v>
      </c>
      <c r="EN131" s="373">
        <v>98661</v>
      </c>
      <c r="EO131" s="373">
        <v>98484</v>
      </c>
      <c r="EP131" s="373">
        <v>98489</v>
      </c>
      <c r="EQ131" s="376">
        <v>98917</v>
      </c>
      <c r="ER131" s="372">
        <v>98294</v>
      </c>
      <c r="ES131" s="373">
        <v>99983</v>
      </c>
      <c r="ET131" s="373">
        <v>108178</v>
      </c>
      <c r="EU131" s="373">
        <v>109356</v>
      </c>
      <c r="EV131" s="373">
        <v>111726</v>
      </c>
      <c r="EW131" s="376">
        <v>112375</v>
      </c>
      <c r="EX131" s="376">
        <v>117839</v>
      </c>
      <c r="EY131" s="376">
        <v>118884</v>
      </c>
      <c r="EZ131" s="374">
        <v>119232</v>
      </c>
      <c r="FA131" s="374">
        <v>119646</v>
      </c>
      <c r="FB131" s="374">
        <v>119560</v>
      </c>
      <c r="FC131" s="374">
        <v>121685</v>
      </c>
      <c r="FD131" s="102">
        <v>2125</v>
      </c>
      <c r="FE131" s="85">
        <v>1.7760727479397558</v>
      </c>
      <c r="FF131" s="102">
        <v>22768</v>
      </c>
      <c r="FG131" s="85">
        <v>23.017277111113359</v>
      </c>
    </row>
    <row r="132" spans="1:163" ht="15" customHeight="1" outlineLevel="2">
      <c r="A132" s="360">
        <v>129</v>
      </c>
      <c r="B132" s="53" t="s">
        <v>3276</v>
      </c>
      <c r="C132" s="344" t="s">
        <v>417</v>
      </c>
      <c r="D132" s="372">
        <v>19587</v>
      </c>
      <c r="E132" s="373">
        <v>19736</v>
      </c>
      <c r="F132" s="373">
        <v>19602</v>
      </c>
      <c r="G132" s="373">
        <v>19417</v>
      </c>
      <c r="H132" s="373">
        <v>19112</v>
      </c>
      <c r="I132" s="373">
        <v>19321</v>
      </c>
      <c r="J132" s="373">
        <v>18506</v>
      </c>
      <c r="K132" s="373">
        <v>19213</v>
      </c>
      <c r="L132" s="373">
        <v>17544</v>
      </c>
      <c r="M132" s="373">
        <v>17400</v>
      </c>
      <c r="N132" s="373">
        <v>17284</v>
      </c>
      <c r="O132" s="374">
        <v>17365</v>
      </c>
      <c r="P132" s="372">
        <v>17088</v>
      </c>
      <c r="Q132" s="373">
        <v>16892</v>
      </c>
      <c r="R132" s="375">
        <v>16852</v>
      </c>
      <c r="S132" s="373">
        <v>17157</v>
      </c>
      <c r="T132" s="373">
        <v>17509</v>
      </c>
      <c r="U132" s="373">
        <v>17564</v>
      </c>
      <c r="V132" s="373">
        <v>17523</v>
      </c>
      <c r="W132" s="373">
        <v>17616</v>
      </c>
      <c r="X132" s="373">
        <v>17951</v>
      </c>
      <c r="Y132" s="373">
        <v>18019</v>
      </c>
      <c r="Z132" s="373">
        <v>17839</v>
      </c>
      <c r="AA132" s="374">
        <v>17454</v>
      </c>
      <c r="AB132" s="372">
        <v>17727</v>
      </c>
      <c r="AC132" s="373">
        <v>17782</v>
      </c>
      <c r="AD132" s="373">
        <v>17575</v>
      </c>
      <c r="AE132" s="373">
        <v>17469</v>
      </c>
      <c r="AF132" s="373">
        <v>17953</v>
      </c>
      <c r="AG132" s="373">
        <v>17587</v>
      </c>
      <c r="AH132" s="373">
        <v>17452</v>
      </c>
      <c r="AI132" s="373">
        <v>17185</v>
      </c>
      <c r="AJ132" s="373">
        <v>17031</v>
      </c>
      <c r="AK132" s="373">
        <v>17633</v>
      </c>
      <c r="AL132" s="373">
        <v>17651</v>
      </c>
      <c r="AM132" s="374">
        <v>17648</v>
      </c>
      <c r="AN132" s="372">
        <v>17441</v>
      </c>
      <c r="AO132" s="373">
        <v>17250</v>
      </c>
      <c r="AP132" s="373">
        <v>17356</v>
      </c>
      <c r="AQ132" s="373">
        <v>17202</v>
      </c>
      <c r="AR132" s="373">
        <v>17876</v>
      </c>
      <c r="AS132" s="373">
        <v>17789</v>
      </c>
      <c r="AT132" s="373">
        <v>17795</v>
      </c>
      <c r="AU132" s="373">
        <v>17777</v>
      </c>
      <c r="AV132" s="373">
        <v>17500</v>
      </c>
      <c r="AW132" s="373">
        <v>17473</v>
      </c>
      <c r="AX132" s="373">
        <v>17461</v>
      </c>
      <c r="AY132" s="374">
        <v>17433</v>
      </c>
      <c r="AZ132" s="372">
        <v>17619</v>
      </c>
      <c r="BA132" s="373">
        <v>17947</v>
      </c>
      <c r="BB132" s="373">
        <v>17497</v>
      </c>
      <c r="BC132" s="373">
        <v>17453</v>
      </c>
      <c r="BD132" s="373">
        <v>17359</v>
      </c>
      <c r="BE132" s="373">
        <v>17133</v>
      </c>
      <c r="BF132" s="373">
        <v>16943</v>
      </c>
      <c r="BG132" s="373">
        <v>16626</v>
      </c>
      <c r="BH132" s="373">
        <v>16932</v>
      </c>
      <c r="BI132" s="373">
        <v>16609</v>
      </c>
      <c r="BJ132" s="373">
        <v>16659</v>
      </c>
      <c r="BK132" s="374">
        <v>17013</v>
      </c>
      <c r="BL132" s="372">
        <v>17064</v>
      </c>
      <c r="BM132" s="377">
        <v>17305</v>
      </c>
      <c r="BN132" s="377">
        <v>17346</v>
      </c>
      <c r="BO132" s="377">
        <v>17566</v>
      </c>
      <c r="BP132" s="377">
        <v>17434</v>
      </c>
      <c r="BQ132" s="377">
        <v>17377</v>
      </c>
      <c r="BR132" s="377">
        <v>16941</v>
      </c>
      <c r="BS132" s="377">
        <v>16740</v>
      </c>
      <c r="BT132" s="377">
        <v>16658</v>
      </c>
      <c r="BU132" s="377">
        <v>16675</v>
      </c>
      <c r="BV132" s="377">
        <v>16675</v>
      </c>
      <c r="BW132" s="374">
        <v>16827</v>
      </c>
      <c r="BX132" s="372">
        <v>17080</v>
      </c>
      <c r="BY132" s="377">
        <v>17018</v>
      </c>
      <c r="BZ132" s="377">
        <v>16530</v>
      </c>
      <c r="CA132" s="377">
        <v>16213</v>
      </c>
      <c r="CB132" s="377">
        <v>16019</v>
      </c>
      <c r="CC132" s="377">
        <v>15763</v>
      </c>
      <c r="CD132" s="377">
        <v>15590</v>
      </c>
      <c r="CE132" s="377">
        <v>15496</v>
      </c>
      <c r="CF132" s="377">
        <v>15659</v>
      </c>
      <c r="CG132" s="373">
        <v>15470</v>
      </c>
      <c r="CH132" s="373">
        <v>15457</v>
      </c>
      <c r="CI132" s="374">
        <v>15344</v>
      </c>
      <c r="CJ132" s="372">
        <v>15315</v>
      </c>
      <c r="CK132" s="373">
        <v>15323</v>
      </c>
      <c r="CL132" s="373">
        <v>15154</v>
      </c>
      <c r="CM132" s="373">
        <v>15050</v>
      </c>
      <c r="CN132" s="373">
        <v>14988</v>
      </c>
      <c r="CO132" s="373">
        <v>15147</v>
      </c>
      <c r="CP132" s="373">
        <v>15170</v>
      </c>
      <c r="CQ132" s="373">
        <v>15172</v>
      </c>
      <c r="CR132" s="373">
        <v>15192</v>
      </c>
      <c r="CS132" s="373">
        <v>15330</v>
      </c>
      <c r="CT132" s="373">
        <v>15523</v>
      </c>
      <c r="CU132" s="374">
        <v>15741</v>
      </c>
      <c r="CV132" s="372">
        <v>15623</v>
      </c>
      <c r="CW132" s="373">
        <v>15501</v>
      </c>
      <c r="CX132" s="373">
        <v>15333</v>
      </c>
      <c r="CY132" s="373">
        <v>15307</v>
      </c>
      <c r="CZ132" s="373">
        <v>15115</v>
      </c>
      <c r="DA132" s="373">
        <v>14924</v>
      </c>
      <c r="DB132" s="373">
        <v>14869</v>
      </c>
      <c r="DC132" s="373">
        <v>14710</v>
      </c>
      <c r="DD132" s="373">
        <v>14606</v>
      </c>
      <c r="DE132" s="373">
        <v>14528</v>
      </c>
      <c r="DF132" s="373">
        <v>14479</v>
      </c>
      <c r="DG132" s="374">
        <v>14418</v>
      </c>
      <c r="DH132" s="372">
        <v>14389</v>
      </c>
      <c r="DI132" s="373">
        <v>14383</v>
      </c>
      <c r="DJ132" s="373">
        <v>14323</v>
      </c>
      <c r="DK132" s="373">
        <v>14277</v>
      </c>
      <c r="DL132" s="373">
        <v>14157</v>
      </c>
      <c r="DM132" s="373">
        <v>14150</v>
      </c>
      <c r="DN132" s="373">
        <v>14070</v>
      </c>
      <c r="DO132" s="373">
        <v>14164</v>
      </c>
      <c r="DP132" s="373">
        <v>14213</v>
      </c>
      <c r="DQ132" s="373">
        <v>14115</v>
      </c>
      <c r="DR132" s="373">
        <v>14084</v>
      </c>
      <c r="DS132" s="376">
        <v>14448</v>
      </c>
      <c r="DT132" s="372">
        <v>14589</v>
      </c>
      <c r="DU132" s="373">
        <v>15785</v>
      </c>
      <c r="DV132" s="373">
        <v>15903</v>
      </c>
      <c r="DW132" s="373">
        <v>16065</v>
      </c>
      <c r="DX132" s="373">
        <v>16810</v>
      </c>
      <c r="DY132" s="373">
        <v>16993</v>
      </c>
      <c r="DZ132" s="373">
        <v>16900</v>
      </c>
      <c r="EA132" s="373">
        <v>16229</v>
      </c>
      <c r="EB132" s="373">
        <v>16184</v>
      </c>
      <c r="EC132" s="373">
        <v>15973</v>
      </c>
      <c r="ED132" s="373">
        <v>15671</v>
      </c>
      <c r="EE132" s="376">
        <v>15337</v>
      </c>
      <c r="EF132" s="372">
        <v>15198</v>
      </c>
      <c r="EG132" s="373">
        <v>15090</v>
      </c>
      <c r="EH132" s="373">
        <v>14911</v>
      </c>
      <c r="EI132" s="373">
        <v>14782</v>
      </c>
      <c r="EJ132" s="373">
        <v>14813</v>
      </c>
      <c r="EK132" s="373">
        <v>15008</v>
      </c>
      <c r="EL132" s="373">
        <v>15064</v>
      </c>
      <c r="EM132" s="373">
        <v>15110</v>
      </c>
      <c r="EN132" s="373">
        <v>16806</v>
      </c>
      <c r="EO132" s="373">
        <v>16754</v>
      </c>
      <c r="EP132" s="373">
        <v>16723</v>
      </c>
      <c r="EQ132" s="376">
        <v>16777</v>
      </c>
      <c r="ER132" s="372">
        <v>16692</v>
      </c>
      <c r="ES132" s="373">
        <v>17026</v>
      </c>
      <c r="ET132" s="373">
        <v>18092</v>
      </c>
      <c r="EU132" s="373">
        <v>18192</v>
      </c>
      <c r="EV132" s="373">
        <v>18569</v>
      </c>
      <c r="EW132" s="376">
        <v>18569</v>
      </c>
      <c r="EX132" s="376">
        <v>19534</v>
      </c>
      <c r="EY132" s="376">
        <v>19727</v>
      </c>
      <c r="EZ132" s="374">
        <v>19858</v>
      </c>
      <c r="FA132" s="374">
        <v>19842</v>
      </c>
      <c r="FB132" s="374">
        <v>19869</v>
      </c>
      <c r="FC132" s="374">
        <v>20131</v>
      </c>
      <c r="FD132" s="102">
        <v>262</v>
      </c>
      <c r="FE132" s="85">
        <v>1.320431408124181</v>
      </c>
      <c r="FF132" s="102">
        <v>3354</v>
      </c>
      <c r="FG132" s="85">
        <v>19.991655242295998</v>
      </c>
    </row>
    <row r="133" spans="1:163" ht="15" customHeight="1" outlineLevel="2">
      <c r="A133" s="360">
        <v>212</v>
      </c>
      <c r="B133" s="53" t="s">
        <v>3276</v>
      </c>
      <c r="C133" s="344" t="s">
        <v>418</v>
      </c>
      <c r="D133" s="372">
        <v>15185</v>
      </c>
      <c r="E133" s="373">
        <v>15258</v>
      </c>
      <c r="F133" s="373">
        <v>15178</v>
      </c>
      <c r="G133" s="373">
        <v>15093</v>
      </c>
      <c r="H133" s="373">
        <v>15264</v>
      </c>
      <c r="I133" s="373">
        <v>15280</v>
      </c>
      <c r="J133" s="373">
        <v>14933</v>
      </c>
      <c r="K133" s="373">
        <v>15234</v>
      </c>
      <c r="L133" s="373">
        <v>15216</v>
      </c>
      <c r="M133" s="373">
        <v>15180</v>
      </c>
      <c r="N133" s="373">
        <v>15077</v>
      </c>
      <c r="O133" s="374">
        <v>15153</v>
      </c>
      <c r="P133" s="372">
        <v>15032</v>
      </c>
      <c r="Q133" s="373">
        <v>15112</v>
      </c>
      <c r="R133" s="375">
        <v>15247</v>
      </c>
      <c r="S133" s="373">
        <v>16167</v>
      </c>
      <c r="T133" s="373">
        <v>16564</v>
      </c>
      <c r="U133" s="373">
        <v>16707</v>
      </c>
      <c r="V133" s="373">
        <v>16693</v>
      </c>
      <c r="W133" s="373">
        <v>16526</v>
      </c>
      <c r="X133" s="373">
        <v>16590</v>
      </c>
      <c r="Y133" s="373">
        <v>16672</v>
      </c>
      <c r="Z133" s="373">
        <v>16736</v>
      </c>
      <c r="AA133" s="374">
        <v>16484</v>
      </c>
      <c r="AB133" s="372">
        <v>16684</v>
      </c>
      <c r="AC133" s="373">
        <v>16979</v>
      </c>
      <c r="AD133" s="373">
        <v>17022</v>
      </c>
      <c r="AE133" s="373">
        <v>16965</v>
      </c>
      <c r="AF133" s="373">
        <v>16844</v>
      </c>
      <c r="AG133" s="373">
        <v>16432</v>
      </c>
      <c r="AH133" s="373">
        <v>16320</v>
      </c>
      <c r="AI133" s="373">
        <v>16056</v>
      </c>
      <c r="AJ133" s="373">
        <v>15926</v>
      </c>
      <c r="AK133" s="373">
        <v>16250</v>
      </c>
      <c r="AL133" s="373">
        <v>16208</v>
      </c>
      <c r="AM133" s="374">
        <v>16469</v>
      </c>
      <c r="AN133" s="372">
        <v>16304</v>
      </c>
      <c r="AO133" s="373">
        <v>16216</v>
      </c>
      <c r="AP133" s="373">
        <v>16351</v>
      </c>
      <c r="AQ133" s="373">
        <v>16182</v>
      </c>
      <c r="AR133" s="373">
        <v>16886</v>
      </c>
      <c r="AS133" s="373">
        <v>16688</v>
      </c>
      <c r="AT133" s="373">
        <v>16728</v>
      </c>
      <c r="AU133" s="373">
        <v>16874</v>
      </c>
      <c r="AV133" s="373">
        <v>16731</v>
      </c>
      <c r="AW133" s="373">
        <v>16776</v>
      </c>
      <c r="AX133" s="373">
        <v>16783</v>
      </c>
      <c r="AY133" s="374">
        <v>16769</v>
      </c>
      <c r="AZ133" s="372">
        <v>16809</v>
      </c>
      <c r="BA133" s="373">
        <v>17251</v>
      </c>
      <c r="BB133" s="373">
        <v>16990</v>
      </c>
      <c r="BC133" s="373">
        <v>16881</v>
      </c>
      <c r="BD133" s="373">
        <v>16682</v>
      </c>
      <c r="BE133" s="373">
        <v>16623</v>
      </c>
      <c r="BF133" s="373">
        <v>16718</v>
      </c>
      <c r="BG133" s="373">
        <v>16346</v>
      </c>
      <c r="BH133" s="373">
        <v>16643</v>
      </c>
      <c r="BI133" s="373">
        <v>16335</v>
      </c>
      <c r="BJ133" s="373">
        <v>16241</v>
      </c>
      <c r="BK133" s="374">
        <v>16422</v>
      </c>
      <c r="BL133" s="372">
        <v>16432</v>
      </c>
      <c r="BM133" s="377">
        <v>16612</v>
      </c>
      <c r="BN133" s="377">
        <v>16513</v>
      </c>
      <c r="BO133" s="377">
        <v>16489</v>
      </c>
      <c r="BP133" s="377">
        <v>16428</v>
      </c>
      <c r="BQ133" s="377">
        <v>16363</v>
      </c>
      <c r="BR133" s="377">
        <v>15826</v>
      </c>
      <c r="BS133" s="377">
        <v>15677</v>
      </c>
      <c r="BT133" s="377">
        <v>15617</v>
      </c>
      <c r="BU133" s="377">
        <v>15526</v>
      </c>
      <c r="BV133" s="377">
        <v>15481</v>
      </c>
      <c r="BW133" s="374">
        <v>15554</v>
      </c>
      <c r="BX133" s="372">
        <v>15838</v>
      </c>
      <c r="BY133" s="377">
        <v>15939</v>
      </c>
      <c r="BZ133" s="377">
        <v>15622</v>
      </c>
      <c r="CA133" s="377">
        <v>15383</v>
      </c>
      <c r="CB133" s="377">
        <v>15223</v>
      </c>
      <c r="CC133" s="377">
        <v>15036</v>
      </c>
      <c r="CD133" s="377">
        <v>14939</v>
      </c>
      <c r="CE133" s="377">
        <v>14918</v>
      </c>
      <c r="CF133" s="377">
        <v>14796</v>
      </c>
      <c r="CG133" s="373">
        <v>15318</v>
      </c>
      <c r="CH133" s="373">
        <v>15337</v>
      </c>
      <c r="CI133" s="374">
        <v>15296</v>
      </c>
      <c r="CJ133" s="372">
        <v>15211</v>
      </c>
      <c r="CK133" s="373">
        <v>15289</v>
      </c>
      <c r="CL133" s="373">
        <v>15158</v>
      </c>
      <c r="CM133" s="373">
        <v>15203</v>
      </c>
      <c r="CN133" s="373">
        <v>15221</v>
      </c>
      <c r="CO133" s="373">
        <v>15341</v>
      </c>
      <c r="CP133" s="373">
        <v>15473</v>
      </c>
      <c r="CQ133" s="373">
        <v>15474</v>
      </c>
      <c r="CR133" s="373">
        <v>15661</v>
      </c>
      <c r="CS133" s="373">
        <v>15719</v>
      </c>
      <c r="CT133" s="373">
        <v>15833</v>
      </c>
      <c r="CU133" s="374">
        <v>16004</v>
      </c>
      <c r="CV133" s="372">
        <v>16009</v>
      </c>
      <c r="CW133" s="373">
        <v>16028</v>
      </c>
      <c r="CX133" s="373">
        <v>16057</v>
      </c>
      <c r="CY133" s="373">
        <v>15982</v>
      </c>
      <c r="CZ133" s="373">
        <v>15886</v>
      </c>
      <c r="DA133" s="373">
        <v>15927</v>
      </c>
      <c r="DB133" s="373">
        <v>15814</v>
      </c>
      <c r="DC133" s="373">
        <v>15771</v>
      </c>
      <c r="DD133" s="373">
        <v>15803</v>
      </c>
      <c r="DE133" s="373">
        <v>15730</v>
      </c>
      <c r="DF133" s="373">
        <v>15691</v>
      </c>
      <c r="DG133" s="374">
        <v>15781</v>
      </c>
      <c r="DH133" s="372">
        <v>15912</v>
      </c>
      <c r="DI133" s="373">
        <v>16066</v>
      </c>
      <c r="DJ133" s="373">
        <v>16220</v>
      </c>
      <c r="DK133" s="373">
        <v>16122</v>
      </c>
      <c r="DL133" s="373">
        <v>16074</v>
      </c>
      <c r="DM133" s="373">
        <v>15935</v>
      </c>
      <c r="DN133" s="373">
        <v>15896</v>
      </c>
      <c r="DO133" s="373">
        <v>16005</v>
      </c>
      <c r="DP133" s="373">
        <v>16039</v>
      </c>
      <c r="DQ133" s="373">
        <v>15934</v>
      </c>
      <c r="DR133" s="373">
        <v>15841</v>
      </c>
      <c r="DS133" s="376">
        <v>16074</v>
      </c>
      <c r="DT133" s="372">
        <v>16227</v>
      </c>
      <c r="DU133" s="373">
        <v>17404</v>
      </c>
      <c r="DV133" s="373">
        <v>17524</v>
      </c>
      <c r="DW133" s="373">
        <v>17636</v>
      </c>
      <c r="DX133" s="373">
        <v>18050</v>
      </c>
      <c r="DY133" s="373">
        <v>18252</v>
      </c>
      <c r="DZ133" s="373">
        <v>18288</v>
      </c>
      <c r="EA133" s="373">
        <v>17648</v>
      </c>
      <c r="EB133" s="373">
        <v>17680</v>
      </c>
      <c r="EC133" s="373">
        <v>17379</v>
      </c>
      <c r="ED133" s="373">
        <v>17016</v>
      </c>
      <c r="EE133" s="376">
        <v>16857</v>
      </c>
      <c r="EF133" s="372">
        <v>16670</v>
      </c>
      <c r="EG133" s="373">
        <v>16583</v>
      </c>
      <c r="EH133" s="373">
        <v>16424</v>
      </c>
      <c r="EI133" s="373">
        <v>16274</v>
      </c>
      <c r="EJ133" s="373">
        <v>16170</v>
      </c>
      <c r="EK133" s="373">
        <v>16052</v>
      </c>
      <c r="EL133" s="373">
        <v>15949</v>
      </c>
      <c r="EM133" s="373">
        <v>15903</v>
      </c>
      <c r="EN133" s="373">
        <v>17316</v>
      </c>
      <c r="EO133" s="373">
        <v>17259</v>
      </c>
      <c r="EP133" s="373">
        <v>17227</v>
      </c>
      <c r="EQ133" s="376">
        <v>17313</v>
      </c>
      <c r="ER133" s="372">
        <v>17396</v>
      </c>
      <c r="ES133" s="373">
        <v>17600</v>
      </c>
      <c r="ET133" s="373">
        <v>18184</v>
      </c>
      <c r="EU133" s="373">
        <v>18157</v>
      </c>
      <c r="EV133" s="373">
        <v>18289</v>
      </c>
      <c r="EW133" s="376">
        <v>18254</v>
      </c>
      <c r="EX133" s="376">
        <v>18909</v>
      </c>
      <c r="EY133" s="376">
        <v>19060</v>
      </c>
      <c r="EZ133" s="374">
        <v>19046</v>
      </c>
      <c r="FA133" s="374">
        <v>19001</v>
      </c>
      <c r="FB133" s="374">
        <v>18939</v>
      </c>
      <c r="FC133" s="374">
        <v>19154</v>
      </c>
      <c r="FD133" s="102">
        <v>215</v>
      </c>
      <c r="FE133" s="85">
        <v>1.1315193937161203</v>
      </c>
      <c r="FF133" s="102">
        <v>1841</v>
      </c>
      <c r="FG133" s="85">
        <v>10.633627909663259</v>
      </c>
    </row>
    <row r="134" spans="1:163" ht="15" customHeight="1" outlineLevel="2">
      <c r="A134" s="360">
        <v>266</v>
      </c>
      <c r="B134" s="53" t="s">
        <v>3276</v>
      </c>
      <c r="C134" s="344" t="s">
        <v>419</v>
      </c>
      <c r="D134" s="372">
        <v>19663</v>
      </c>
      <c r="E134" s="373">
        <v>19810</v>
      </c>
      <c r="F134" s="373">
        <v>19773</v>
      </c>
      <c r="G134" s="373">
        <v>19773</v>
      </c>
      <c r="H134" s="373">
        <v>19571</v>
      </c>
      <c r="I134" s="373">
        <v>19785</v>
      </c>
      <c r="J134" s="373">
        <v>19260</v>
      </c>
      <c r="K134" s="373">
        <v>19585</v>
      </c>
      <c r="L134" s="373">
        <v>18754</v>
      </c>
      <c r="M134" s="373">
        <v>18496</v>
      </c>
      <c r="N134" s="373">
        <v>18349</v>
      </c>
      <c r="O134" s="374">
        <v>18187</v>
      </c>
      <c r="P134" s="372">
        <v>18124</v>
      </c>
      <c r="Q134" s="373">
        <v>18085</v>
      </c>
      <c r="R134" s="375">
        <v>17983</v>
      </c>
      <c r="S134" s="373">
        <v>17829</v>
      </c>
      <c r="T134" s="373">
        <v>18054</v>
      </c>
      <c r="U134" s="373">
        <v>18215</v>
      </c>
      <c r="V134" s="373">
        <v>18148</v>
      </c>
      <c r="W134" s="373">
        <v>18055</v>
      </c>
      <c r="X134" s="373">
        <v>18263</v>
      </c>
      <c r="Y134" s="373">
        <v>18739</v>
      </c>
      <c r="Z134" s="373">
        <v>18729</v>
      </c>
      <c r="AA134" s="374">
        <v>18247</v>
      </c>
      <c r="AB134" s="372">
        <v>18349</v>
      </c>
      <c r="AC134" s="373">
        <v>18338</v>
      </c>
      <c r="AD134" s="373">
        <v>18416</v>
      </c>
      <c r="AE134" s="373">
        <v>18406</v>
      </c>
      <c r="AF134" s="373">
        <v>18394</v>
      </c>
      <c r="AG134" s="373">
        <v>17968</v>
      </c>
      <c r="AH134" s="373">
        <v>18039</v>
      </c>
      <c r="AI134" s="373">
        <v>17733</v>
      </c>
      <c r="AJ134" s="373">
        <v>17932</v>
      </c>
      <c r="AK134" s="373">
        <v>18137</v>
      </c>
      <c r="AL134" s="373">
        <v>18126</v>
      </c>
      <c r="AM134" s="374">
        <v>18135</v>
      </c>
      <c r="AN134" s="372">
        <v>18219</v>
      </c>
      <c r="AO134" s="373">
        <v>18264</v>
      </c>
      <c r="AP134" s="373">
        <v>18107</v>
      </c>
      <c r="AQ134" s="373">
        <v>18035</v>
      </c>
      <c r="AR134" s="373">
        <v>18295</v>
      </c>
      <c r="AS134" s="373">
        <v>18251</v>
      </c>
      <c r="AT134" s="373">
        <v>18159</v>
      </c>
      <c r="AU134" s="373">
        <v>18127</v>
      </c>
      <c r="AV134" s="373">
        <v>18029</v>
      </c>
      <c r="AW134" s="373">
        <v>17852</v>
      </c>
      <c r="AX134" s="373">
        <v>17823</v>
      </c>
      <c r="AY134" s="374">
        <v>17804</v>
      </c>
      <c r="AZ134" s="372">
        <v>17967</v>
      </c>
      <c r="BA134" s="373">
        <v>18291</v>
      </c>
      <c r="BB134" s="373">
        <v>18029</v>
      </c>
      <c r="BC134" s="373">
        <v>17917</v>
      </c>
      <c r="BD134" s="373">
        <v>17913</v>
      </c>
      <c r="BE134" s="373">
        <v>17759</v>
      </c>
      <c r="BF134" s="373">
        <v>17712</v>
      </c>
      <c r="BG134" s="373">
        <v>17428</v>
      </c>
      <c r="BH134" s="373">
        <v>17562</v>
      </c>
      <c r="BI134" s="373">
        <v>17227</v>
      </c>
      <c r="BJ134" s="373">
        <v>17217</v>
      </c>
      <c r="BK134" s="374">
        <v>17395</v>
      </c>
      <c r="BL134" s="372">
        <v>17548</v>
      </c>
      <c r="BM134" s="377">
        <v>17995</v>
      </c>
      <c r="BN134" s="377">
        <v>17961</v>
      </c>
      <c r="BO134" s="377">
        <v>17770</v>
      </c>
      <c r="BP134" s="377">
        <v>18061</v>
      </c>
      <c r="BQ134" s="377">
        <v>18023</v>
      </c>
      <c r="BR134" s="377">
        <v>17553</v>
      </c>
      <c r="BS134" s="377">
        <v>17404</v>
      </c>
      <c r="BT134" s="377">
        <v>17175</v>
      </c>
      <c r="BU134" s="377">
        <v>17291</v>
      </c>
      <c r="BV134" s="377">
        <v>17148</v>
      </c>
      <c r="BW134" s="374">
        <v>17243</v>
      </c>
      <c r="BX134" s="372">
        <v>17485</v>
      </c>
      <c r="BY134" s="377">
        <v>17519</v>
      </c>
      <c r="BZ134" s="377">
        <v>17193</v>
      </c>
      <c r="CA134" s="377">
        <v>16798</v>
      </c>
      <c r="CB134" s="377">
        <v>16636</v>
      </c>
      <c r="CC134" s="377">
        <v>16426</v>
      </c>
      <c r="CD134" s="377">
        <v>16268</v>
      </c>
      <c r="CE134" s="377">
        <v>16216</v>
      </c>
      <c r="CF134" s="377">
        <v>16040</v>
      </c>
      <c r="CG134" s="373">
        <v>15915</v>
      </c>
      <c r="CH134" s="373">
        <v>16072</v>
      </c>
      <c r="CI134" s="374">
        <v>15869</v>
      </c>
      <c r="CJ134" s="372">
        <v>15784</v>
      </c>
      <c r="CK134" s="373">
        <v>15878</v>
      </c>
      <c r="CL134" s="373">
        <v>15644</v>
      </c>
      <c r="CM134" s="373">
        <v>15525</v>
      </c>
      <c r="CN134" s="373">
        <v>15559</v>
      </c>
      <c r="CO134" s="373">
        <v>15592</v>
      </c>
      <c r="CP134" s="373">
        <v>15688</v>
      </c>
      <c r="CQ134" s="373">
        <v>15708</v>
      </c>
      <c r="CR134" s="373">
        <v>15849</v>
      </c>
      <c r="CS134" s="373">
        <v>15954</v>
      </c>
      <c r="CT134" s="373">
        <v>15964</v>
      </c>
      <c r="CU134" s="374">
        <v>15879</v>
      </c>
      <c r="CV134" s="372">
        <v>15873</v>
      </c>
      <c r="CW134" s="373">
        <v>15731</v>
      </c>
      <c r="CX134" s="373">
        <v>15906</v>
      </c>
      <c r="CY134" s="373">
        <v>15842</v>
      </c>
      <c r="CZ134" s="373">
        <v>15881</v>
      </c>
      <c r="DA134" s="373">
        <v>15853</v>
      </c>
      <c r="DB134" s="373">
        <v>15748</v>
      </c>
      <c r="DC134" s="373">
        <v>15685</v>
      </c>
      <c r="DD134" s="373">
        <v>15637</v>
      </c>
      <c r="DE134" s="373">
        <v>15595</v>
      </c>
      <c r="DF134" s="373">
        <v>15598</v>
      </c>
      <c r="DG134" s="374">
        <v>15593</v>
      </c>
      <c r="DH134" s="372">
        <v>15408</v>
      </c>
      <c r="DI134" s="373">
        <v>15385</v>
      </c>
      <c r="DJ134" s="373">
        <v>15335</v>
      </c>
      <c r="DK134" s="373">
        <v>15287</v>
      </c>
      <c r="DL134" s="373">
        <v>14766</v>
      </c>
      <c r="DM134" s="373">
        <v>14656</v>
      </c>
      <c r="DN134" s="373">
        <v>14430</v>
      </c>
      <c r="DO134" s="373">
        <v>14292</v>
      </c>
      <c r="DP134" s="373">
        <v>14236</v>
      </c>
      <c r="DQ134" s="373">
        <v>14221</v>
      </c>
      <c r="DR134" s="373">
        <v>14031</v>
      </c>
      <c r="DS134" s="376">
        <v>14047</v>
      </c>
      <c r="DT134" s="372">
        <v>13985</v>
      </c>
      <c r="DU134" s="373">
        <v>15187</v>
      </c>
      <c r="DV134" s="373">
        <v>15314</v>
      </c>
      <c r="DW134" s="373">
        <v>15602</v>
      </c>
      <c r="DX134" s="373">
        <v>15965</v>
      </c>
      <c r="DY134" s="373">
        <v>16147</v>
      </c>
      <c r="DZ134" s="373">
        <v>16163</v>
      </c>
      <c r="EA134" s="373">
        <v>15620</v>
      </c>
      <c r="EB134" s="373">
        <v>15751</v>
      </c>
      <c r="EC134" s="373">
        <v>15508</v>
      </c>
      <c r="ED134" s="373">
        <v>15389</v>
      </c>
      <c r="EE134" s="376">
        <v>15187</v>
      </c>
      <c r="EF134" s="372">
        <v>15143</v>
      </c>
      <c r="EG134" s="373">
        <v>15084</v>
      </c>
      <c r="EH134" s="373">
        <v>14854</v>
      </c>
      <c r="EI134" s="373">
        <v>15171</v>
      </c>
      <c r="EJ134" s="373">
        <v>15700</v>
      </c>
      <c r="EK134" s="373">
        <v>16235</v>
      </c>
      <c r="EL134" s="373">
        <v>16404</v>
      </c>
      <c r="EM134" s="373">
        <v>16488</v>
      </c>
      <c r="EN134" s="373">
        <v>18499</v>
      </c>
      <c r="EO134" s="373">
        <v>18795</v>
      </c>
      <c r="EP134" s="373">
        <v>19082</v>
      </c>
      <c r="EQ134" s="376">
        <v>19350</v>
      </c>
      <c r="ER134" s="372">
        <v>19318</v>
      </c>
      <c r="ES134" s="373">
        <v>19943</v>
      </c>
      <c r="ET134" s="373">
        <v>21915</v>
      </c>
      <c r="EU134" s="373">
        <v>22185</v>
      </c>
      <c r="EV134" s="373">
        <v>22769</v>
      </c>
      <c r="EW134" s="376">
        <v>23093</v>
      </c>
      <c r="EX134" s="376">
        <v>24855</v>
      </c>
      <c r="EY134" s="376">
        <v>25179</v>
      </c>
      <c r="EZ134" s="374">
        <v>25112</v>
      </c>
      <c r="FA134" s="374">
        <v>25139</v>
      </c>
      <c r="FB134" s="374">
        <v>25184</v>
      </c>
      <c r="FC134" s="374">
        <v>25672</v>
      </c>
      <c r="FD134" s="102">
        <v>488</v>
      </c>
      <c r="FE134" s="85">
        <v>1.9412068896933052</v>
      </c>
      <c r="FF134" s="102">
        <v>6322</v>
      </c>
      <c r="FG134" s="85">
        <v>32.671834625323001</v>
      </c>
    </row>
    <row r="135" spans="1:163" ht="15" customHeight="1" outlineLevel="2">
      <c r="A135" s="360">
        <v>308</v>
      </c>
      <c r="B135" s="53" t="s">
        <v>3276</v>
      </c>
      <c r="C135" s="344" t="s">
        <v>420</v>
      </c>
      <c r="D135" s="372">
        <v>13560</v>
      </c>
      <c r="E135" s="373">
        <v>13555</v>
      </c>
      <c r="F135" s="373">
        <v>13770</v>
      </c>
      <c r="G135" s="373">
        <v>13793</v>
      </c>
      <c r="H135" s="373">
        <v>13613</v>
      </c>
      <c r="I135" s="373">
        <v>13663</v>
      </c>
      <c r="J135" s="373">
        <v>13237</v>
      </c>
      <c r="K135" s="373">
        <v>13616</v>
      </c>
      <c r="L135" s="373">
        <v>13011</v>
      </c>
      <c r="M135" s="373">
        <v>12928</v>
      </c>
      <c r="N135" s="373">
        <v>12836</v>
      </c>
      <c r="O135" s="374">
        <v>12788</v>
      </c>
      <c r="P135" s="372">
        <v>12676</v>
      </c>
      <c r="Q135" s="373">
        <v>12604</v>
      </c>
      <c r="R135" s="375">
        <v>12521</v>
      </c>
      <c r="S135" s="373">
        <v>12600</v>
      </c>
      <c r="T135" s="373">
        <v>12728</v>
      </c>
      <c r="U135" s="373">
        <v>12778</v>
      </c>
      <c r="V135" s="373">
        <v>12833</v>
      </c>
      <c r="W135" s="373">
        <v>12667</v>
      </c>
      <c r="X135" s="373">
        <v>12700</v>
      </c>
      <c r="Y135" s="373">
        <v>12790</v>
      </c>
      <c r="Z135" s="373">
        <v>12718</v>
      </c>
      <c r="AA135" s="374">
        <v>12487</v>
      </c>
      <c r="AB135" s="372">
        <v>12447</v>
      </c>
      <c r="AC135" s="373">
        <v>12551</v>
      </c>
      <c r="AD135" s="373">
        <v>12520</v>
      </c>
      <c r="AE135" s="373">
        <v>12485</v>
      </c>
      <c r="AF135" s="373">
        <v>12576</v>
      </c>
      <c r="AG135" s="373">
        <v>12254</v>
      </c>
      <c r="AH135" s="373">
        <v>12164</v>
      </c>
      <c r="AI135" s="373">
        <v>12054</v>
      </c>
      <c r="AJ135" s="373">
        <v>11983</v>
      </c>
      <c r="AK135" s="373">
        <v>12185</v>
      </c>
      <c r="AL135" s="373">
        <v>12206</v>
      </c>
      <c r="AM135" s="374">
        <v>12293</v>
      </c>
      <c r="AN135" s="372">
        <v>12194</v>
      </c>
      <c r="AO135" s="373">
        <v>12096</v>
      </c>
      <c r="AP135" s="373">
        <v>12129</v>
      </c>
      <c r="AQ135" s="373">
        <v>12114</v>
      </c>
      <c r="AR135" s="373">
        <v>12657</v>
      </c>
      <c r="AS135" s="373">
        <v>12591</v>
      </c>
      <c r="AT135" s="373">
        <v>12645</v>
      </c>
      <c r="AU135" s="373">
        <v>12734</v>
      </c>
      <c r="AV135" s="373">
        <v>12624</v>
      </c>
      <c r="AW135" s="373">
        <v>12625</v>
      </c>
      <c r="AX135" s="373">
        <v>12589</v>
      </c>
      <c r="AY135" s="374">
        <v>12557</v>
      </c>
      <c r="AZ135" s="372">
        <v>12623</v>
      </c>
      <c r="BA135" s="373">
        <v>12827</v>
      </c>
      <c r="BB135" s="373">
        <v>12684</v>
      </c>
      <c r="BC135" s="373">
        <v>12709</v>
      </c>
      <c r="BD135" s="373">
        <v>12690</v>
      </c>
      <c r="BE135" s="373">
        <v>12605</v>
      </c>
      <c r="BF135" s="373">
        <v>12521</v>
      </c>
      <c r="BG135" s="373">
        <v>12368</v>
      </c>
      <c r="BH135" s="373">
        <v>12560</v>
      </c>
      <c r="BI135" s="373">
        <v>12363</v>
      </c>
      <c r="BJ135" s="373">
        <v>12359</v>
      </c>
      <c r="BK135" s="374">
        <v>12579</v>
      </c>
      <c r="BL135" s="372">
        <v>12678</v>
      </c>
      <c r="BM135" s="377">
        <v>12995</v>
      </c>
      <c r="BN135" s="377">
        <v>12877</v>
      </c>
      <c r="BO135" s="377">
        <v>12827</v>
      </c>
      <c r="BP135" s="377">
        <v>12772</v>
      </c>
      <c r="BQ135" s="377">
        <v>12869</v>
      </c>
      <c r="BR135" s="377">
        <v>12650</v>
      </c>
      <c r="BS135" s="377">
        <v>12559</v>
      </c>
      <c r="BT135" s="377">
        <v>12566</v>
      </c>
      <c r="BU135" s="377">
        <v>12613</v>
      </c>
      <c r="BV135" s="377">
        <v>12552</v>
      </c>
      <c r="BW135" s="374">
        <v>12688</v>
      </c>
      <c r="BX135" s="372">
        <v>12833</v>
      </c>
      <c r="BY135" s="377">
        <v>12853</v>
      </c>
      <c r="BZ135" s="377">
        <v>12616</v>
      </c>
      <c r="CA135" s="377">
        <v>12373</v>
      </c>
      <c r="CB135" s="377">
        <v>12280</v>
      </c>
      <c r="CC135" s="377">
        <v>12144</v>
      </c>
      <c r="CD135" s="377">
        <v>12079</v>
      </c>
      <c r="CE135" s="377">
        <v>12091</v>
      </c>
      <c r="CF135" s="377">
        <v>12014</v>
      </c>
      <c r="CG135" s="373">
        <v>11967</v>
      </c>
      <c r="CH135" s="373">
        <v>11913</v>
      </c>
      <c r="CI135" s="374">
        <v>11900</v>
      </c>
      <c r="CJ135" s="372">
        <v>11877</v>
      </c>
      <c r="CK135" s="373">
        <v>11938</v>
      </c>
      <c r="CL135" s="373">
        <v>11940</v>
      </c>
      <c r="CM135" s="373">
        <v>11933</v>
      </c>
      <c r="CN135" s="373">
        <v>12002</v>
      </c>
      <c r="CO135" s="373">
        <v>12266</v>
      </c>
      <c r="CP135" s="373">
        <v>12332</v>
      </c>
      <c r="CQ135" s="373">
        <v>12419</v>
      </c>
      <c r="CR135" s="373">
        <v>12692</v>
      </c>
      <c r="CS135" s="373">
        <v>12832</v>
      </c>
      <c r="CT135" s="373">
        <v>12903</v>
      </c>
      <c r="CU135" s="374">
        <v>12928</v>
      </c>
      <c r="CV135" s="372">
        <v>12842</v>
      </c>
      <c r="CW135" s="373">
        <v>12695</v>
      </c>
      <c r="CX135" s="373">
        <v>12642</v>
      </c>
      <c r="CY135" s="373">
        <v>13058</v>
      </c>
      <c r="CZ135" s="373">
        <v>13059</v>
      </c>
      <c r="DA135" s="373">
        <v>12856</v>
      </c>
      <c r="DB135" s="373">
        <v>12907</v>
      </c>
      <c r="DC135" s="373">
        <v>12774</v>
      </c>
      <c r="DD135" s="373">
        <v>12924</v>
      </c>
      <c r="DE135" s="373">
        <v>12824</v>
      </c>
      <c r="DF135" s="373">
        <v>12820</v>
      </c>
      <c r="DG135" s="374">
        <v>13022</v>
      </c>
      <c r="DH135" s="372">
        <v>13252</v>
      </c>
      <c r="DI135" s="373">
        <v>13258</v>
      </c>
      <c r="DJ135" s="373">
        <v>13285</v>
      </c>
      <c r="DK135" s="373">
        <v>13187</v>
      </c>
      <c r="DL135" s="373">
        <v>13143</v>
      </c>
      <c r="DM135" s="373">
        <v>13068</v>
      </c>
      <c r="DN135" s="373">
        <v>12996</v>
      </c>
      <c r="DO135" s="373">
        <v>12944</v>
      </c>
      <c r="DP135" s="373">
        <v>13028</v>
      </c>
      <c r="DQ135" s="373">
        <v>12993</v>
      </c>
      <c r="DR135" s="373">
        <v>12957</v>
      </c>
      <c r="DS135" s="376">
        <v>13252</v>
      </c>
      <c r="DT135" s="372">
        <v>13341</v>
      </c>
      <c r="DU135" s="373">
        <v>14181</v>
      </c>
      <c r="DV135" s="373">
        <v>14268</v>
      </c>
      <c r="DW135" s="373">
        <v>14387</v>
      </c>
      <c r="DX135" s="373">
        <v>14809</v>
      </c>
      <c r="DY135" s="373">
        <v>14930</v>
      </c>
      <c r="DZ135" s="373">
        <v>15054</v>
      </c>
      <c r="EA135" s="373">
        <v>14633</v>
      </c>
      <c r="EB135" s="373">
        <v>14575</v>
      </c>
      <c r="EC135" s="373">
        <v>14379</v>
      </c>
      <c r="ED135" s="373">
        <v>14181</v>
      </c>
      <c r="EE135" s="376">
        <v>13965</v>
      </c>
      <c r="EF135" s="372">
        <v>13874</v>
      </c>
      <c r="EG135" s="373">
        <v>13802</v>
      </c>
      <c r="EH135" s="373">
        <v>13586</v>
      </c>
      <c r="EI135" s="373">
        <v>13391</v>
      </c>
      <c r="EJ135" s="373">
        <v>13246</v>
      </c>
      <c r="EK135" s="373">
        <v>13095</v>
      </c>
      <c r="EL135" s="373">
        <v>13061</v>
      </c>
      <c r="EM135" s="373">
        <v>13001</v>
      </c>
      <c r="EN135" s="373">
        <v>13976</v>
      </c>
      <c r="EO135" s="373">
        <v>13873</v>
      </c>
      <c r="EP135" s="373">
        <v>13845</v>
      </c>
      <c r="EQ135" s="376">
        <v>13864</v>
      </c>
      <c r="ER135" s="372">
        <v>13911</v>
      </c>
      <c r="ES135" s="373">
        <v>14040</v>
      </c>
      <c r="ET135" s="373">
        <v>14839</v>
      </c>
      <c r="EU135" s="373">
        <v>14911</v>
      </c>
      <c r="EV135" s="373">
        <v>15066</v>
      </c>
      <c r="EW135" s="376">
        <v>15063</v>
      </c>
      <c r="EX135" s="376">
        <v>15705</v>
      </c>
      <c r="EY135" s="376">
        <v>15733</v>
      </c>
      <c r="EZ135" s="374">
        <v>15814</v>
      </c>
      <c r="FA135" s="374">
        <v>15703</v>
      </c>
      <c r="FB135" s="374">
        <v>15686</v>
      </c>
      <c r="FC135" s="374">
        <v>15740</v>
      </c>
      <c r="FD135" s="102">
        <v>54</v>
      </c>
      <c r="FE135" s="85">
        <v>0.34388333439470165</v>
      </c>
      <c r="FF135" s="102">
        <v>1876</v>
      </c>
      <c r="FG135" s="85">
        <v>13.531448355452971</v>
      </c>
    </row>
    <row r="136" spans="1:163" ht="15" customHeight="1" outlineLevel="2">
      <c r="A136" s="360">
        <v>360</v>
      </c>
      <c r="B136" s="53" t="s">
        <v>3276</v>
      </c>
      <c r="C136" s="344" t="s">
        <v>421</v>
      </c>
      <c r="D136" s="372">
        <v>47846</v>
      </c>
      <c r="E136" s="373">
        <v>46861</v>
      </c>
      <c r="F136" s="373">
        <v>47861</v>
      </c>
      <c r="G136" s="373">
        <v>47214</v>
      </c>
      <c r="H136" s="373">
        <v>47705</v>
      </c>
      <c r="I136" s="373">
        <v>49237</v>
      </c>
      <c r="J136" s="373">
        <v>48442</v>
      </c>
      <c r="K136" s="373">
        <v>49145</v>
      </c>
      <c r="L136" s="373">
        <v>48625</v>
      </c>
      <c r="M136" s="373">
        <v>48565</v>
      </c>
      <c r="N136" s="373">
        <v>48168</v>
      </c>
      <c r="O136" s="374">
        <v>49089</v>
      </c>
      <c r="P136" s="372">
        <v>49954</v>
      </c>
      <c r="Q136" s="373">
        <v>49599</v>
      </c>
      <c r="R136" s="375">
        <v>49815</v>
      </c>
      <c r="S136" s="373">
        <v>49592</v>
      </c>
      <c r="T136" s="373">
        <v>50869</v>
      </c>
      <c r="U136" s="373">
        <v>50958</v>
      </c>
      <c r="V136" s="373">
        <v>51375</v>
      </c>
      <c r="W136" s="373">
        <v>51033</v>
      </c>
      <c r="X136" s="373">
        <v>50853</v>
      </c>
      <c r="Y136" s="373">
        <v>51147</v>
      </c>
      <c r="Z136" s="373">
        <v>51657</v>
      </c>
      <c r="AA136" s="374">
        <v>50958</v>
      </c>
      <c r="AB136" s="372">
        <v>51053</v>
      </c>
      <c r="AC136" s="373">
        <v>52906</v>
      </c>
      <c r="AD136" s="373">
        <v>53360</v>
      </c>
      <c r="AE136" s="373">
        <v>53205</v>
      </c>
      <c r="AF136" s="373">
        <v>52036</v>
      </c>
      <c r="AG136" s="373">
        <v>50250</v>
      </c>
      <c r="AH136" s="373">
        <v>50193</v>
      </c>
      <c r="AI136" s="373">
        <v>49136</v>
      </c>
      <c r="AJ136" s="373">
        <v>48327</v>
      </c>
      <c r="AK136" s="373">
        <v>48653</v>
      </c>
      <c r="AL136" s="373">
        <v>48551</v>
      </c>
      <c r="AM136" s="374">
        <v>49367</v>
      </c>
      <c r="AN136" s="372">
        <v>48706</v>
      </c>
      <c r="AO136" s="373">
        <v>48102</v>
      </c>
      <c r="AP136" s="373">
        <v>47819</v>
      </c>
      <c r="AQ136" s="373">
        <v>48017</v>
      </c>
      <c r="AR136" s="373">
        <v>49431</v>
      </c>
      <c r="AS136" s="373">
        <v>49465</v>
      </c>
      <c r="AT136" s="373">
        <v>49117</v>
      </c>
      <c r="AU136" s="373">
        <v>49335</v>
      </c>
      <c r="AV136" s="373">
        <v>48432</v>
      </c>
      <c r="AW136" s="373">
        <v>48382</v>
      </c>
      <c r="AX136" s="373">
        <v>48323</v>
      </c>
      <c r="AY136" s="374">
        <v>48371</v>
      </c>
      <c r="AZ136" s="372">
        <v>48677</v>
      </c>
      <c r="BA136" s="373">
        <v>49856</v>
      </c>
      <c r="BB136" s="373">
        <v>48828</v>
      </c>
      <c r="BC136" s="373">
        <v>48696</v>
      </c>
      <c r="BD136" s="373">
        <v>48359</v>
      </c>
      <c r="BE136" s="373">
        <v>47894</v>
      </c>
      <c r="BF136" s="373">
        <v>47600</v>
      </c>
      <c r="BG136" s="373">
        <v>46506</v>
      </c>
      <c r="BH136" s="373">
        <v>47355</v>
      </c>
      <c r="BI136" s="373">
        <v>46544</v>
      </c>
      <c r="BJ136" s="373">
        <v>47448</v>
      </c>
      <c r="BK136" s="374">
        <v>47960</v>
      </c>
      <c r="BL136" s="372">
        <v>47889</v>
      </c>
      <c r="BM136" s="377">
        <v>48551</v>
      </c>
      <c r="BN136" s="377">
        <v>48072</v>
      </c>
      <c r="BO136" s="377">
        <v>48273</v>
      </c>
      <c r="BP136" s="377">
        <v>48300</v>
      </c>
      <c r="BQ136" s="377">
        <v>47812</v>
      </c>
      <c r="BR136" s="377">
        <v>47060</v>
      </c>
      <c r="BS136" s="377">
        <v>46214</v>
      </c>
      <c r="BT136" s="377">
        <v>46184</v>
      </c>
      <c r="BU136" s="377">
        <v>45947</v>
      </c>
      <c r="BV136" s="377">
        <v>45730</v>
      </c>
      <c r="BW136" s="374">
        <v>46062</v>
      </c>
      <c r="BX136" s="372">
        <v>45529</v>
      </c>
      <c r="BY136" s="377">
        <v>45257</v>
      </c>
      <c r="BZ136" s="377">
        <v>44192</v>
      </c>
      <c r="CA136" s="377">
        <v>43380</v>
      </c>
      <c r="CB136" s="377">
        <v>42766</v>
      </c>
      <c r="CC136" s="377">
        <v>41770</v>
      </c>
      <c r="CD136" s="377">
        <v>41796</v>
      </c>
      <c r="CE136" s="377">
        <v>41535</v>
      </c>
      <c r="CF136" s="377">
        <v>41281</v>
      </c>
      <c r="CG136" s="373">
        <v>40770</v>
      </c>
      <c r="CH136" s="373">
        <v>40976</v>
      </c>
      <c r="CI136" s="374">
        <v>40548</v>
      </c>
      <c r="CJ136" s="372">
        <v>40187</v>
      </c>
      <c r="CK136" s="373">
        <v>40005</v>
      </c>
      <c r="CL136" s="373">
        <v>39569</v>
      </c>
      <c r="CM136" s="373">
        <v>39368</v>
      </c>
      <c r="CN136" s="373">
        <v>39279</v>
      </c>
      <c r="CO136" s="373">
        <v>39548</v>
      </c>
      <c r="CP136" s="373">
        <v>39791</v>
      </c>
      <c r="CQ136" s="373">
        <v>40324</v>
      </c>
      <c r="CR136" s="373">
        <v>40345</v>
      </c>
      <c r="CS136" s="373">
        <v>40640</v>
      </c>
      <c r="CT136" s="373">
        <v>40619</v>
      </c>
      <c r="CU136" s="374">
        <v>40803</v>
      </c>
      <c r="CV136" s="372">
        <v>40857</v>
      </c>
      <c r="CW136" s="373">
        <v>40738</v>
      </c>
      <c r="CX136" s="373">
        <v>40702</v>
      </c>
      <c r="CY136" s="373">
        <v>40357</v>
      </c>
      <c r="CZ136" s="373">
        <v>39991</v>
      </c>
      <c r="DA136" s="373">
        <v>39967</v>
      </c>
      <c r="DB136" s="373">
        <v>39692</v>
      </c>
      <c r="DC136" s="373">
        <v>39521</v>
      </c>
      <c r="DD136" s="373">
        <v>39322</v>
      </c>
      <c r="DE136" s="373">
        <v>39239</v>
      </c>
      <c r="DF136" s="373">
        <v>39030</v>
      </c>
      <c r="DG136" s="374">
        <v>39056</v>
      </c>
      <c r="DH136" s="372">
        <v>39026</v>
      </c>
      <c r="DI136" s="373">
        <v>39099</v>
      </c>
      <c r="DJ136" s="373">
        <v>39229</v>
      </c>
      <c r="DK136" s="373">
        <v>38806</v>
      </c>
      <c r="DL136" s="373">
        <v>38553</v>
      </c>
      <c r="DM136" s="373">
        <v>38153</v>
      </c>
      <c r="DN136" s="373">
        <v>37823</v>
      </c>
      <c r="DO136" s="373">
        <v>37782</v>
      </c>
      <c r="DP136" s="373">
        <v>37825</v>
      </c>
      <c r="DQ136" s="373">
        <v>37365</v>
      </c>
      <c r="DR136" s="373">
        <v>37200</v>
      </c>
      <c r="DS136" s="376">
        <v>37895</v>
      </c>
      <c r="DT136" s="372">
        <v>38219</v>
      </c>
      <c r="DU136" s="373">
        <v>42007</v>
      </c>
      <c r="DV136" s="373">
        <v>42707</v>
      </c>
      <c r="DW136" s="373">
        <v>43339</v>
      </c>
      <c r="DX136" s="373">
        <v>45036</v>
      </c>
      <c r="DY136" s="373">
        <v>45939</v>
      </c>
      <c r="DZ136" s="373">
        <v>45881</v>
      </c>
      <c r="EA136" s="373">
        <v>44144</v>
      </c>
      <c r="EB136" s="373">
        <v>43999</v>
      </c>
      <c r="EC136" s="373">
        <v>43196</v>
      </c>
      <c r="ED136" s="373">
        <v>42570</v>
      </c>
      <c r="EE136" s="376">
        <v>41930</v>
      </c>
      <c r="EF136" s="372">
        <v>41660</v>
      </c>
      <c r="EG136" s="373">
        <v>41321</v>
      </c>
      <c r="EH136" s="373">
        <v>40752</v>
      </c>
      <c r="EI136" s="373">
        <v>40711</v>
      </c>
      <c r="EJ136" s="373">
        <v>40893</v>
      </c>
      <c r="EK136" s="373">
        <v>41278</v>
      </c>
      <c r="EL136" s="373">
        <v>41375</v>
      </c>
      <c r="EM136" s="373">
        <v>41224</v>
      </c>
      <c r="EN136" s="373">
        <v>44313</v>
      </c>
      <c r="EO136" s="373">
        <v>44934</v>
      </c>
      <c r="EP136" s="373">
        <v>45267</v>
      </c>
      <c r="EQ136" s="376">
        <v>45966</v>
      </c>
      <c r="ER136" s="372">
        <v>46328</v>
      </c>
      <c r="ES136" s="373">
        <v>47480</v>
      </c>
      <c r="ET136" s="373">
        <v>53397</v>
      </c>
      <c r="EU136" s="373">
        <v>54247</v>
      </c>
      <c r="EV136" s="373">
        <v>55420</v>
      </c>
      <c r="EW136" s="376">
        <v>55479</v>
      </c>
      <c r="EX136" s="376">
        <v>58725</v>
      </c>
      <c r="EY136" s="376">
        <v>59263</v>
      </c>
      <c r="EZ136" s="374">
        <v>59915</v>
      </c>
      <c r="FA136" s="374">
        <v>60719</v>
      </c>
      <c r="FB136" s="374">
        <v>61332</v>
      </c>
      <c r="FC136" s="374">
        <v>62280</v>
      </c>
      <c r="FD136" s="102">
        <v>948</v>
      </c>
      <c r="FE136" s="85">
        <v>1.5612905350878639</v>
      </c>
      <c r="FF136" s="102">
        <v>16314</v>
      </c>
      <c r="FG136" s="85">
        <v>35.491450202323456</v>
      </c>
    </row>
    <row r="137" spans="1:163" ht="15" customHeight="1" outlineLevel="2">
      <c r="A137" s="360">
        <v>380</v>
      </c>
      <c r="B137" s="53" t="s">
        <v>3276</v>
      </c>
      <c r="C137" s="344" t="s">
        <v>422</v>
      </c>
      <c r="D137" s="372">
        <v>13101</v>
      </c>
      <c r="E137" s="373">
        <v>13053</v>
      </c>
      <c r="F137" s="373">
        <v>12954</v>
      </c>
      <c r="G137" s="373">
        <v>12890</v>
      </c>
      <c r="H137" s="373">
        <v>12927</v>
      </c>
      <c r="I137" s="373">
        <v>13084</v>
      </c>
      <c r="J137" s="373">
        <v>12392</v>
      </c>
      <c r="K137" s="373">
        <v>12976</v>
      </c>
      <c r="L137" s="373">
        <v>12048</v>
      </c>
      <c r="M137" s="373">
        <v>11966</v>
      </c>
      <c r="N137" s="373">
        <v>11831</v>
      </c>
      <c r="O137" s="374">
        <v>11880</v>
      </c>
      <c r="P137" s="372">
        <v>11789</v>
      </c>
      <c r="Q137" s="373">
        <v>11691</v>
      </c>
      <c r="R137" s="375">
        <v>11664</v>
      </c>
      <c r="S137" s="373">
        <v>11621</v>
      </c>
      <c r="T137" s="373">
        <v>11530</v>
      </c>
      <c r="U137" s="373">
        <v>11474</v>
      </c>
      <c r="V137" s="373">
        <v>11428</v>
      </c>
      <c r="W137" s="373">
        <v>11413</v>
      </c>
      <c r="X137" s="373">
        <v>11504</v>
      </c>
      <c r="Y137" s="373">
        <v>11668</v>
      </c>
      <c r="Z137" s="373">
        <v>11589</v>
      </c>
      <c r="AA137" s="374">
        <v>11337</v>
      </c>
      <c r="AB137" s="372">
        <v>11340</v>
      </c>
      <c r="AC137" s="373">
        <v>11612</v>
      </c>
      <c r="AD137" s="373">
        <v>11616</v>
      </c>
      <c r="AE137" s="373">
        <v>11462</v>
      </c>
      <c r="AF137" s="373">
        <v>11555</v>
      </c>
      <c r="AG137" s="373">
        <v>11345</v>
      </c>
      <c r="AH137" s="373">
        <v>11193</v>
      </c>
      <c r="AI137" s="373">
        <v>11035</v>
      </c>
      <c r="AJ137" s="373">
        <v>10896</v>
      </c>
      <c r="AK137" s="373">
        <v>11068</v>
      </c>
      <c r="AL137" s="373">
        <v>10970</v>
      </c>
      <c r="AM137" s="374">
        <v>10931</v>
      </c>
      <c r="AN137" s="372">
        <v>10808</v>
      </c>
      <c r="AO137" s="373">
        <v>10803</v>
      </c>
      <c r="AP137" s="373">
        <v>11038</v>
      </c>
      <c r="AQ137" s="373">
        <v>10785</v>
      </c>
      <c r="AR137" s="373">
        <v>11057</v>
      </c>
      <c r="AS137" s="373">
        <v>11069</v>
      </c>
      <c r="AT137" s="373">
        <v>10949</v>
      </c>
      <c r="AU137" s="373">
        <v>10972</v>
      </c>
      <c r="AV137" s="373">
        <v>10765</v>
      </c>
      <c r="AW137" s="373">
        <v>10772</v>
      </c>
      <c r="AX137" s="373">
        <v>10658</v>
      </c>
      <c r="AY137" s="374">
        <v>10652</v>
      </c>
      <c r="AZ137" s="372">
        <v>10681</v>
      </c>
      <c r="BA137" s="373">
        <v>10989</v>
      </c>
      <c r="BB137" s="373">
        <v>10775</v>
      </c>
      <c r="BC137" s="373">
        <v>10746</v>
      </c>
      <c r="BD137" s="373">
        <v>10622</v>
      </c>
      <c r="BE137" s="373">
        <v>10499</v>
      </c>
      <c r="BF137" s="373">
        <v>10406</v>
      </c>
      <c r="BG137" s="373">
        <v>10158</v>
      </c>
      <c r="BH137" s="373">
        <v>10206</v>
      </c>
      <c r="BI137" s="373">
        <v>9988</v>
      </c>
      <c r="BJ137" s="373">
        <v>10013</v>
      </c>
      <c r="BK137" s="374">
        <v>10074</v>
      </c>
      <c r="BL137" s="372">
        <v>10122</v>
      </c>
      <c r="BM137" s="377">
        <v>10219</v>
      </c>
      <c r="BN137" s="377">
        <v>10231</v>
      </c>
      <c r="BO137" s="377">
        <v>10207</v>
      </c>
      <c r="BP137" s="377">
        <v>10237</v>
      </c>
      <c r="BQ137" s="377">
        <v>10231</v>
      </c>
      <c r="BR137" s="377">
        <v>9920</v>
      </c>
      <c r="BS137" s="377">
        <v>9826</v>
      </c>
      <c r="BT137" s="377">
        <v>9759</v>
      </c>
      <c r="BU137" s="377">
        <v>9619</v>
      </c>
      <c r="BV137" s="377">
        <v>9542</v>
      </c>
      <c r="BW137" s="374">
        <v>9606</v>
      </c>
      <c r="BX137" s="372">
        <v>9685</v>
      </c>
      <c r="BY137" s="377">
        <v>9673</v>
      </c>
      <c r="BZ137" s="377">
        <v>9447</v>
      </c>
      <c r="CA137" s="377">
        <v>9233</v>
      </c>
      <c r="CB137" s="377">
        <v>9113</v>
      </c>
      <c r="CC137" s="377">
        <v>8967</v>
      </c>
      <c r="CD137" s="377">
        <v>8870</v>
      </c>
      <c r="CE137" s="377">
        <v>8888</v>
      </c>
      <c r="CF137" s="377">
        <v>8787</v>
      </c>
      <c r="CG137" s="373">
        <v>8684</v>
      </c>
      <c r="CH137" s="373">
        <v>8643</v>
      </c>
      <c r="CI137" s="374">
        <v>8627</v>
      </c>
      <c r="CJ137" s="372">
        <v>8575</v>
      </c>
      <c r="CK137" s="373">
        <v>8593</v>
      </c>
      <c r="CL137" s="373">
        <v>8553</v>
      </c>
      <c r="CM137" s="373">
        <v>8522</v>
      </c>
      <c r="CN137" s="373">
        <v>8551</v>
      </c>
      <c r="CO137" s="373">
        <v>8706</v>
      </c>
      <c r="CP137" s="373">
        <v>8799</v>
      </c>
      <c r="CQ137" s="373">
        <v>8821</v>
      </c>
      <c r="CR137" s="373">
        <v>8832</v>
      </c>
      <c r="CS137" s="373">
        <v>8857</v>
      </c>
      <c r="CT137" s="373">
        <v>8989</v>
      </c>
      <c r="CU137" s="374">
        <v>9089</v>
      </c>
      <c r="CV137" s="372">
        <v>9100</v>
      </c>
      <c r="CW137" s="373">
        <v>9063</v>
      </c>
      <c r="CX137" s="373">
        <v>9012</v>
      </c>
      <c r="CY137" s="373">
        <v>8983</v>
      </c>
      <c r="CZ137" s="373">
        <v>8972</v>
      </c>
      <c r="DA137" s="373">
        <v>8955</v>
      </c>
      <c r="DB137" s="373">
        <v>9000</v>
      </c>
      <c r="DC137" s="373">
        <v>8915</v>
      </c>
      <c r="DD137" s="373">
        <v>8944</v>
      </c>
      <c r="DE137" s="373">
        <v>8935</v>
      </c>
      <c r="DF137" s="373">
        <v>8979</v>
      </c>
      <c r="DG137" s="374">
        <v>8986</v>
      </c>
      <c r="DH137" s="372">
        <v>8974</v>
      </c>
      <c r="DI137" s="373">
        <v>8968</v>
      </c>
      <c r="DJ137" s="373">
        <v>8973</v>
      </c>
      <c r="DK137" s="373">
        <v>8976</v>
      </c>
      <c r="DL137" s="373">
        <v>8972</v>
      </c>
      <c r="DM137" s="373">
        <v>8914</v>
      </c>
      <c r="DN137" s="373">
        <v>8888</v>
      </c>
      <c r="DO137" s="373">
        <v>8878</v>
      </c>
      <c r="DP137" s="373">
        <v>8948</v>
      </c>
      <c r="DQ137" s="373">
        <v>8847</v>
      </c>
      <c r="DR137" s="373">
        <v>8781</v>
      </c>
      <c r="DS137" s="376">
        <v>8963</v>
      </c>
      <c r="DT137" s="372">
        <v>8997</v>
      </c>
      <c r="DU137" s="373">
        <v>9536</v>
      </c>
      <c r="DV137" s="373">
        <v>9504</v>
      </c>
      <c r="DW137" s="373">
        <v>9562</v>
      </c>
      <c r="DX137" s="373">
        <v>9867</v>
      </c>
      <c r="DY137" s="373">
        <v>9997</v>
      </c>
      <c r="DZ137" s="373">
        <v>9980</v>
      </c>
      <c r="EA137" s="373">
        <v>9569</v>
      </c>
      <c r="EB137" s="373">
        <v>9623</v>
      </c>
      <c r="EC137" s="373">
        <v>9504</v>
      </c>
      <c r="ED137" s="373">
        <v>9337</v>
      </c>
      <c r="EE137" s="376">
        <v>9181</v>
      </c>
      <c r="EF137" s="372">
        <v>9090</v>
      </c>
      <c r="EG137" s="373">
        <v>9057</v>
      </c>
      <c r="EH137" s="373">
        <v>8901</v>
      </c>
      <c r="EI137" s="373">
        <v>8959</v>
      </c>
      <c r="EJ137" s="373">
        <v>8909</v>
      </c>
      <c r="EK137" s="373">
        <v>9026</v>
      </c>
      <c r="EL137" s="373">
        <v>9033</v>
      </c>
      <c r="EM137" s="373">
        <v>9084</v>
      </c>
      <c r="EN137" s="373">
        <v>9942</v>
      </c>
      <c r="EO137" s="373">
        <v>9911</v>
      </c>
      <c r="EP137" s="373">
        <v>9938</v>
      </c>
      <c r="EQ137" s="376">
        <v>10036</v>
      </c>
      <c r="ER137" s="372">
        <v>10026</v>
      </c>
      <c r="ES137" s="373">
        <v>10279</v>
      </c>
      <c r="ET137" s="373">
        <v>10656</v>
      </c>
      <c r="EU137" s="373">
        <v>10620</v>
      </c>
      <c r="EV137" s="373">
        <v>10823</v>
      </c>
      <c r="EW137" s="376">
        <v>10872</v>
      </c>
      <c r="EX137" s="376">
        <v>11311</v>
      </c>
      <c r="EY137" s="376">
        <v>11347</v>
      </c>
      <c r="EZ137" s="374">
        <v>11365</v>
      </c>
      <c r="FA137" s="374">
        <v>11435</v>
      </c>
      <c r="FB137" s="374">
        <v>11459</v>
      </c>
      <c r="FC137" s="374">
        <v>11629</v>
      </c>
      <c r="FD137" s="102">
        <v>170</v>
      </c>
      <c r="FE137" s="85">
        <v>1.4866637516397025</v>
      </c>
      <c r="FF137" s="102">
        <v>1593</v>
      </c>
      <c r="FG137" s="85">
        <v>15.87285771223595</v>
      </c>
    </row>
    <row r="138" spans="1:163" ht="15" customHeight="1" outlineLevel="2" thickBot="1">
      <c r="A138" s="360">
        <v>631</v>
      </c>
      <c r="B138" s="53" t="s">
        <v>3276</v>
      </c>
      <c r="C138" s="344" t="s">
        <v>423</v>
      </c>
      <c r="D138" s="378">
        <v>4992</v>
      </c>
      <c r="E138" s="379">
        <v>5002</v>
      </c>
      <c r="F138" s="379">
        <v>4984</v>
      </c>
      <c r="G138" s="379">
        <v>5017</v>
      </c>
      <c r="H138" s="379">
        <v>5008</v>
      </c>
      <c r="I138" s="379">
        <v>4998</v>
      </c>
      <c r="J138" s="379">
        <v>4905</v>
      </c>
      <c r="K138" s="379">
        <v>4997</v>
      </c>
      <c r="L138" s="379">
        <v>4945</v>
      </c>
      <c r="M138" s="379">
        <v>4926</v>
      </c>
      <c r="N138" s="379">
        <v>4739</v>
      </c>
      <c r="O138" s="380">
        <v>4765</v>
      </c>
      <c r="P138" s="378">
        <v>4798</v>
      </c>
      <c r="Q138" s="379">
        <v>4773</v>
      </c>
      <c r="R138" s="381">
        <v>4746</v>
      </c>
      <c r="S138" s="379">
        <v>4840</v>
      </c>
      <c r="T138" s="379">
        <v>4864</v>
      </c>
      <c r="U138" s="379">
        <v>4929</v>
      </c>
      <c r="V138" s="379">
        <v>5062</v>
      </c>
      <c r="W138" s="379">
        <v>5038</v>
      </c>
      <c r="X138" s="379">
        <v>5030</v>
      </c>
      <c r="Y138" s="379">
        <v>5083</v>
      </c>
      <c r="Z138" s="379">
        <v>5068</v>
      </c>
      <c r="AA138" s="380">
        <v>4963</v>
      </c>
      <c r="AB138" s="378">
        <v>4977</v>
      </c>
      <c r="AC138" s="379">
        <v>5082</v>
      </c>
      <c r="AD138" s="379">
        <v>5035</v>
      </c>
      <c r="AE138" s="379">
        <v>5000</v>
      </c>
      <c r="AF138" s="379">
        <v>4979</v>
      </c>
      <c r="AG138" s="379">
        <v>4837</v>
      </c>
      <c r="AH138" s="379">
        <v>4803</v>
      </c>
      <c r="AI138" s="379">
        <v>4732</v>
      </c>
      <c r="AJ138" s="379">
        <v>4705</v>
      </c>
      <c r="AK138" s="379">
        <v>4816</v>
      </c>
      <c r="AL138" s="379">
        <v>4799</v>
      </c>
      <c r="AM138" s="380">
        <v>4866</v>
      </c>
      <c r="AN138" s="378">
        <v>4816</v>
      </c>
      <c r="AO138" s="379">
        <v>4759</v>
      </c>
      <c r="AP138" s="379">
        <v>4765</v>
      </c>
      <c r="AQ138" s="379">
        <v>4730</v>
      </c>
      <c r="AR138" s="379">
        <v>5024</v>
      </c>
      <c r="AS138" s="379">
        <v>5029</v>
      </c>
      <c r="AT138" s="379">
        <v>5038</v>
      </c>
      <c r="AU138" s="379">
        <v>5091</v>
      </c>
      <c r="AV138" s="379">
        <v>5034</v>
      </c>
      <c r="AW138" s="379">
        <v>5060</v>
      </c>
      <c r="AX138" s="379">
        <v>5042</v>
      </c>
      <c r="AY138" s="380">
        <v>5053</v>
      </c>
      <c r="AZ138" s="378">
        <v>5066</v>
      </c>
      <c r="BA138" s="379">
        <v>5242</v>
      </c>
      <c r="BB138" s="379">
        <v>5147</v>
      </c>
      <c r="BC138" s="379">
        <v>5146</v>
      </c>
      <c r="BD138" s="379">
        <v>5116</v>
      </c>
      <c r="BE138" s="379">
        <v>5114</v>
      </c>
      <c r="BF138" s="379">
        <v>5110</v>
      </c>
      <c r="BG138" s="379">
        <v>5001</v>
      </c>
      <c r="BH138" s="379">
        <v>5124</v>
      </c>
      <c r="BI138" s="379">
        <v>5025</v>
      </c>
      <c r="BJ138" s="379">
        <v>5004</v>
      </c>
      <c r="BK138" s="380">
        <v>5057</v>
      </c>
      <c r="BL138" s="378">
        <v>5016</v>
      </c>
      <c r="BM138" s="383">
        <v>5074</v>
      </c>
      <c r="BN138" s="383">
        <v>5131</v>
      </c>
      <c r="BO138" s="383">
        <v>5140</v>
      </c>
      <c r="BP138" s="383">
        <v>5136</v>
      </c>
      <c r="BQ138" s="383">
        <v>5134</v>
      </c>
      <c r="BR138" s="383">
        <v>5027</v>
      </c>
      <c r="BS138" s="383">
        <v>5015</v>
      </c>
      <c r="BT138" s="383">
        <v>5028</v>
      </c>
      <c r="BU138" s="383">
        <v>5045</v>
      </c>
      <c r="BV138" s="383">
        <v>5069</v>
      </c>
      <c r="BW138" s="380">
        <v>5149</v>
      </c>
      <c r="BX138" s="378">
        <v>5198</v>
      </c>
      <c r="BY138" s="383">
        <v>5148</v>
      </c>
      <c r="BZ138" s="383">
        <v>5049</v>
      </c>
      <c r="CA138" s="383">
        <v>4973</v>
      </c>
      <c r="CB138" s="383">
        <v>4909</v>
      </c>
      <c r="CC138" s="383">
        <v>4817</v>
      </c>
      <c r="CD138" s="383">
        <v>4772</v>
      </c>
      <c r="CE138" s="383">
        <v>4755</v>
      </c>
      <c r="CF138" s="383">
        <v>4715</v>
      </c>
      <c r="CG138" s="379">
        <v>4910</v>
      </c>
      <c r="CH138" s="379">
        <v>4934</v>
      </c>
      <c r="CI138" s="380">
        <v>4920</v>
      </c>
      <c r="CJ138" s="378">
        <v>5021</v>
      </c>
      <c r="CK138" s="379">
        <v>5078</v>
      </c>
      <c r="CL138" s="379">
        <v>5046</v>
      </c>
      <c r="CM138" s="379">
        <v>4998</v>
      </c>
      <c r="CN138" s="379">
        <v>4997</v>
      </c>
      <c r="CO138" s="379">
        <v>5061</v>
      </c>
      <c r="CP138" s="379">
        <v>5156</v>
      </c>
      <c r="CQ138" s="379">
        <v>5228</v>
      </c>
      <c r="CR138" s="379">
        <v>5235</v>
      </c>
      <c r="CS138" s="379">
        <v>5337</v>
      </c>
      <c r="CT138" s="379">
        <v>5432</v>
      </c>
      <c r="CU138" s="380">
        <v>5519</v>
      </c>
      <c r="CV138" s="378">
        <v>5544</v>
      </c>
      <c r="CW138" s="379">
        <v>5612</v>
      </c>
      <c r="CX138" s="379">
        <v>5663</v>
      </c>
      <c r="CY138" s="379">
        <v>5689</v>
      </c>
      <c r="CZ138" s="379">
        <v>5712</v>
      </c>
      <c r="DA138" s="379">
        <v>5675</v>
      </c>
      <c r="DB138" s="379">
        <v>5684</v>
      </c>
      <c r="DC138" s="379">
        <v>5717</v>
      </c>
      <c r="DD138" s="379">
        <v>5763</v>
      </c>
      <c r="DE138" s="379">
        <v>5903</v>
      </c>
      <c r="DF138" s="379">
        <v>5938</v>
      </c>
      <c r="DG138" s="380">
        <v>5957</v>
      </c>
      <c r="DH138" s="378">
        <v>5995</v>
      </c>
      <c r="DI138" s="379">
        <v>6242</v>
      </c>
      <c r="DJ138" s="379">
        <v>6224</v>
      </c>
      <c r="DK138" s="379">
        <v>6209</v>
      </c>
      <c r="DL138" s="379">
        <v>6184</v>
      </c>
      <c r="DM138" s="379">
        <v>6176</v>
      </c>
      <c r="DN138" s="379">
        <v>6151</v>
      </c>
      <c r="DO138" s="379">
        <v>6138</v>
      </c>
      <c r="DP138" s="379">
        <v>6167</v>
      </c>
      <c r="DQ138" s="379">
        <v>6155</v>
      </c>
      <c r="DR138" s="379">
        <v>6131</v>
      </c>
      <c r="DS138" s="382">
        <v>6109</v>
      </c>
      <c r="DT138" s="378">
        <v>6077</v>
      </c>
      <c r="DU138" s="379">
        <v>6864</v>
      </c>
      <c r="DV138" s="379">
        <v>6986</v>
      </c>
      <c r="DW138" s="379">
        <v>7061</v>
      </c>
      <c r="DX138" s="379">
        <v>7418</v>
      </c>
      <c r="DY138" s="379">
        <v>7510</v>
      </c>
      <c r="DZ138" s="379">
        <v>7545</v>
      </c>
      <c r="EA138" s="379">
        <v>7051</v>
      </c>
      <c r="EB138" s="379">
        <v>7276</v>
      </c>
      <c r="EC138" s="379">
        <v>7262</v>
      </c>
      <c r="ED138" s="379">
        <v>7175</v>
      </c>
      <c r="EE138" s="382">
        <v>7078</v>
      </c>
      <c r="EF138" s="378">
        <v>7096</v>
      </c>
      <c r="EG138" s="379">
        <v>7110</v>
      </c>
      <c r="EH138" s="379">
        <v>7027</v>
      </c>
      <c r="EI138" s="379">
        <v>7032</v>
      </c>
      <c r="EJ138" s="379">
        <v>7018</v>
      </c>
      <c r="EK138" s="379">
        <v>7155</v>
      </c>
      <c r="EL138" s="379">
        <v>7185</v>
      </c>
      <c r="EM138" s="379">
        <v>7194</v>
      </c>
      <c r="EN138" s="379">
        <v>8167</v>
      </c>
      <c r="EO138" s="379">
        <v>8232</v>
      </c>
      <c r="EP138" s="379">
        <v>8283</v>
      </c>
      <c r="EQ138" s="382">
        <v>8487</v>
      </c>
      <c r="ER138" s="378">
        <v>8579</v>
      </c>
      <c r="ES138" s="379">
        <v>8947</v>
      </c>
      <c r="ET138" s="379">
        <v>9751</v>
      </c>
      <c r="EU138" s="379">
        <v>9829</v>
      </c>
      <c r="EV138" s="379">
        <v>10115</v>
      </c>
      <c r="EW138" s="382">
        <v>10273</v>
      </c>
      <c r="EX138" s="382">
        <v>11002</v>
      </c>
      <c r="EY138" s="382">
        <v>11283</v>
      </c>
      <c r="EZ138" s="380">
        <v>11530</v>
      </c>
      <c r="FA138" s="380">
        <v>11711</v>
      </c>
      <c r="FB138" s="380">
        <v>11734</v>
      </c>
      <c r="FC138" s="380">
        <v>12089</v>
      </c>
      <c r="FD138" s="102">
        <v>355</v>
      </c>
      <c r="FE138" s="85">
        <v>3.0313380582358467</v>
      </c>
      <c r="FF138" s="102">
        <v>3602</v>
      </c>
      <c r="FG138" s="85">
        <v>42.441380935548487</v>
      </c>
    </row>
    <row r="140" spans="1:163" ht="22.5">
      <c r="C140" s="219" t="s">
        <v>424</v>
      </c>
      <c r="D140" s="879" t="s">
        <v>3278</v>
      </c>
      <c r="E140" s="879"/>
      <c r="F140" s="879"/>
      <c r="CW140" s="799" t="s">
        <v>3279</v>
      </c>
      <c r="CX140" s="800"/>
      <c r="CY140" s="800"/>
      <c r="CZ140" s="800"/>
      <c r="DA140" s="800"/>
      <c r="DB140" s="800"/>
      <c r="DC140" s="800"/>
      <c r="DD140" s="800"/>
      <c r="DE140" s="800"/>
      <c r="DF140" s="800"/>
      <c r="DG140" s="800"/>
      <c r="DH140" s="810"/>
    </row>
    <row r="141" spans="1:163" ht="22.5">
      <c r="C141" s="222" t="s">
        <v>428</v>
      </c>
      <c r="D141" s="879" t="s">
        <v>427</v>
      </c>
      <c r="E141" s="879"/>
      <c r="F141" s="879"/>
      <c r="CW141" s="801" t="s">
        <v>429</v>
      </c>
      <c r="CX141" s="802"/>
      <c r="CY141" s="802"/>
      <c r="CZ141" s="802"/>
      <c r="DA141" s="802"/>
      <c r="DB141" s="802"/>
      <c r="DC141" s="802"/>
      <c r="DD141" s="802"/>
      <c r="DE141" s="802"/>
      <c r="DF141" s="802"/>
      <c r="DG141" s="802"/>
      <c r="DH141" s="802"/>
    </row>
  </sheetData>
  <sheetProtection autoFilter="0"/>
  <autoFilter ref="FD2:FG138" xr:uid="{00000000-0009-0000-0000-00000C000000}"/>
  <sortState ref="A21:AG30">
    <sortCondition ref="A130:A139"/>
  </sortState>
  <mergeCells count="28">
    <mergeCell ref="FH1:FI1"/>
    <mergeCell ref="FE2:FE3"/>
    <mergeCell ref="FD2:FD3"/>
    <mergeCell ref="DT2:EE2"/>
    <mergeCell ref="D140:F140"/>
    <mergeCell ref="FF1:FG1"/>
    <mergeCell ref="FD1:FE1"/>
    <mergeCell ref="FF2:FF3"/>
    <mergeCell ref="FG2:FG3"/>
    <mergeCell ref="D141:F141"/>
    <mergeCell ref="FH5:FI5"/>
    <mergeCell ref="ER2:FC2"/>
    <mergeCell ref="EF2:EQ2"/>
    <mergeCell ref="DH2:DS2"/>
    <mergeCell ref="CV2:DG2"/>
    <mergeCell ref="CJ2:CU2"/>
    <mergeCell ref="AB2:AM2"/>
    <mergeCell ref="AN2:AY2"/>
    <mergeCell ref="AZ2:BK2"/>
    <mergeCell ref="BL2:BW2"/>
    <mergeCell ref="BX2:CI2"/>
    <mergeCell ref="CW140:DH140"/>
    <mergeCell ref="CW141:DH141"/>
    <mergeCell ref="A2:A3"/>
    <mergeCell ref="P2:AA2"/>
    <mergeCell ref="C2:C3"/>
    <mergeCell ref="D2:O2"/>
    <mergeCell ref="B2:B3"/>
  </mergeCells>
  <conditionalFormatting sqref="FE4:FE138">
    <cfRule type="iconSet" priority="30">
      <iconSet iconSet="3Symbols2">
        <cfvo type="percent" val="0"/>
        <cfvo type="num" val="0.01"/>
        <cfvo type="num" val="0.5"/>
      </iconSet>
    </cfRule>
  </conditionalFormatting>
  <conditionalFormatting sqref="FF4:FF138">
    <cfRule type="iconSet" priority="32">
      <iconSet iconSet="3Arrows">
        <cfvo type="percent" val="0"/>
        <cfvo type="num" val="0"/>
        <cfvo type="num" val="1"/>
      </iconSet>
    </cfRule>
  </conditionalFormatting>
  <conditionalFormatting sqref="FG4:FG138">
    <cfRule type="iconSet" priority="34">
      <iconSet iconSet="3Symbols2">
        <cfvo type="percent" val="0"/>
        <cfvo type="num" val="0.01"/>
        <cfvo type="num" val="0.5"/>
      </iconSet>
    </cfRule>
  </conditionalFormatting>
  <conditionalFormatting sqref="FD4:FD138">
    <cfRule type="iconSet" priority="36">
      <iconSet iconSet="3Arrows">
        <cfvo type="percent" val="0"/>
        <cfvo type="num" val="0"/>
        <cfvo type="num" val="1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9900"/>
  </sheetPr>
  <dimension ref="A1:EI141"/>
  <sheetViews>
    <sheetView zoomScale="80" zoomScaleNormal="80" workbookViewId="0">
      <pane xSplit="3" ySplit="4" topLeftCell="DH5" activePane="bottomRight" state="frozen"/>
      <selection pane="topRight" activeCell="D1" sqref="D1"/>
      <selection pane="bottomLeft" activeCell="A5" sqref="A5"/>
      <selection pane="bottomRight" activeCell="DP41" sqref="DP41"/>
    </sheetView>
  </sheetViews>
  <sheetFormatPr baseColWidth="10" defaultColWidth="11.42578125" defaultRowHeight="12.75" outlineLevelRow="2"/>
  <cols>
    <col min="1" max="1" width="23.5703125" customWidth="1"/>
    <col min="2" max="2" width="25.140625" hidden="1" customWidth="1"/>
    <col min="3" max="3" width="26" customWidth="1"/>
    <col min="4" max="63" width="12.5703125" hidden="1" customWidth="1"/>
    <col min="64" max="123" width="12.5703125" customWidth="1"/>
    <col min="124" max="124" width="19.28515625" customWidth="1"/>
    <col min="125" max="125" width="14.5703125" customWidth="1"/>
    <col min="126" max="126" width="14" customWidth="1"/>
    <col min="127" max="127" width="14.5703125" customWidth="1"/>
    <col min="128" max="128" width="17" customWidth="1"/>
    <col min="129" max="129" width="14.42578125" customWidth="1"/>
    <col min="311" max="311" width="21.42578125" customWidth="1"/>
    <col min="312" max="320" width="11.42578125" customWidth="1"/>
    <col min="321" max="321" width="15.5703125" customWidth="1"/>
    <col min="322" max="322" width="13.42578125" customWidth="1"/>
    <col min="327" max="327" width="14.7109375" customWidth="1"/>
    <col min="567" max="567" width="21.42578125" customWidth="1"/>
    <col min="568" max="576" width="11.42578125" customWidth="1"/>
    <col min="577" max="577" width="15.5703125" customWidth="1"/>
    <col min="578" max="578" width="13.42578125" customWidth="1"/>
    <col min="583" max="583" width="14.7109375" customWidth="1"/>
    <col min="823" max="823" width="21.42578125" customWidth="1"/>
    <col min="824" max="832" width="11.42578125" customWidth="1"/>
    <col min="833" max="833" width="15.5703125" customWidth="1"/>
    <col min="834" max="834" width="13.42578125" customWidth="1"/>
    <col min="839" max="839" width="14.7109375" customWidth="1"/>
    <col min="1079" max="1079" width="21.42578125" customWidth="1"/>
    <col min="1080" max="1088" width="11.42578125" customWidth="1"/>
    <col min="1089" max="1089" width="15.5703125" customWidth="1"/>
    <col min="1090" max="1090" width="13.42578125" customWidth="1"/>
    <col min="1095" max="1095" width="14.7109375" customWidth="1"/>
    <col min="1335" max="1335" width="21.42578125" customWidth="1"/>
    <col min="1336" max="1344" width="11.42578125" customWidth="1"/>
    <col min="1345" max="1345" width="15.5703125" customWidth="1"/>
    <col min="1346" max="1346" width="13.42578125" customWidth="1"/>
    <col min="1351" max="1351" width="14.7109375" customWidth="1"/>
    <col min="1591" max="1591" width="21.42578125" customWidth="1"/>
    <col min="1592" max="1600" width="11.42578125" customWidth="1"/>
    <col min="1601" max="1601" width="15.5703125" customWidth="1"/>
    <col min="1602" max="1602" width="13.42578125" customWidth="1"/>
    <col min="1607" max="1607" width="14.7109375" customWidth="1"/>
    <col min="1847" max="1847" width="21.42578125" customWidth="1"/>
    <col min="1848" max="1856" width="11.42578125" customWidth="1"/>
    <col min="1857" max="1857" width="15.5703125" customWidth="1"/>
    <col min="1858" max="1858" width="13.42578125" customWidth="1"/>
    <col min="1863" max="1863" width="14.7109375" customWidth="1"/>
    <col min="2103" max="2103" width="21.42578125" customWidth="1"/>
    <col min="2104" max="2112" width="11.42578125" customWidth="1"/>
    <col min="2113" max="2113" width="15.5703125" customWidth="1"/>
    <col min="2114" max="2114" width="13.42578125" customWidth="1"/>
    <col min="2119" max="2119" width="14.7109375" customWidth="1"/>
    <col min="2359" max="2359" width="21.42578125" customWidth="1"/>
    <col min="2360" max="2368" width="11.42578125" customWidth="1"/>
    <col min="2369" max="2369" width="15.5703125" customWidth="1"/>
    <col min="2370" max="2370" width="13.42578125" customWidth="1"/>
    <col min="2375" max="2375" width="14.7109375" customWidth="1"/>
    <col min="2615" max="2615" width="21.42578125" customWidth="1"/>
    <col min="2616" max="2624" width="11.42578125" customWidth="1"/>
    <col min="2625" max="2625" width="15.5703125" customWidth="1"/>
    <col min="2626" max="2626" width="13.42578125" customWidth="1"/>
    <col min="2631" max="2631" width="14.7109375" customWidth="1"/>
    <col min="2871" max="2871" width="21.42578125" customWidth="1"/>
    <col min="2872" max="2880" width="11.42578125" customWidth="1"/>
    <col min="2881" max="2881" width="15.5703125" customWidth="1"/>
    <col min="2882" max="2882" width="13.42578125" customWidth="1"/>
    <col min="2887" max="2887" width="14.7109375" customWidth="1"/>
    <col min="3127" max="3127" width="21.42578125" customWidth="1"/>
    <col min="3128" max="3136" width="11.42578125" customWidth="1"/>
    <col min="3137" max="3137" width="15.5703125" customWidth="1"/>
    <col min="3138" max="3138" width="13.42578125" customWidth="1"/>
    <col min="3143" max="3143" width="14.7109375" customWidth="1"/>
    <col min="3383" max="3383" width="21.42578125" customWidth="1"/>
    <col min="3384" max="3392" width="11.42578125" customWidth="1"/>
    <col min="3393" max="3393" width="15.5703125" customWidth="1"/>
    <col min="3394" max="3394" width="13.42578125" customWidth="1"/>
    <col min="3399" max="3399" width="14.7109375" customWidth="1"/>
    <col min="3639" max="3639" width="21.42578125" customWidth="1"/>
    <col min="3640" max="3648" width="11.42578125" customWidth="1"/>
    <col min="3649" max="3649" width="15.5703125" customWidth="1"/>
    <col min="3650" max="3650" width="13.42578125" customWidth="1"/>
    <col min="3655" max="3655" width="14.7109375" customWidth="1"/>
    <col min="3895" max="3895" width="21.42578125" customWidth="1"/>
    <col min="3896" max="3904" width="11.42578125" customWidth="1"/>
    <col min="3905" max="3905" width="15.5703125" customWidth="1"/>
    <col min="3906" max="3906" width="13.42578125" customWidth="1"/>
    <col min="3911" max="3911" width="14.7109375" customWidth="1"/>
    <col min="4151" max="4151" width="21.42578125" customWidth="1"/>
    <col min="4152" max="4160" width="11.42578125" customWidth="1"/>
    <col min="4161" max="4161" width="15.5703125" customWidth="1"/>
    <col min="4162" max="4162" width="13.42578125" customWidth="1"/>
    <col min="4167" max="4167" width="14.7109375" customWidth="1"/>
    <col min="4407" max="4407" width="21.42578125" customWidth="1"/>
    <col min="4408" max="4416" width="11.42578125" customWidth="1"/>
    <col min="4417" max="4417" width="15.5703125" customWidth="1"/>
    <col min="4418" max="4418" width="13.42578125" customWidth="1"/>
    <col min="4423" max="4423" width="14.7109375" customWidth="1"/>
    <col min="4663" max="4663" width="21.42578125" customWidth="1"/>
    <col min="4664" max="4672" width="11.42578125" customWidth="1"/>
    <col min="4673" max="4673" width="15.5703125" customWidth="1"/>
    <col min="4674" max="4674" width="13.42578125" customWidth="1"/>
    <col min="4679" max="4679" width="14.7109375" customWidth="1"/>
    <col min="4919" max="4919" width="21.42578125" customWidth="1"/>
    <col min="4920" max="4928" width="11.42578125" customWidth="1"/>
    <col min="4929" max="4929" width="15.5703125" customWidth="1"/>
    <col min="4930" max="4930" width="13.42578125" customWidth="1"/>
    <col min="4935" max="4935" width="14.7109375" customWidth="1"/>
    <col min="5175" max="5175" width="21.42578125" customWidth="1"/>
    <col min="5176" max="5184" width="11.42578125" customWidth="1"/>
    <col min="5185" max="5185" width="15.5703125" customWidth="1"/>
    <col min="5186" max="5186" width="13.42578125" customWidth="1"/>
    <col min="5191" max="5191" width="14.7109375" customWidth="1"/>
    <col min="5431" max="5431" width="21.42578125" customWidth="1"/>
    <col min="5432" max="5440" width="11.42578125" customWidth="1"/>
    <col min="5441" max="5441" width="15.5703125" customWidth="1"/>
    <col min="5442" max="5442" width="13.42578125" customWidth="1"/>
    <col min="5447" max="5447" width="14.7109375" customWidth="1"/>
    <col min="5687" max="5687" width="21.42578125" customWidth="1"/>
    <col min="5688" max="5696" width="11.42578125" customWidth="1"/>
    <col min="5697" max="5697" width="15.5703125" customWidth="1"/>
    <col min="5698" max="5698" width="13.42578125" customWidth="1"/>
    <col min="5703" max="5703" width="14.7109375" customWidth="1"/>
    <col min="5943" max="5943" width="21.42578125" customWidth="1"/>
    <col min="5944" max="5952" width="11.42578125" customWidth="1"/>
    <col min="5953" max="5953" width="15.5703125" customWidth="1"/>
    <col min="5954" max="5954" width="13.42578125" customWidth="1"/>
    <col min="5959" max="5959" width="14.7109375" customWidth="1"/>
    <col min="6199" max="6199" width="21.42578125" customWidth="1"/>
    <col min="6200" max="6208" width="11.42578125" customWidth="1"/>
    <col min="6209" max="6209" width="15.5703125" customWidth="1"/>
    <col min="6210" max="6210" width="13.42578125" customWidth="1"/>
    <col min="6215" max="6215" width="14.7109375" customWidth="1"/>
    <col min="6455" max="6455" width="21.42578125" customWidth="1"/>
    <col min="6456" max="6464" width="11.42578125" customWidth="1"/>
    <col min="6465" max="6465" width="15.5703125" customWidth="1"/>
    <col min="6466" max="6466" width="13.42578125" customWidth="1"/>
    <col min="6471" max="6471" width="14.7109375" customWidth="1"/>
    <col min="6711" max="6711" width="21.42578125" customWidth="1"/>
    <col min="6712" max="6720" width="11.42578125" customWidth="1"/>
    <col min="6721" max="6721" width="15.5703125" customWidth="1"/>
    <col min="6722" max="6722" width="13.42578125" customWidth="1"/>
    <col min="6727" max="6727" width="14.7109375" customWidth="1"/>
    <col min="6967" max="6967" width="21.42578125" customWidth="1"/>
    <col min="6968" max="6976" width="11.42578125" customWidth="1"/>
    <col min="6977" max="6977" width="15.5703125" customWidth="1"/>
    <col min="6978" max="6978" width="13.42578125" customWidth="1"/>
    <col min="6983" max="6983" width="14.7109375" customWidth="1"/>
    <col min="7223" max="7223" width="21.42578125" customWidth="1"/>
    <col min="7224" max="7232" width="11.42578125" customWidth="1"/>
    <col min="7233" max="7233" width="15.5703125" customWidth="1"/>
    <col min="7234" max="7234" width="13.42578125" customWidth="1"/>
    <col min="7239" max="7239" width="14.7109375" customWidth="1"/>
    <col min="7479" max="7479" width="21.42578125" customWidth="1"/>
    <col min="7480" max="7488" width="11.42578125" customWidth="1"/>
    <col min="7489" max="7489" width="15.5703125" customWidth="1"/>
    <col min="7490" max="7490" width="13.42578125" customWidth="1"/>
    <col min="7495" max="7495" width="14.7109375" customWidth="1"/>
    <col min="7735" max="7735" width="21.42578125" customWidth="1"/>
    <col min="7736" max="7744" width="11.42578125" customWidth="1"/>
    <col min="7745" max="7745" width="15.5703125" customWidth="1"/>
    <col min="7746" max="7746" width="13.42578125" customWidth="1"/>
    <col min="7751" max="7751" width="14.7109375" customWidth="1"/>
    <col min="7991" max="7991" width="21.42578125" customWidth="1"/>
    <col min="7992" max="8000" width="11.42578125" customWidth="1"/>
    <col min="8001" max="8001" width="15.5703125" customWidth="1"/>
    <col min="8002" max="8002" width="13.42578125" customWidth="1"/>
    <col min="8007" max="8007" width="14.7109375" customWidth="1"/>
    <col min="8247" max="8247" width="21.42578125" customWidth="1"/>
    <col min="8248" max="8256" width="11.42578125" customWidth="1"/>
    <col min="8257" max="8257" width="15.5703125" customWidth="1"/>
    <col min="8258" max="8258" width="13.42578125" customWidth="1"/>
    <col min="8263" max="8263" width="14.7109375" customWidth="1"/>
    <col min="8503" max="8503" width="21.42578125" customWidth="1"/>
    <col min="8504" max="8512" width="11.42578125" customWidth="1"/>
    <col min="8513" max="8513" width="15.5703125" customWidth="1"/>
    <col min="8514" max="8514" width="13.42578125" customWidth="1"/>
    <col min="8519" max="8519" width="14.7109375" customWidth="1"/>
    <col min="8759" max="8759" width="21.42578125" customWidth="1"/>
    <col min="8760" max="8768" width="11.42578125" customWidth="1"/>
    <col min="8769" max="8769" width="15.5703125" customWidth="1"/>
    <col min="8770" max="8770" width="13.42578125" customWidth="1"/>
    <col min="8775" max="8775" width="14.7109375" customWidth="1"/>
    <col min="9015" max="9015" width="21.42578125" customWidth="1"/>
    <col min="9016" max="9024" width="11.42578125" customWidth="1"/>
    <col min="9025" max="9025" width="15.5703125" customWidth="1"/>
    <col min="9026" max="9026" width="13.42578125" customWidth="1"/>
    <col min="9031" max="9031" width="14.7109375" customWidth="1"/>
    <col min="9271" max="9271" width="21.42578125" customWidth="1"/>
    <col min="9272" max="9280" width="11.42578125" customWidth="1"/>
    <col min="9281" max="9281" width="15.5703125" customWidth="1"/>
    <col min="9282" max="9282" width="13.42578125" customWidth="1"/>
    <col min="9287" max="9287" width="14.7109375" customWidth="1"/>
    <col min="9527" max="9527" width="21.42578125" customWidth="1"/>
    <col min="9528" max="9536" width="11.42578125" customWidth="1"/>
    <col min="9537" max="9537" width="15.5703125" customWidth="1"/>
    <col min="9538" max="9538" width="13.42578125" customWidth="1"/>
    <col min="9543" max="9543" width="14.7109375" customWidth="1"/>
    <col min="9783" max="9783" width="21.42578125" customWidth="1"/>
    <col min="9784" max="9792" width="11.42578125" customWidth="1"/>
    <col min="9793" max="9793" width="15.5703125" customWidth="1"/>
    <col min="9794" max="9794" width="13.42578125" customWidth="1"/>
    <col min="9799" max="9799" width="14.7109375" customWidth="1"/>
    <col min="10039" max="10039" width="21.42578125" customWidth="1"/>
    <col min="10040" max="10048" width="11.42578125" customWidth="1"/>
    <col min="10049" max="10049" width="15.5703125" customWidth="1"/>
    <col min="10050" max="10050" width="13.42578125" customWidth="1"/>
    <col min="10055" max="10055" width="14.7109375" customWidth="1"/>
    <col min="10295" max="10295" width="21.42578125" customWidth="1"/>
    <col min="10296" max="10304" width="11.42578125" customWidth="1"/>
    <col min="10305" max="10305" width="15.5703125" customWidth="1"/>
    <col min="10306" max="10306" width="13.42578125" customWidth="1"/>
    <col min="10311" max="10311" width="14.7109375" customWidth="1"/>
    <col min="10551" max="10551" width="21.42578125" customWidth="1"/>
    <col min="10552" max="10560" width="11.42578125" customWidth="1"/>
    <col min="10561" max="10561" width="15.5703125" customWidth="1"/>
    <col min="10562" max="10562" width="13.42578125" customWidth="1"/>
    <col min="10567" max="10567" width="14.7109375" customWidth="1"/>
    <col min="10807" max="10807" width="21.42578125" customWidth="1"/>
    <col min="10808" max="10816" width="11.42578125" customWidth="1"/>
    <col min="10817" max="10817" width="15.5703125" customWidth="1"/>
    <col min="10818" max="10818" width="13.42578125" customWidth="1"/>
    <col min="10823" max="10823" width="14.7109375" customWidth="1"/>
    <col min="11063" max="11063" width="21.42578125" customWidth="1"/>
    <col min="11064" max="11072" width="11.42578125" customWidth="1"/>
    <col min="11073" max="11073" width="15.5703125" customWidth="1"/>
    <col min="11074" max="11074" width="13.42578125" customWidth="1"/>
    <col min="11079" max="11079" width="14.7109375" customWidth="1"/>
    <col min="11319" max="11319" width="21.42578125" customWidth="1"/>
    <col min="11320" max="11328" width="11.42578125" customWidth="1"/>
    <col min="11329" max="11329" width="15.5703125" customWidth="1"/>
    <col min="11330" max="11330" width="13.42578125" customWidth="1"/>
    <col min="11335" max="11335" width="14.7109375" customWidth="1"/>
    <col min="11575" max="11575" width="21.42578125" customWidth="1"/>
    <col min="11576" max="11584" width="11.42578125" customWidth="1"/>
    <col min="11585" max="11585" width="15.5703125" customWidth="1"/>
    <col min="11586" max="11586" width="13.42578125" customWidth="1"/>
    <col min="11591" max="11591" width="14.7109375" customWidth="1"/>
    <col min="11831" max="11831" width="21.42578125" customWidth="1"/>
    <col min="11832" max="11840" width="11.42578125" customWidth="1"/>
    <col min="11841" max="11841" width="15.5703125" customWidth="1"/>
    <col min="11842" max="11842" width="13.42578125" customWidth="1"/>
    <col min="11847" max="11847" width="14.7109375" customWidth="1"/>
    <col min="12087" max="12087" width="21.42578125" customWidth="1"/>
    <col min="12088" max="12096" width="11.42578125" customWidth="1"/>
    <col min="12097" max="12097" width="15.5703125" customWidth="1"/>
    <col min="12098" max="12098" width="13.42578125" customWidth="1"/>
    <col min="12103" max="12103" width="14.7109375" customWidth="1"/>
    <col min="12343" max="12343" width="21.42578125" customWidth="1"/>
    <col min="12344" max="12352" width="11.42578125" customWidth="1"/>
    <col min="12353" max="12353" width="15.5703125" customWidth="1"/>
    <col min="12354" max="12354" width="13.42578125" customWidth="1"/>
    <col min="12359" max="12359" width="14.7109375" customWidth="1"/>
    <col min="12599" max="12599" width="21.42578125" customWidth="1"/>
    <col min="12600" max="12608" width="11.42578125" customWidth="1"/>
    <col min="12609" max="12609" width="15.5703125" customWidth="1"/>
    <col min="12610" max="12610" width="13.42578125" customWidth="1"/>
    <col min="12615" max="12615" width="14.7109375" customWidth="1"/>
    <col min="12855" max="12855" width="21.42578125" customWidth="1"/>
    <col min="12856" max="12864" width="11.42578125" customWidth="1"/>
    <col min="12865" max="12865" width="15.5703125" customWidth="1"/>
    <col min="12866" max="12866" width="13.42578125" customWidth="1"/>
    <col min="12871" max="12871" width="14.7109375" customWidth="1"/>
    <col min="13111" max="13111" width="21.42578125" customWidth="1"/>
    <col min="13112" max="13120" width="11.42578125" customWidth="1"/>
    <col min="13121" max="13121" width="15.5703125" customWidth="1"/>
    <col min="13122" max="13122" width="13.42578125" customWidth="1"/>
    <col min="13127" max="13127" width="14.7109375" customWidth="1"/>
    <col min="13367" max="13367" width="21.42578125" customWidth="1"/>
    <col min="13368" max="13376" width="11.42578125" customWidth="1"/>
    <col min="13377" max="13377" width="15.5703125" customWidth="1"/>
    <col min="13378" max="13378" width="13.42578125" customWidth="1"/>
    <col min="13383" max="13383" width="14.7109375" customWidth="1"/>
    <col min="13623" max="13623" width="21.42578125" customWidth="1"/>
    <col min="13624" max="13632" width="11.42578125" customWidth="1"/>
    <col min="13633" max="13633" width="15.5703125" customWidth="1"/>
    <col min="13634" max="13634" width="13.42578125" customWidth="1"/>
    <col min="13639" max="13639" width="14.7109375" customWidth="1"/>
    <col min="13879" max="13879" width="21.42578125" customWidth="1"/>
    <col min="13880" max="13888" width="11.42578125" customWidth="1"/>
    <col min="13889" max="13889" width="15.5703125" customWidth="1"/>
    <col min="13890" max="13890" width="13.42578125" customWidth="1"/>
    <col min="13895" max="13895" width="14.7109375" customWidth="1"/>
    <col min="14135" max="14135" width="21.42578125" customWidth="1"/>
    <col min="14136" max="14144" width="11.42578125" customWidth="1"/>
    <col min="14145" max="14145" width="15.5703125" customWidth="1"/>
    <col min="14146" max="14146" width="13.42578125" customWidth="1"/>
    <col min="14151" max="14151" width="14.7109375" customWidth="1"/>
    <col min="14391" max="14391" width="21.42578125" customWidth="1"/>
    <col min="14392" max="14400" width="11.42578125" customWidth="1"/>
    <col min="14401" max="14401" width="15.5703125" customWidth="1"/>
    <col min="14402" max="14402" width="13.42578125" customWidth="1"/>
    <col min="14407" max="14407" width="14.7109375" customWidth="1"/>
    <col min="14647" max="14647" width="21.42578125" customWidth="1"/>
    <col min="14648" max="14656" width="11.42578125" customWidth="1"/>
    <col min="14657" max="14657" width="15.5703125" customWidth="1"/>
    <col min="14658" max="14658" width="13.42578125" customWidth="1"/>
    <col min="14663" max="14663" width="14.7109375" customWidth="1"/>
    <col min="14903" max="14903" width="21.42578125" customWidth="1"/>
    <col min="14904" max="14912" width="11.42578125" customWidth="1"/>
    <col min="14913" max="14913" width="15.5703125" customWidth="1"/>
    <col min="14914" max="14914" width="13.42578125" customWidth="1"/>
    <col min="14919" max="14919" width="14.7109375" customWidth="1"/>
    <col min="15159" max="15159" width="21.42578125" customWidth="1"/>
    <col min="15160" max="15168" width="11.42578125" customWidth="1"/>
    <col min="15169" max="15169" width="15.5703125" customWidth="1"/>
    <col min="15170" max="15170" width="13.42578125" customWidth="1"/>
    <col min="15175" max="15175" width="14.7109375" customWidth="1"/>
    <col min="15415" max="15415" width="21.42578125" customWidth="1"/>
    <col min="15416" max="15424" width="11.42578125" customWidth="1"/>
    <col min="15425" max="15425" width="15.5703125" customWidth="1"/>
    <col min="15426" max="15426" width="13.42578125" customWidth="1"/>
    <col min="15431" max="15431" width="14.7109375" customWidth="1"/>
    <col min="15671" max="15671" width="21.42578125" customWidth="1"/>
    <col min="15672" max="15680" width="11.42578125" customWidth="1"/>
    <col min="15681" max="15681" width="15.5703125" customWidth="1"/>
    <col min="15682" max="15682" width="13.42578125" customWidth="1"/>
    <col min="15687" max="15687" width="14.7109375" customWidth="1"/>
    <col min="15927" max="15927" width="21.42578125" customWidth="1"/>
    <col min="15928" max="15936" width="11.42578125" customWidth="1"/>
    <col min="15937" max="15937" width="15.5703125" customWidth="1"/>
    <col min="15938" max="15938" width="13.42578125" customWidth="1"/>
    <col min="15943" max="15943" width="14.7109375" customWidth="1"/>
    <col min="16183" max="16183" width="21.42578125" customWidth="1"/>
    <col min="16184" max="16192" width="11.42578125" customWidth="1"/>
    <col min="16193" max="16193" width="15.5703125" customWidth="1"/>
    <col min="16194" max="16194" width="13.42578125" customWidth="1"/>
    <col min="16199" max="16199" width="14.7109375" customWidth="1"/>
  </cols>
  <sheetData>
    <row r="1" spans="1:138" ht="34.5" customHeight="1" thickBot="1">
      <c r="A1" s="390"/>
      <c r="B1" s="233" t="s">
        <v>3280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  <c r="AP1" s="233"/>
      <c r="AQ1" s="233"/>
      <c r="AR1" s="233"/>
      <c r="AS1" s="233"/>
      <c r="AT1" s="233"/>
      <c r="AU1" s="233"/>
      <c r="AV1" s="233"/>
      <c r="AW1" s="233"/>
      <c r="AX1" s="233"/>
      <c r="AY1" s="233"/>
      <c r="AZ1" s="233"/>
      <c r="BA1" s="233"/>
      <c r="BB1" s="233"/>
      <c r="BC1" s="233"/>
      <c r="BD1" s="233"/>
      <c r="BE1" s="233"/>
      <c r="BF1" s="233"/>
      <c r="BG1" s="233"/>
      <c r="BH1" s="233"/>
      <c r="BI1" s="233"/>
      <c r="BJ1" s="233"/>
      <c r="BK1" s="233"/>
      <c r="BL1" s="233"/>
      <c r="BM1" s="233"/>
      <c r="BN1" s="233"/>
      <c r="BO1" s="233"/>
      <c r="BP1" s="233"/>
      <c r="BQ1" s="233"/>
      <c r="BR1" s="233"/>
      <c r="BS1" s="233"/>
      <c r="BT1" s="233"/>
      <c r="BU1" s="233"/>
      <c r="BV1" s="233"/>
      <c r="BW1" s="233"/>
      <c r="BX1" s="233"/>
      <c r="BY1" s="233"/>
      <c r="BZ1" s="233"/>
      <c r="CA1" s="233"/>
      <c r="CB1" s="233"/>
      <c r="CC1" s="233"/>
      <c r="CD1" s="233"/>
      <c r="CE1" s="233"/>
      <c r="CF1" s="233"/>
      <c r="CG1" s="233"/>
      <c r="CH1" s="233"/>
      <c r="CI1" s="233"/>
      <c r="CJ1" s="233"/>
      <c r="CK1" s="233"/>
      <c r="CL1" s="233"/>
      <c r="CM1" s="233"/>
      <c r="CN1" s="233"/>
      <c r="CO1" s="233"/>
      <c r="CP1" s="233"/>
      <c r="CQ1" s="233"/>
      <c r="CR1" s="233"/>
      <c r="CS1" s="233"/>
      <c r="CT1" s="233"/>
      <c r="CU1" s="233"/>
      <c r="CV1" s="233"/>
      <c r="CW1" s="233"/>
      <c r="CX1" s="233"/>
      <c r="CY1" s="233"/>
      <c r="CZ1" s="233"/>
      <c r="DA1" s="390" t="s">
        <v>3281</v>
      </c>
      <c r="DB1" s="233"/>
      <c r="DC1" s="233"/>
      <c r="DD1" s="233"/>
      <c r="DE1" s="233"/>
      <c r="DF1" s="233"/>
      <c r="DG1" s="233"/>
      <c r="DH1" s="233"/>
      <c r="DI1" s="233"/>
      <c r="DJ1" s="233"/>
      <c r="DK1" s="233"/>
      <c r="DL1" s="233"/>
      <c r="DM1" s="233"/>
      <c r="DN1" s="233"/>
      <c r="DO1" s="233"/>
      <c r="DP1" s="233"/>
      <c r="DQ1" s="233"/>
      <c r="DR1" s="233"/>
      <c r="DS1" s="233"/>
      <c r="DT1" s="895" t="s">
        <v>3232</v>
      </c>
      <c r="DU1" s="895"/>
      <c r="DV1" s="895" t="s">
        <v>3233</v>
      </c>
      <c r="DW1" s="895"/>
    </row>
    <row r="2" spans="1:138" ht="30" customHeight="1">
      <c r="A2" s="873" t="s">
        <v>3235</v>
      </c>
      <c r="B2" s="878" t="s">
        <v>3236</v>
      </c>
      <c r="C2" s="896" t="s">
        <v>273</v>
      </c>
      <c r="D2" s="874" t="s">
        <v>3282</v>
      </c>
      <c r="E2" s="875"/>
      <c r="F2" s="875"/>
      <c r="G2" s="875"/>
      <c r="H2" s="875"/>
      <c r="I2" s="875"/>
      <c r="J2" s="875"/>
      <c r="K2" s="875"/>
      <c r="L2" s="875"/>
      <c r="M2" s="875"/>
      <c r="N2" s="875"/>
      <c r="O2" s="876"/>
      <c r="P2" s="874" t="s">
        <v>3283</v>
      </c>
      <c r="Q2" s="875"/>
      <c r="R2" s="875"/>
      <c r="S2" s="875"/>
      <c r="T2" s="875"/>
      <c r="U2" s="875"/>
      <c r="V2" s="875"/>
      <c r="W2" s="875"/>
      <c r="X2" s="875"/>
      <c r="Y2" s="875"/>
      <c r="Z2" s="875"/>
      <c r="AA2" s="876"/>
      <c r="AB2" s="874" t="s">
        <v>3284</v>
      </c>
      <c r="AC2" s="875"/>
      <c r="AD2" s="875"/>
      <c r="AE2" s="875"/>
      <c r="AF2" s="875"/>
      <c r="AG2" s="875"/>
      <c r="AH2" s="875"/>
      <c r="AI2" s="875"/>
      <c r="AJ2" s="875"/>
      <c r="AK2" s="875"/>
      <c r="AL2" s="875"/>
      <c r="AM2" s="876"/>
      <c r="AN2" s="874" t="s">
        <v>3285</v>
      </c>
      <c r="AO2" s="875"/>
      <c r="AP2" s="875"/>
      <c r="AQ2" s="875"/>
      <c r="AR2" s="875"/>
      <c r="AS2" s="875"/>
      <c r="AT2" s="875"/>
      <c r="AU2" s="875"/>
      <c r="AV2" s="875"/>
      <c r="AW2" s="875"/>
      <c r="AX2" s="875"/>
      <c r="AY2" s="876"/>
      <c r="AZ2" s="874" t="s">
        <v>3286</v>
      </c>
      <c r="BA2" s="875"/>
      <c r="BB2" s="875"/>
      <c r="BC2" s="875"/>
      <c r="BD2" s="875"/>
      <c r="BE2" s="875"/>
      <c r="BF2" s="875"/>
      <c r="BG2" s="875"/>
      <c r="BH2" s="875"/>
      <c r="BI2" s="875"/>
      <c r="BJ2" s="875"/>
      <c r="BK2" s="876"/>
      <c r="BL2" s="874" t="s">
        <v>3287</v>
      </c>
      <c r="BM2" s="875"/>
      <c r="BN2" s="875"/>
      <c r="BO2" s="875"/>
      <c r="BP2" s="875"/>
      <c r="BQ2" s="875"/>
      <c r="BR2" s="875"/>
      <c r="BS2" s="875"/>
      <c r="BT2" s="875"/>
      <c r="BU2" s="875"/>
      <c r="BV2" s="875"/>
      <c r="BW2" s="876"/>
      <c r="BX2" s="874" t="s">
        <v>3246</v>
      </c>
      <c r="BY2" s="875"/>
      <c r="BZ2" s="875"/>
      <c r="CA2" s="875"/>
      <c r="CB2" s="875"/>
      <c r="CC2" s="875"/>
      <c r="CD2" s="875"/>
      <c r="CE2" s="875"/>
      <c r="CF2" s="875"/>
      <c r="CG2" s="875"/>
      <c r="CH2" s="875"/>
      <c r="CI2" s="882"/>
      <c r="CJ2" s="874" t="s">
        <v>3247</v>
      </c>
      <c r="CK2" s="875"/>
      <c r="CL2" s="875"/>
      <c r="CM2" s="875"/>
      <c r="CN2" s="875"/>
      <c r="CO2" s="875"/>
      <c r="CP2" s="875"/>
      <c r="CQ2" s="875"/>
      <c r="CR2" s="875"/>
      <c r="CS2" s="875"/>
      <c r="CT2" s="875"/>
      <c r="CU2" s="882"/>
      <c r="CV2" s="874" t="s">
        <v>3248</v>
      </c>
      <c r="CW2" s="875"/>
      <c r="CX2" s="875"/>
      <c r="CY2" s="875"/>
      <c r="CZ2" s="875"/>
      <c r="DA2" s="875"/>
      <c r="DB2" s="875"/>
      <c r="DC2" s="875"/>
      <c r="DD2" s="875"/>
      <c r="DE2" s="875"/>
      <c r="DF2" s="875"/>
      <c r="DG2" s="882"/>
      <c r="DH2" s="874" t="s">
        <v>3288</v>
      </c>
      <c r="DI2" s="875"/>
      <c r="DJ2" s="875"/>
      <c r="DK2" s="875"/>
      <c r="DL2" s="875"/>
      <c r="DM2" s="875"/>
      <c r="DN2" s="875"/>
      <c r="DO2" s="875"/>
      <c r="DP2" s="875"/>
      <c r="DQ2" s="882"/>
      <c r="DR2" s="882"/>
      <c r="DS2" s="876"/>
      <c r="DT2" s="897" t="s">
        <v>3289</v>
      </c>
      <c r="DU2" s="893" t="s">
        <v>3250</v>
      </c>
      <c r="DV2" s="894" t="s">
        <v>3251</v>
      </c>
      <c r="DW2" s="894" t="s">
        <v>3250</v>
      </c>
      <c r="DX2" s="889" t="s">
        <v>3234</v>
      </c>
      <c r="DY2" s="890"/>
    </row>
    <row r="3" spans="1:138" ht="55.5" customHeight="1" outlineLevel="1">
      <c r="A3" s="873"/>
      <c r="B3" s="878"/>
      <c r="C3" s="896"/>
      <c r="D3" s="491" t="s">
        <v>3253</v>
      </c>
      <c r="E3" s="492" t="s">
        <v>3254</v>
      </c>
      <c r="F3" s="492" t="s">
        <v>3255</v>
      </c>
      <c r="G3" s="492" t="s">
        <v>3265</v>
      </c>
      <c r="H3" s="492" t="s">
        <v>472</v>
      </c>
      <c r="I3" s="492" t="s">
        <v>473</v>
      </c>
      <c r="J3" s="492" t="s">
        <v>474</v>
      </c>
      <c r="K3" s="492" t="s">
        <v>475</v>
      </c>
      <c r="L3" s="492" t="s">
        <v>477</v>
      </c>
      <c r="M3" s="492" t="s">
        <v>478</v>
      </c>
      <c r="N3" s="492" t="s">
        <v>479</v>
      </c>
      <c r="O3" s="530" t="s">
        <v>480</v>
      </c>
      <c r="P3" s="531" t="s">
        <v>467</v>
      </c>
      <c r="Q3" s="492" t="s">
        <v>469</v>
      </c>
      <c r="R3" s="492" t="s">
        <v>470</v>
      </c>
      <c r="S3" s="492" t="s">
        <v>471</v>
      </c>
      <c r="T3" s="492" t="s">
        <v>472</v>
      </c>
      <c r="U3" s="492" t="s">
        <v>473</v>
      </c>
      <c r="V3" s="492" t="s">
        <v>474</v>
      </c>
      <c r="W3" s="492" t="s">
        <v>475</v>
      </c>
      <c r="X3" s="492" t="s">
        <v>477</v>
      </c>
      <c r="Y3" s="492" t="s">
        <v>478</v>
      </c>
      <c r="Z3" s="492" t="s">
        <v>479</v>
      </c>
      <c r="AA3" s="495" t="s">
        <v>480</v>
      </c>
      <c r="AB3" s="491" t="s">
        <v>467</v>
      </c>
      <c r="AC3" s="492" t="s">
        <v>469</v>
      </c>
      <c r="AD3" s="492" t="s">
        <v>470</v>
      </c>
      <c r="AE3" s="492" t="s">
        <v>471</v>
      </c>
      <c r="AF3" s="492" t="s">
        <v>472</v>
      </c>
      <c r="AG3" s="492" t="s">
        <v>473</v>
      </c>
      <c r="AH3" s="492" t="s">
        <v>474</v>
      </c>
      <c r="AI3" s="492" t="s">
        <v>475</v>
      </c>
      <c r="AJ3" s="492" t="s">
        <v>477</v>
      </c>
      <c r="AK3" s="492" t="s">
        <v>478</v>
      </c>
      <c r="AL3" s="492" t="s">
        <v>479</v>
      </c>
      <c r="AM3" s="495" t="s">
        <v>480</v>
      </c>
      <c r="AN3" s="491" t="s">
        <v>467</v>
      </c>
      <c r="AO3" s="492" t="s">
        <v>469</v>
      </c>
      <c r="AP3" s="492" t="s">
        <v>470</v>
      </c>
      <c r="AQ3" s="492" t="s">
        <v>471</v>
      </c>
      <c r="AR3" s="492" t="s">
        <v>472</v>
      </c>
      <c r="AS3" s="492" t="s">
        <v>473</v>
      </c>
      <c r="AT3" s="492" t="s">
        <v>474</v>
      </c>
      <c r="AU3" s="492" t="s">
        <v>475</v>
      </c>
      <c r="AV3" s="492" t="s">
        <v>477</v>
      </c>
      <c r="AW3" s="492" t="s">
        <v>478</v>
      </c>
      <c r="AX3" s="492" t="s">
        <v>479</v>
      </c>
      <c r="AY3" s="495" t="s">
        <v>480</v>
      </c>
      <c r="AZ3" s="491" t="s">
        <v>467</v>
      </c>
      <c r="BA3" s="492" t="s">
        <v>469</v>
      </c>
      <c r="BB3" s="492" t="s">
        <v>470</v>
      </c>
      <c r="BC3" s="492" t="s">
        <v>471</v>
      </c>
      <c r="BD3" s="492" t="s">
        <v>472</v>
      </c>
      <c r="BE3" s="492" t="s">
        <v>473</v>
      </c>
      <c r="BF3" s="492" t="s">
        <v>474</v>
      </c>
      <c r="BG3" s="492" t="s">
        <v>475</v>
      </c>
      <c r="BH3" s="492" t="s">
        <v>477</v>
      </c>
      <c r="BI3" s="492" t="s">
        <v>478</v>
      </c>
      <c r="BJ3" s="492" t="s">
        <v>479</v>
      </c>
      <c r="BK3" s="496" t="s">
        <v>480</v>
      </c>
      <c r="BL3" s="491" t="s">
        <v>467</v>
      </c>
      <c r="BM3" s="492" t="s">
        <v>469</v>
      </c>
      <c r="BN3" s="492" t="s">
        <v>470</v>
      </c>
      <c r="BO3" s="492" t="s">
        <v>471</v>
      </c>
      <c r="BP3" s="492" t="s">
        <v>472</v>
      </c>
      <c r="BQ3" s="492" t="s">
        <v>473</v>
      </c>
      <c r="BR3" s="492" t="s">
        <v>474</v>
      </c>
      <c r="BS3" s="492" t="s">
        <v>475</v>
      </c>
      <c r="BT3" s="492" t="s">
        <v>477</v>
      </c>
      <c r="BU3" s="492" t="s">
        <v>478</v>
      </c>
      <c r="BV3" s="492" t="s">
        <v>479</v>
      </c>
      <c r="BW3" s="496" t="s">
        <v>480</v>
      </c>
      <c r="BX3" s="491" t="s">
        <v>467</v>
      </c>
      <c r="BY3" s="492" t="s">
        <v>469</v>
      </c>
      <c r="BZ3" s="492" t="s">
        <v>470</v>
      </c>
      <c r="CA3" s="492" t="s">
        <v>471</v>
      </c>
      <c r="CB3" s="492" t="s">
        <v>472</v>
      </c>
      <c r="CC3" s="492" t="s">
        <v>473</v>
      </c>
      <c r="CD3" s="492" t="s">
        <v>474</v>
      </c>
      <c r="CE3" s="492" t="s">
        <v>475</v>
      </c>
      <c r="CF3" s="492" t="s">
        <v>477</v>
      </c>
      <c r="CG3" s="492" t="s">
        <v>478</v>
      </c>
      <c r="CH3" s="492" t="s">
        <v>479</v>
      </c>
      <c r="CI3" s="496" t="s">
        <v>480</v>
      </c>
      <c r="CJ3" s="491" t="s">
        <v>467</v>
      </c>
      <c r="CK3" s="492" t="s">
        <v>469</v>
      </c>
      <c r="CL3" s="492" t="s">
        <v>470</v>
      </c>
      <c r="CM3" s="492" t="s">
        <v>471</v>
      </c>
      <c r="CN3" s="492" t="s">
        <v>472</v>
      </c>
      <c r="CO3" s="492" t="s">
        <v>473</v>
      </c>
      <c r="CP3" s="492" t="s">
        <v>474</v>
      </c>
      <c r="CQ3" s="492" t="s">
        <v>475</v>
      </c>
      <c r="CR3" s="492" t="s">
        <v>477</v>
      </c>
      <c r="CS3" s="492" t="s">
        <v>478</v>
      </c>
      <c r="CT3" s="492" t="s">
        <v>479</v>
      </c>
      <c r="CU3" s="496" t="s">
        <v>480</v>
      </c>
      <c r="CV3" s="491" t="s">
        <v>467</v>
      </c>
      <c r="CW3" s="492" t="s">
        <v>469</v>
      </c>
      <c r="CX3" s="492" t="s">
        <v>470</v>
      </c>
      <c r="CY3" s="492" t="s">
        <v>471</v>
      </c>
      <c r="CZ3" s="492" t="s">
        <v>472</v>
      </c>
      <c r="DA3" s="492" t="s">
        <v>473</v>
      </c>
      <c r="DB3" s="492" t="s">
        <v>474</v>
      </c>
      <c r="DC3" s="492" t="s">
        <v>475</v>
      </c>
      <c r="DD3" s="492" t="s">
        <v>477</v>
      </c>
      <c r="DE3" s="492" t="s">
        <v>478</v>
      </c>
      <c r="DF3" s="492" t="s">
        <v>479</v>
      </c>
      <c r="DG3" s="496" t="s">
        <v>480</v>
      </c>
      <c r="DH3" s="491" t="s">
        <v>467</v>
      </c>
      <c r="DI3" s="492" t="s">
        <v>469</v>
      </c>
      <c r="DJ3" s="492" t="s">
        <v>470</v>
      </c>
      <c r="DK3" s="492" t="s">
        <v>471</v>
      </c>
      <c r="DL3" s="492" t="s">
        <v>472</v>
      </c>
      <c r="DM3" s="492" t="s">
        <v>473</v>
      </c>
      <c r="DN3" s="492" t="s">
        <v>474</v>
      </c>
      <c r="DO3" s="492" t="s">
        <v>475</v>
      </c>
      <c r="DP3" s="492" t="s">
        <v>477</v>
      </c>
      <c r="DQ3" s="496" t="s">
        <v>478</v>
      </c>
      <c r="DR3" s="496" t="s">
        <v>479</v>
      </c>
      <c r="DS3" s="495" t="s">
        <v>480</v>
      </c>
      <c r="DT3" s="898"/>
      <c r="DU3" s="893"/>
      <c r="DV3" s="894"/>
      <c r="DW3" s="894"/>
      <c r="DX3" s="1"/>
      <c r="DY3" s="202" t="s">
        <v>3252</v>
      </c>
    </row>
    <row r="4" spans="1:138" s="2" customFormat="1" ht="25.5" customHeight="1">
      <c r="A4" s="532" t="s">
        <v>3267</v>
      </c>
      <c r="B4" s="533"/>
      <c r="C4" s="534"/>
      <c r="D4" s="535">
        <v>3082446</v>
      </c>
      <c r="E4" s="535">
        <v>3103083</v>
      </c>
      <c r="F4" s="535">
        <v>3134342</v>
      </c>
      <c r="G4" s="535">
        <v>3136643</v>
      </c>
      <c r="H4" s="535">
        <v>3162311</v>
      </c>
      <c r="I4" s="535">
        <v>3185218</v>
      </c>
      <c r="J4" s="535">
        <v>3186205</v>
      </c>
      <c r="K4" s="535">
        <v>3202910</v>
      </c>
      <c r="L4" s="535">
        <v>3167667</v>
      </c>
      <c r="M4" s="535">
        <v>3193385</v>
      </c>
      <c r="N4" s="535">
        <v>3212605</v>
      </c>
      <c r="O4" s="535">
        <v>3217863</v>
      </c>
      <c r="P4" s="535">
        <v>3144120</v>
      </c>
      <c r="Q4" s="535">
        <v>2870345</v>
      </c>
      <c r="R4" s="535">
        <v>3161871</v>
      </c>
      <c r="S4" s="535">
        <v>3204401</v>
      </c>
      <c r="T4" s="535">
        <v>3162311</v>
      </c>
      <c r="U4" s="535">
        <v>3262009</v>
      </c>
      <c r="V4" s="535">
        <v>3261481</v>
      </c>
      <c r="W4" s="535">
        <v>3333779</v>
      </c>
      <c r="X4" s="535">
        <v>3345207</v>
      </c>
      <c r="Y4" s="535">
        <v>3379590</v>
      </c>
      <c r="Z4" s="535">
        <v>3374718</v>
      </c>
      <c r="AA4" s="535">
        <v>3344485</v>
      </c>
      <c r="AB4" s="535">
        <v>3284866</v>
      </c>
      <c r="AC4" s="535">
        <v>3282397</v>
      </c>
      <c r="AD4" s="535">
        <v>3286896</v>
      </c>
      <c r="AE4" s="535">
        <v>3307280</v>
      </c>
      <c r="AF4" s="535">
        <v>3318732</v>
      </c>
      <c r="AG4" s="535">
        <v>3356604</v>
      </c>
      <c r="AH4" s="535">
        <v>3414255</v>
      </c>
      <c r="AI4" s="535">
        <v>3443290</v>
      </c>
      <c r="AJ4" s="535">
        <v>3464636</v>
      </c>
      <c r="AK4" s="535">
        <v>3477760</v>
      </c>
      <c r="AL4" s="535">
        <v>3461030</v>
      </c>
      <c r="AM4" s="535">
        <v>3481928</v>
      </c>
      <c r="AN4" s="535">
        <v>3426363</v>
      </c>
      <c r="AO4" s="535">
        <v>3398694</v>
      </c>
      <c r="AP4" s="535">
        <v>3448626</v>
      </c>
      <c r="AQ4" s="535">
        <v>3493876</v>
      </c>
      <c r="AR4" s="535">
        <v>3515674</v>
      </c>
      <c r="AS4" s="535">
        <v>3581857</v>
      </c>
      <c r="AT4" s="535">
        <v>3605662</v>
      </c>
      <c r="AU4" s="535">
        <v>3600393</v>
      </c>
      <c r="AV4" s="535">
        <v>3632108</v>
      </c>
      <c r="AW4" s="535">
        <v>3679020</v>
      </c>
      <c r="AX4" s="535">
        <v>3678842</v>
      </c>
      <c r="AY4" s="535">
        <v>3696112</v>
      </c>
      <c r="AZ4" s="535">
        <v>3648470</v>
      </c>
      <c r="BA4" s="535">
        <v>3611664</v>
      </c>
      <c r="BB4" s="535">
        <v>3686024</v>
      </c>
      <c r="BC4" s="535">
        <v>3662702</v>
      </c>
      <c r="BD4" s="535">
        <v>3629909</v>
      </c>
      <c r="BE4" s="535">
        <v>3644036</v>
      </c>
      <c r="BF4" s="535">
        <v>3654357</v>
      </c>
      <c r="BG4" s="535">
        <v>3670286</v>
      </c>
      <c r="BH4" s="535">
        <v>3682330</v>
      </c>
      <c r="BI4" s="535">
        <v>3688539</v>
      </c>
      <c r="BJ4" s="535">
        <v>3691515</v>
      </c>
      <c r="BK4" s="535">
        <v>3699285</v>
      </c>
      <c r="BL4" s="535">
        <v>3680627</v>
      </c>
      <c r="BM4" s="535">
        <v>3678533</v>
      </c>
      <c r="BN4" s="535">
        <v>3710863</v>
      </c>
      <c r="BO4" s="535">
        <v>3715073</v>
      </c>
      <c r="BP4" s="535">
        <v>3717425</v>
      </c>
      <c r="BQ4" s="535">
        <v>3726523</v>
      </c>
      <c r="BR4" s="535">
        <v>3725821</v>
      </c>
      <c r="BS4" s="535">
        <v>3742748</v>
      </c>
      <c r="BT4" s="535">
        <v>3769054</v>
      </c>
      <c r="BU4" s="535">
        <v>3783032</v>
      </c>
      <c r="BV4" s="535">
        <v>3791243</v>
      </c>
      <c r="BW4" s="535">
        <v>3791942</v>
      </c>
      <c r="BX4" s="535">
        <v>3770592</v>
      </c>
      <c r="BY4" s="535">
        <v>3762794</v>
      </c>
      <c r="BZ4" s="535">
        <v>3800490</v>
      </c>
      <c r="CA4" s="535">
        <v>3833034</v>
      </c>
      <c r="CB4" s="535">
        <v>3860678</v>
      </c>
      <c r="CC4" s="535">
        <v>3871697</v>
      </c>
      <c r="CD4" s="535">
        <v>3888740</v>
      </c>
      <c r="CE4" s="535">
        <v>3910011</v>
      </c>
      <c r="CF4" s="535">
        <v>3914759</v>
      </c>
      <c r="CG4" s="535">
        <v>3938516</v>
      </c>
      <c r="CH4" s="535">
        <v>3947078</v>
      </c>
      <c r="CI4" s="536">
        <v>3941677</v>
      </c>
      <c r="CJ4" s="537">
        <v>3900667</v>
      </c>
      <c r="CK4" s="535">
        <v>3887980</v>
      </c>
      <c r="CL4" s="535">
        <v>3904336</v>
      </c>
      <c r="CM4" s="535">
        <v>3842281</v>
      </c>
      <c r="CN4" s="535">
        <v>3782032</v>
      </c>
      <c r="CO4" s="535">
        <v>3774886</v>
      </c>
      <c r="CP4" s="535">
        <v>3827999</v>
      </c>
      <c r="CQ4" s="535">
        <v>3910066</v>
      </c>
      <c r="CR4" s="535">
        <v>3943689</v>
      </c>
      <c r="CS4" s="535">
        <v>3980162</v>
      </c>
      <c r="CT4" s="535">
        <v>4015743</v>
      </c>
      <c r="CU4" s="536">
        <v>4036469</v>
      </c>
      <c r="CV4" s="537">
        <v>4041993</v>
      </c>
      <c r="CW4" s="535">
        <v>4081087</v>
      </c>
      <c r="CX4" s="535">
        <v>4124926</v>
      </c>
      <c r="CY4" s="535">
        <v>4159698</v>
      </c>
      <c r="CZ4" s="535">
        <v>4186403</v>
      </c>
      <c r="DA4" s="535">
        <v>4209834</v>
      </c>
      <c r="DB4" s="535">
        <v>4227270</v>
      </c>
      <c r="DC4" s="535">
        <v>4253603</v>
      </c>
      <c r="DD4" s="535">
        <v>4190806</v>
      </c>
      <c r="DE4" s="535">
        <v>4213503</v>
      </c>
      <c r="DF4" s="535">
        <v>4231708</v>
      </c>
      <c r="DG4" s="536">
        <v>4240748</v>
      </c>
      <c r="DH4" s="537">
        <v>4242663</v>
      </c>
      <c r="DI4" s="535">
        <v>4245292</v>
      </c>
      <c r="DJ4" s="535">
        <v>4202885</v>
      </c>
      <c r="DK4" s="535">
        <v>4223530</v>
      </c>
      <c r="DL4" s="535">
        <v>4225101</v>
      </c>
      <c r="DM4" s="535">
        <v>4240970</v>
      </c>
      <c r="DN4" s="535">
        <v>4029918</v>
      </c>
      <c r="DO4" s="535">
        <v>4053788</v>
      </c>
      <c r="DP4" s="535">
        <v>4084358</v>
      </c>
      <c r="DQ4" s="536">
        <v>4097643</v>
      </c>
      <c r="DR4" s="536">
        <v>4108256</v>
      </c>
      <c r="DS4" s="538">
        <v>4098416</v>
      </c>
      <c r="DT4" s="102">
        <v>-9840</v>
      </c>
      <c r="DU4" s="85">
        <v>-0.24009275778739883</v>
      </c>
      <c r="DV4" s="102">
        <v>-142332</v>
      </c>
      <c r="DW4" s="85">
        <v>-3.3562946914082139</v>
      </c>
      <c r="DX4" s="1"/>
      <c r="DY4" s="202" t="s">
        <v>3266</v>
      </c>
    </row>
    <row r="5" spans="1:138" ht="18" customHeight="1" outlineLevel="1">
      <c r="A5" s="123" t="s">
        <v>285</v>
      </c>
      <c r="B5" s="26"/>
      <c r="C5" s="27"/>
      <c r="D5" s="44">
        <v>23889</v>
      </c>
      <c r="E5" s="45">
        <v>23966</v>
      </c>
      <c r="F5" s="45">
        <v>24341</v>
      </c>
      <c r="G5" s="45">
        <v>24466</v>
      </c>
      <c r="H5" s="45">
        <v>24819</v>
      </c>
      <c r="I5" s="45">
        <v>25500</v>
      </c>
      <c r="J5" s="45">
        <v>25236</v>
      </c>
      <c r="K5" s="45">
        <v>24996</v>
      </c>
      <c r="L5" s="45">
        <v>24612</v>
      </c>
      <c r="M5" s="45">
        <v>24767</v>
      </c>
      <c r="N5" s="45">
        <v>24949</v>
      </c>
      <c r="O5" s="235">
        <v>24687</v>
      </c>
      <c r="P5" s="44">
        <v>23147</v>
      </c>
      <c r="Q5" s="45">
        <v>23308</v>
      </c>
      <c r="R5" s="45">
        <v>23862</v>
      </c>
      <c r="S5" s="45">
        <v>23890</v>
      </c>
      <c r="T5" s="45">
        <v>24819</v>
      </c>
      <c r="U5" s="45">
        <v>25009</v>
      </c>
      <c r="V5" s="45">
        <v>25194</v>
      </c>
      <c r="W5" s="45">
        <v>26542</v>
      </c>
      <c r="X5" s="45">
        <v>27043</v>
      </c>
      <c r="Y5" s="45">
        <v>27621</v>
      </c>
      <c r="Z5" s="45">
        <v>26862</v>
      </c>
      <c r="AA5" s="235">
        <v>25891</v>
      </c>
      <c r="AB5" s="44">
        <v>24649</v>
      </c>
      <c r="AC5" s="45">
        <v>23919</v>
      </c>
      <c r="AD5" s="45">
        <v>24175</v>
      </c>
      <c r="AE5" s="45">
        <v>24644</v>
      </c>
      <c r="AF5" s="45">
        <v>24594</v>
      </c>
      <c r="AG5" s="45">
        <v>25437</v>
      </c>
      <c r="AH5" s="45">
        <v>27138</v>
      </c>
      <c r="AI5" s="45">
        <v>27709</v>
      </c>
      <c r="AJ5" s="45">
        <v>27914</v>
      </c>
      <c r="AK5" s="45">
        <v>27698</v>
      </c>
      <c r="AL5" s="45">
        <v>25890</v>
      </c>
      <c r="AM5" s="235">
        <v>26569</v>
      </c>
      <c r="AN5" s="44">
        <v>26728</v>
      </c>
      <c r="AO5" s="45">
        <v>25286</v>
      </c>
      <c r="AP5" s="45">
        <v>25491</v>
      </c>
      <c r="AQ5" s="45">
        <v>26650</v>
      </c>
      <c r="AR5" s="45">
        <v>26992</v>
      </c>
      <c r="AS5" s="45">
        <v>28334</v>
      </c>
      <c r="AT5" s="45">
        <v>29130</v>
      </c>
      <c r="AU5" s="45">
        <v>29476</v>
      </c>
      <c r="AV5" s="45">
        <v>29454</v>
      </c>
      <c r="AW5" s="45">
        <v>29814</v>
      </c>
      <c r="AX5" s="45">
        <v>29770</v>
      </c>
      <c r="AY5" s="235">
        <v>29840</v>
      </c>
      <c r="AZ5" s="44">
        <v>29479</v>
      </c>
      <c r="BA5" s="45">
        <v>29178</v>
      </c>
      <c r="BB5" s="45">
        <v>29307</v>
      </c>
      <c r="BC5" s="45">
        <v>28495</v>
      </c>
      <c r="BD5" s="45">
        <v>28020</v>
      </c>
      <c r="BE5" s="45">
        <v>28213</v>
      </c>
      <c r="BF5" s="45">
        <v>28677</v>
      </c>
      <c r="BG5" s="45">
        <v>28439</v>
      </c>
      <c r="BH5" s="45">
        <v>27595</v>
      </c>
      <c r="BI5" s="45">
        <v>27138</v>
      </c>
      <c r="BJ5" s="45">
        <v>26414</v>
      </c>
      <c r="BK5" s="57">
        <v>27084</v>
      </c>
      <c r="BL5" s="44">
        <v>26890</v>
      </c>
      <c r="BM5" s="45">
        <v>26383</v>
      </c>
      <c r="BN5" s="45">
        <v>26467</v>
      </c>
      <c r="BO5" s="45">
        <v>26550</v>
      </c>
      <c r="BP5" s="45">
        <v>25991</v>
      </c>
      <c r="BQ5" s="45">
        <v>26207</v>
      </c>
      <c r="BR5" s="45">
        <v>25820</v>
      </c>
      <c r="BS5" s="45">
        <v>26103</v>
      </c>
      <c r="BT5" s="45">
        <v>26462</v>
      </c>
      <c r="BU5" s="45">
        <v>26188</v>
      </c>
      <c r="BV5" s="45">
        <v>26309</v>
      </c>
      <c r="BW5" s="57">
        <v>26341</v>
      </c>
      <c r="BX5" s="44">
        <v>25531</v>
      </c>
      <c r="BY5" s="45">
        <v>25384</v>
      </c>
      <c r="BZ5" s="45">
        <v>25651</v>
      </c>
      <c r="CA5" s="45">
        <v>25621</v>
      </c>
      <c r="CB5" s="45">
        <v>25613</v>
      </c>
      <c r="CC5" s="45">
        <v>25981</v>
      </c>
      <c r="CD5" s="45">
        <v>26102</v>
      </c>
      <c r="CE5" s="45">
        <v>26431</v>
      </c>
      <c r="CF5" s="45">
        <v>25826</v>
      </c>
      <c r="CG5" s="45">
        <v>26195</v>
      </c>
      <c r="CH5" s="45">
        <v>26430</v>
      </c>
      <c r="CI5" s="57">
        <v>26421</v>
      </c>
      <c r="CJ5" s="44">
        <v>25284</v>
      </c>
      <c r="CK5" s="45">
        <v>24856</v>
      </c>
      <c r="CL5" s="45">
        <v>25247</v>
      </c>
      <c r="CM5" s="45">
        <v>24985</v>
      </c>
      <c r="CN5" s="45">
        <v>24061</v>
      </c>
      <c r="CO5" s="45">
        <v>24052</v>
      </c>
      <c r="CP5" s="45">
        <v>24436</v>
      </c>
      <c r="CQ5" s="45">
        <v>25644</v>
      </c>
      <c r="CR5" s="45">
        <v>26032</v>
      </c>
      <c r="CS5" s="45">
        <v>26537</v>
      </c>
      <c r="CT5" s="45">
        <v>27096</v>
      </c>
      <c r="CU5" s="57">
        <v>27515</v>
      </c>
      <c r="CV5" s="44">
        <v>27175</v>
      </c>
      <c r="CW5" s="45">
        <v>27795</v>
      </c>
      <c r="CX5" s="45">
        <v>28436</v>
      </c>
      <c r="CY5" s="45">
        <v>28809</v>
      </c>
      <c r="CZ5" s="45">
        <v>29265</v>
      </c>
      <c r="DA5" s="45">
        <v>29313</v>
      </c>
      <c r="DB5" s="45">
        <v>29388</v>
      </c>
      <c r="DC5" s="45">
        <v>29543</v>
      </c>
      <c r="DD5" s="45">
        <v>29683</v>
      </c>
      <c r="DE5" s="45">
        <v>29970</v>
      </c>
      <c r="DF5" s="45">
        <v>30051</v>
      </c>
      <c r="DG5" s="57">
        <v>30141</v>
      </c>
      <c r="DH5" s="44">
        <v>29755</v>
      </c>
      <c r="DI5" s="45">
        <v>29961</v>
      </c>
      <c r="DJ5" s="45">
        <v>30014</v>
      </c>
      <c r="DK5" s="45">
        <v>30513</v>
      </c>
      <c r="DL5" s="45">
        <v>30579</v>
      </c>
      <c r="DM5" s="45">
        <v>30750</v>
      </c>
      <c r="DN5" s="45">
        <v>27507</v>
      </c>
      <c r="DO5" s="45">
        <v>27644</v>
      </c>
      <c r="DP5" s="45">
        <v>27801</v>
      </c>
      <c r="DQ5" s="57">
        <v>27708</v>
      </c>
      <c r="DR5" s="57">
        <v>27722</v>
      </c>
      <c r="DS5" s="235">
        <v>27627</v>
      </c>
      <c r="DT5" s="102">
        <v>-95</v>
      </c>
      <c r="DU5" s="85">
        <v>-0.34386650740217906</v>
      </c>
      <c r="DV5" s="102">
        <v>-2514</v>
      </c>
      <c r="DW5" s="85">
        <v>-8.3407982482333036</v>
      </c>
      <c r="DX5" s="1"/>
      <c r="DY5" s="203" t="s">
        <v>3268</v>
      </c>
      <c r="EB5" s="225">
        <v>2016</v>
      </c>
      <c r="EC5" s="225">
        <v>2017</v>
      </c>
      <c r="ED5" s="225">
        <v>2018</v>
      </c>
      <c r="EE5">
        <v>2019</v>
      </c>
      <c r="EF5" s="225">
        <v>2020</v>
      </c>
      <c r="EG5" s="225">
        <v>2021</v>
      </c>
      <c r="EH5" s="225">
        <v>2022</v>
      </c>
    </row>
    <row r="6" spans="1:138" ht="15" outlineLevel="2">
      <c r="A6" s="344">
        <v>142</v>
      </c>
      <c r="B6" s="344" t="s">
        <v>285</v>
      </c>
      <c r="C6" s="344" t="s">
        <v>286</v>
      </c>
      <c r="D6" s="347">
        <v>1185</v>
      </c>
      <c r="E6" s="357">
        <v>1233</v>
      </c>
      <c r="F6" s="357">
        <v>1235</v>
      </c>
      <c r="G6" s="357">
        <v>1193</v>
      </c>
      <c r="H6" s="357">
        <v>1186</v>
      </c>
      <c r="I6" s="357">
        <v>1189</v>
      </c>
      <c r="J6" s="357">
        <v>1203</v>
      </c>
      <c r="K6" s="357">
        <v>1232</v>
      </c>
      <c r="L6" s="357">
        <v>1235</v>
      </c>
      <c r="M6" s="357">
        <v>1265</v>
      </c>
      <c r="N6" s="357">
        <v>1274</v>
      </c>
      <c r="O6" s="350">
        <v>1239</v>
      </c>
      <c r="P6" s="347">
        <v>1153</v>
      </c>
      <c r="Q6" s="357">
        <v>1163</v>
      </c>
      <c r="R6" s="357">
        <v>1141</v>
      </c>
      <c r="S6" s="357">
        <v>1129</v>
      </c>
      <c r="T6" s="357">
        <v>1186</v>
      </c>
      <c r="U6" s="357">
        <v>1133</v>
      </c>
      <c r="V6" s="357">
        <v>1146</v>
      </c>
      <c r="W6" s="357">
        <v>1170</v>
      </c>
      <c r="X6" s="357">
        <v>1173</v>
      </c>
      <c r="Y6" s="357">
        <v>1182</v>
      </c>
      <c r="Z6" s="357">
        <v>1154</v>
      </c>
      <c r="AA6" s="350">
        <v>1134</v>
      </c>
      <c r="AB6" s="347">
        <v>1061</v>
      </c>
      <c r="AC6" s="357">
        <v>1014</v>
      </c>
      <c r="AD6" s="357">
        <v>995</v>
      </c>
      <c r="AE6" s="357">
        <v>987</v>
      </c>
      <c r="AF6" s="357">
        <v>958</v>
      </c>
      <c r="AG6" s="357">
        <v>948</v>
      </c>
      <c r="AH6" s="357">
        <v>1034</v>
      </c>
      <c r="AI6" s="357">
        <v>1061</v>
      </c>
      <c r="AJ6" s="357">
        <v>1055</v>
      </c>
      <c r="AK6" s="357">
        <v>1037</v>
      </c>
      <c r="AL6" s="357">
        <v>989</v>
      </c>
      <c r="AM6" s="350">
        <v>1029</v>
      </c>
      <c r="AN6" s="347">
        <v>1053</v>
      </c>
      <c r="AO6" s="357">
        <v>1010</v>
      </c>
      <c r="AP6" s="357">
        <v>1016</v>
      </c>
      <c r="AQ6" s="357">
        <v>1071</v>
      </c>
      <c r="AR6" s="357">
        <v>1099</v>
      </c>
      <c r="AS6" s="357">
        <v>1192</v>
      </c>
      <c r="AT6" s="357">
        <v>1208</v>
      </c>
      <c r="AU6" s="357">
        <v>1222</v>
      </c>
      <c r="AV6" s="357">
        <v>1209</v>
      </c>
      <c r="AW6" s="357">
        <v>1195</v>
      </c>
      <c r="AX6" s="357">
        <v>1172</v>
      </c>
      <c r="AY6" s="350">
        <v>1138</v>
      </c>
      <c r="AZ6" s="347">
        <v>1118</v>
      </c>
      <c r="BA6" s="357">
        <v>1088</v>
      </c>
      <c r="BB6" s="357">
        <v>1082</v>
      </c>
      <c r="BC6" s="357">
        <v>1031</v>
      </c>
      <c r="BD6" s="357">
        <v>997</v>
      </c>
      <c r="BE6" s="357">
        <v>985</v>
      </c>
      <c r="BF6" s="357">
        <v>983</v>
      </c>
      <c r="BG6" s="357">
        <v>981</v>
      </c>
      <c r="BH6" s="357">
        <v>958</v>
      </c>
      <c r="BI6" s="357">
        <v>932</v>
      </c>
      <c r="BJ6" s="357">
        <v>915</v>
      </c>
      <c r="BK6" s="346">
        <v>905</v>
      </c>
      <c r="BL6" s="347">
        <v>890</v>
      </c>
      <c r="BM6" s="357">
        <v>865</v>
      </c>
      <c r="BN6" s="357">
        <v>861</v>
      </c>
      <c r="BO6" s="357">
        <v>862</v>
      </c>
      <c r="BP6" s="357">
        <v>870</v>
      </c>
      <c r="BQ6" s="357">
        <v>866</v>
      </c>
      <c r="BR6" s="357">
        <v>863</v>
      </c>
      <c r="BS6" s="357">
        <v>897</v>
      </c>
      <c r="BT6" s="357">
        <v>912</v>
      </c>
      <c r="BU6" s="357">
        <v>912</v>
      </c>
      <c r="BV6" s="357">
        <v>903</v>
      </c>
      <c r="BW6" s="346">
        <v>883</v>
      </c>
      <c r="BX6" s="347">
        <v>841</v>
      </c>
      <c r="BY6" s="357">
        <v>816</v>
      </c>
      <c r="BZ6" s="357">
        <v>826</v>
      </c>
      <c r="CA6" s="357">
        <v>807</v>
      </c>
      <c r="CB6" s="357">
        <v>793</v>
      </c>
      <c r="CC6" s="357">
        <v>793</v>
      </c>
      <c r="CD6" s="357">
        <v>802</v>
      </c>
      <c r="CE6" s="357">
        <v>818</v>
      </c>
      <c r="CF6" s="357">
        <v>806</v>
      </c>
      <c r="CG6" s="357">
        <v>812</v>
      </c>
      <c r="CH6" s="357">
        <v>816</v>
      </c>
      <c r="CI6" s="346">
        <v>803</v>
      </c>
      <c r="CJ6" s="347">
        <v>797</v>
      </c>
      <c r="CK6" s="357">
        <v>776</v>
      </c>
      <c r="CL6" s="357">
        <v>790</v>
      </c>
      <c r="CM6" s="357">
        <v>773</v>
      </c>
      <c r="CN6" s="357">
        <v>761</v>
      </c>
      <c r="CO6" s="357">
        <v>773</v>
      </c>
      <c r="CP6" s="357">
        <v>756</v>
      </c>
      <c r="CQ6" s="357">
        <v>787</v>
      </c>
      <c r="CR6" s="357">
        <v>779</v>
      </c>
      <c r="CS6" s="357">
        <v>784</v>
      </c>
      <c r="CT6" s="357">
        <v>814</v>
      </c>
      <c r="CU6" s="346">
        <v>806</v>
      </c>
      <c r="CV6" s="347">
        <v>802</v>
      </c>
      <c r="CW6" s="357">
        <v>809</v>
      </c>
      <c r="CX6" s="357">
        <v>840</v>
      </c>
      <c r="CY6" s="357">
        <v>836</v>
      </c>
      <c r="CZ6" s="357">
        <v>834</v>
      </c>
      <c r="DA6" s="357">
        <v>825</v>
      </c>
      <c r="DB6" s="357">
        <v>840</v>
      </c>
      <c r="DC6" s="357">
        <v>836</v>
      </c>
      <c r="DD6" s="357">
        <v>855</v>
      </c>
      <c r="DE6" s="357">
        <v>852</v>
      </c>
      <c r="DF6" s="357">
        <v>847</v>
      </c>
      <c r="DG6" s="346">
        <v>851</v>
      </c>
      <c r="DH6" s="347">
        <v>867</v>
      </c>
      <c r="DI6" s="357">
        <v>875</v>
      </c>
      <c r="DJ6" s="357">
        <v>863</v>
      </c>
      <c r="DK6" s="357">
        <v>868</v>
      </c>
      <c r="DL6" s="357">
        <v>868</v>
      </c>
      <c r="DM6" s="357">
        <v>871</v>
      </c>
      <c r="DN6" s="357">
        <v>820</v>
      </c>
      <c r="DO6" s="357">
        <v>831</v>
      </c>
      <c r="DP6" s="357">
        <v>848</v>
      </c>
      <c r="DQ6" s="346">
        <v>845</v>
      </c>
      <c r="DR6" s="346">
        <v>834</v>
      </c>
      <c r="DS6" s="350">
        <v>834</v>
      </c>
      <c r="DT6" s="102">
        <v>0</v>
      </c>
      <c r="DU6" s="85">
        <v>0</v>
      </c>
      <c r="DV6" s="102">
        <v>-17</v>
      </c>
      <c r="DW6" s="85">
        <v>-1.9976498237367801</v>
      </c>
      <c r="EA6" s="232" t="s">
        <v>467</v>
      </c>
      <c r="EB6" s="105">
        <v>3426363</v>
      </c>
      <c r="EC6" s="104">
        <v>3648470</v>
      </c>
      <c r="ED6" s="104">
        <v>3680627</v>
      </c>
      <c r="EE6" s="104">
        <v>3770592</v>
      </c>
      <c r="EF6" s="104">
        <v>3900667</v>
      </c>
      <c r="EG6" s="104">
        <v>4041993</v>
      </c>
      <c r="EH6" s="104">
        <v>4242663</v>
      </c>
    </row>
    <row r="7" spans="1:138" ht="15" customHeight="1" outlineLevel="2">
      <c r="A7" s="344">
        <v>425</v>
      </c>
      <c r="B7" s="344" t="s">
        <v>285</v>
      </c>
      <c r="C7" s="344" t="s">
        <v>288</v>
      </c>
      <c r="D7" s="347">
        <v>1516</v>
      </c>
      <c r="E7" s="357">
        <v>1564</v>
      </c>
      <c r="F7" s="357">
        <v>1602</v>
      </c>
      <c r="G7" s="357">
        <v>1609</v>
      </c>
      <c r="H7" s="357">
        <v>1591</v>
      </c>
      <c r="I7" s="357">
        <v>1634</v>
      </c>
      <c r="J7" s="357">
        <v>1636</v>
      </c>
      <c r="K7" s="357">
        <v>1559</v>
      </c>
      <c r="L7" s="357">
        <v>1435</v>
      </c>
      <c r="M7" s="357">
        <v>1482</v>
      </c>
      <c r="N7" s="357">
        <v>1455</v>
      </c>
      <c r="O7" s="350">
        <v>1388</v>
      </c>
      <c r="P7" s="347">
        <v>1307</v>
      </c>
      <c r="Q7" s="357">
        <v>1327</v>
      </c>
      <c r="R7" s="357">
        <v>1382</v>
      </c>
      <c r="S7" s="357">
        <v>1353</v>
      </c>
      <c r="T7" s="357">
        <v>1591</v>
      </c>
      <c r="U7" s="357">
        <v>1425</v>
      </c>
      <c r="V7" s="357">
        <v>1416</v>
      </c>
      <c r="W7" s="357">
        <v>1556</v>
      </c>
      <c r="X7" s="357">
        <v>1635</v>
      </c>
      <c r="Y7" s="357">
        <v>1760</v>
      </c>
      <c r="Z7" s="357">
        <v>1709</v>
      </c>
      <c r="AA7" s="350">
        <v>1611</v>
      </c>
      <c r="AB7" s="347">
        <v>1523</v>
      </c>
      <c r="AC7" s="357">
        <v>1529</v>
      </c>
      <c r="AD7" s="357">
        <v>1588</v>
      </c>
      <c r="AE7" s="357">
        <v>1666</v>
      </c>
      <c r="AF7" s="357">
        <v>1699</v>
      </c>
      <c r="AG7" s="357">
        <v>1753</v>
      </c>
      <c r="AH7" s="357">
        <v>1926</v>
      </c>
      <c r="AI7" s="357">
        <v>2020</v>
      </c>
      <c r="AJ7" s="357">
        <v>2115</v>
      </c>
      <c r="AK7" s="357">
        <v>2165</v>
      </c>
      <c r="AL7" s="357">
        <v>1996</v>
      </c>
      <c r="AM7" s="350">
        <v>1992</v>
      </c>
      <c r="AN7" s="347">
        <v>1911</v>
      </c>
      <c r="AO7" s="357">
        <v>1846</v>
      </c>
      <c r="AP7" s="357">
        <v>1935</v>
      </c>
      <c r="AQ7" s="357">
        <v>1981</v>
      </c>
      <c r="AR7" s="357">
        <v>2086</v>
      </c>
      <c r="AS7" s="357">
        <v>2300</v>
      </c>
      <c r="AT7" s="357">
        <v>2428</v>
      </c>
      <c r="AU7" s="357">
        <v>2519</v>
      </c>
      <c r="AV7" s="357">
        <v>2604</v>
      </c>
      <c r="AW7" s="357">
        <v>2751</v>
      </c>
      <c r="AX7" s="357">
        <v>2779</v>
      </c>
      <c r="AY7" s="350">
        <v>2796</v>
      </c>
      <c r="AZ7" s="347">
        <v>2724</v>
      </c>
      <c r="BA7" s="357">
        <v>2668</v>
      </c>
      <c r="BB7" s="357">
        <v>2686</v>
      </c>
      <c r="BC7" s="357">
        <v>2519</v>
      </c>
      <c r="BD7" s="357">
        <v>2356</v>
      </c>
      <c r="BE7" s="357">
        <v>2273</v>
      </c>
      <c r="BF7" s="357">
        <v>2188</v>
      </c>
      <c r="BG7" s="357">
        <v>2213</v>
      </c>
      <c r="BH7" s="357">
        <v>2056</v>
      </c>
      <c r="BI7" s="357">
        <v>1971</v>
      </c>
      <c r="BJ7" s="357">
        <v>1848</v>
      </c>
      <c r="BK7" s="346">
        <v>1861</v>
      </c>
      <c r="BL7" s="347">
        <v>1813</v>
      </c>
      <c r="BM7" s="357">
        <v>1771</v>
      </c>
      <c r="BN7" s="357">
        <v>1772</v>
      </c>
      <c r="BO7" s="357">
        <v>1780</v>
      </c>
      <c r="BP7" s="357">
        <v>1613</v>
      </c>
      <c r="BQ7" s="357">
        <v>1663</v>
      </c>
      <c r="BR7" s="357">
        <v>1661</v>
      </c>
      <c r="BS7" s="357">
        <v>1676</v>
      </c>
      <c r="BT7" s="357">
        <v>1689</v>
      </c>
      <c r="BU7" s="357">
        <v>1741</v>
      </c>
      <c r="BV7" s="357">
        <v>1768</v>
      </c>
      <c r="BW7" s="346">
        <v>1800</v>
      </c>
      <c r="BX7" s="347">
        <v>1705</v>
      </c>
      <c r="BY7" s="357">
        <v>1700</v>
      </c>
      <c r="BZ7" s="357">
        <v>1747</v>
      </c>
      <c r="CA7" s="357">
        <v>1713</v>
      </c>
      <c r="CB7" s="357">
        <v>1700</v>
      </c>
      <c r="CC7" s="357">
        <v>1709</v>
      </c>
      <c r="CD7" s="357">
        <v>1697</v>
      </c>
      <c r="CE7" s="357">
        <v>1740</v>
      </c>
      <c r="CF7" s="357">
        <v>1712</v>
      </c>
      <c r="CG7" s="357">
        <v>1755</v>
      </c>
      <c r="CH7" s="357">
        <v>1773</v>
      </c>
      <c r="CI7" s="346">
        <v>1765</v>
      </c>
      <c r="CJ7" s="347">
        <v>1694</v>
      </c>
      <c r="CK7" s="357">
        <v>1663</v>
      </c>
      <c r="CL7" s="357">
        <v>1756</v>
      </c>
      <c r="CM7" s="357">
        <v>1733</v>
      </c>
      <c r="CN7" s="357">
        <v>1689</v>
      </c>
      <c r="CO7" s="357">
        <v>1689</v>
      </c>
      <c r="CP7" s="357">
        <v>1723</v>
      </c>
      <c r="CQ7" s="357">
        <v>1813</v>
      </c>
      <c r="CR7" s="357">
        <v>1824</v>
      </c>
      <c r="CS7" s="357">
        <v>1827</v>
      </c>
      <c r="CT7" s="357">
        <v>1863</v>
      </c>
      <c r="CU7" s="346">
        <v>1890</v>
      </c>
      <c r="CV7" s="347">
        <v>1884</v>
      </c>
      <c r="CW7" s="357">
        <v>1961</v>
      </c>
      <c r="CX7" s="357">
        <v>1997</v>
      </c>
      <c r="CY7" s="357">
        <v>2041</v>
      </c>
      <c r="CZ7" s="357">
        <v>2044</v>
      </c>
      <c r="DA7" s="357">
        <v>2062</v>
      </c>
      <c r="DB7" s="357">
        <v>2088</v>
      </c>
      <c r="DC7" s="357">
        <v>2143</v>
      </c>
      <c r="DD7" s="357">
        <v>2199</v>
      </c>
      <c r="DE7" s="357">
        <v>2208</v>
      </c>
      <c r="DF7" s="357">
        <v>2220</v>
      </c>
      <c r="DG7" s="346">
        <v>2247</v>
      </c>
      <c r="DH7" s="347">
        <v>2249</v>
      </c>
      <c r="DI7" s="357">
        <v>2335</v>
      </c>
      <c r="DJ7" s="357">
        <v>2347</v>
      </c>
      <c r="DK7" s="357">
        <v>2417</v>
      </c>
      <c r="DL7" s="357">
        <v>2411</v>
      </c>
      <c r="DM7" s="357">
        <v>2487</v>
      </c>
      <c r="DN7" s="357">
        <v>2277</v>
      </c>
      <c r="DO7" s="357">
        <v>2281</v>
      </c>
      <c r="DP7" s="357">
        <v>2301</v>
      </c>
      <c r="DQ7" s="346">
        <v>2285</v>
      </c>
      <c r="DR7" s="346">
        <v>2310</v>
      </c>
      <c r="DS7" s="350">
        <v>2292</v>
      </c>
      <c r="DT7" s="102">
        <v>-18</v>
      </c>
      <c r="DU7" s="85">
        <v>-0.78534031413612559</v>
      </c>
      <c r="DV7" s="102">
        <v>45</v>
      </c>
      <c r="DW7" s="85">
        <v>2.0026702269692924</v>
      </c>
      <c r="DX7" s="891" t="s">
        <v>3269</v>
      </c>
      <c r="DY7" s="892"/>
      <c r="EA7" s="103" t="s">
        <v>469</v>
      </c>
      <c r="EB7" s="101">
        <v>3398694</v>
      </c>
      <c r="EC7" s="104">
        <v>3611664</v>
      </c>
      <c r="ED7" s="104">
        <v>3678533</v>
      </c>
      <c r="EE7" s="104">
        <v>3762794</v>
      </c>
      <c r="EF7" s="104">
        <v>3887980</v>
      </c>
      <c r="EG7" s="104">
        <v>4081087</v>
      </c>
      <c r="EH7" s="104">
        <v>4245292</v>
      </c>
    </row>
    <row r="8" spans="1:138" ht="15" customHeight="1" outlineLevel="2">
      <c r="A8" s="344">
        <v>579</v>
      </c>
      <c r="B8" s="344" t="s">
        <v>285</v>
      </c>
      <c r="C8" s="344" t="s">
        <v>290</v>
      </c>
      <c r="D8" s="347">
        <v>15869</v>
      </c>
      <c r="E8" s="357">
        <v>16095</v>
      </c>
      <c r="F8" s="357">
        <v>16356</v>
      </c>
      <c r="G8" s="357">
        <v>16522</v>
      </c>
      <c r="H8" s="357">
        <v>16719</v>
      </c>
      <c r="I8" s="357">
        <v>17193</v>
      </c>
      <c r="J8" s="357">
        <v>16973</v>
      </c>
      <c r="K8" s="357">
        <v>16760</v>
      </c>
      <c r="L8" s="357">
        <v>16499</v>
      </c>
      <c r="M8" s="357">
        <v>16581</v>
      </c>
      <c r="N8" s="357">
        <v>16688</v>
      </c>
      <c r="O8" s="350">
        <v>16443</v>
      </c>
      <c r="P8" s="347">
        <v>15376</v>
      </c>
      <c r="Q8" s="357">
        <v>15463</v>
      </c>
      <c r="R8" s="357">
        <v>15783</v>
      </c>
      <c r="S8" s="357">
        <v>15799</v>
      </c>
      <c r="T8" s="357">
        <v>16719</v>
      </c>
      <c r="U8" s="357">
        <v>16693</v>
      </c>
      <c r="V8" s="357">
        <v>16834</v>
      </c>
      <c r="W8" s="357">
        <v>17796</v>
      </c>
      <c r="X8" s="357">
        <v>18114</v>
      </c>
      <c r="Y8" s="357">
        <v>18370</v>
      </c>
      <c r="Z8" s="357">
        <v>17759</v>
      </c>
      <c r="AA8" s="350">
        <v>17189</v>
      </c>
      <c r="AB8" s="347">
        <v>16095</v>
      </c>
      <c r="AC8" s="357">
        <v>15598</v>
      </c>
      <c r="AD8" s="357">
        <v>15780</v>
      </c>
      <c r="AE8" s="357">
        <v>16080</v>
      </c>
      <c r="AF8" s="357">
        <v>16006</v>
      </c>
      <c r="AG8" s="357">
        <v>16577</v>
      </c>
      <c r="AH8" s="357">
        <v>17641</v>
      </c>
      <c r="AI8" s="357">
        <v>18058</v>
      </c>
      <c r="AJ8" s="357">
        <v>18129</v>
      </c>
      <c r="AK8" s="357">
        <v>17932</v>
      </c>
      <c r="AL8" s="357">
        <v>16686</v>
      </c>
      <c r="AM8" s="350">
        <v>17081</v>
      </c>
      <c r="AN8" s="347">
        <v>16736</v>
      </c>
      <c r="AO8" s="357">
        <v>15682</v>
      </c>
      <c r="AP8" s="357">
        <v>15978</v>
      </c>
      <c r="AQ8" s="357">
        <v>16891</v>
      </c>
      <c r="AR8" s="357">
        <v>17047</v>
      </c>
      <c r="AS8" s="357">
        <v>17711</v>
      </c>
      <c r="AT8" s="357">
        <v>18215</v>
      </c>
      <c r="AU8" s="357">
        <v>18406</v>
      </c>
      <c r="AV8" s="357">
        <v>18369</v>
      </c>
      <c r="AW8" s="357">
        <v>18589</v>
      </c>
      <c r="AX8" s="357">
        <v>18617</v>
      </c>
      <c r="AY8" s="350">
        <v>18890</v>
      </c>
      <c r="AZ8" s="347">
        <v>18816</v>
      </c>
      <c r="BA8" s="357">
        <v>18612</v>
      </c>
      <c r="BB8" s="357">
        <v>18712</v>
      </c>
      <c r="BC8" s="357">
        <v>18336</v>
      </c>
      <c r="BD8" s="357">
        <v>18144</v>
      </c>
      <c r="BE8" s="357">
        <v>18320</v>
      </c>
      <c r="BF8" s="357">
        <v>18780</v>
      </c>
      <c r="BG8" s="357">
        <v>18522</v>
      </c>
      <c r="BH8" s="357">
        <v>17938</v>
      </c>
      <c r="BI8" s="357">
        <v>17667</v>
      </c>
      <c r="BJ8" s="357">
        <v>17060</v>
      </c>
      <c r="BK8" s="346">
        <v>17451</v>
      </c>
      <c r="BL8" s="347">
        <v>17301</v>
      </c>
      <c r="BM8" s="357">
        <v>16946</v>
      </c>
      <c r="BN8" s="357">
        <v>16782</v>
      </c>
      <c r="BO8" s="357">
        <v>16805</v>
      </c>
      <c r="BP8" s="357">
        <v>16492</v>
      </c>
      <c r="BQ8" s="357">
        <v>16527</v>
      </c>
      <c r="BR8" s="357">
        <v>16334</v>
      </c>
      <c r="BS8" s="357">
        <v>16522</v>
      </c>
      <c r="BT8" s="357">
        <v>16811</v>
      </c>
      <c r="BU8" s="357">
        <v>16557</v>
      </c>
      <c r="BV8" s="357">
        <v>16649</v>
      </c>
      <c r="BW8" s="346">
        <v>16642</v>
      </c>
      <c r="BX8" s="347">
        <v>16264</v>
      </c>
      <c r="BY8" s="357">
        <v>15999</v>
      </c>
      <c r="BZ8" s="357">
        <v>15944</v>
      </c>
      <c r="CA8" s="357">
        <v>15925</v>
      </c>
      <c r="CB8" s="357">
        <v>15944</v>
      </c>
      <c r="CC8" s="357">
        <v>16099</v>
      </c>
      <c r="CD8" s="357">
        <v>16107</v>
      </c>
      <c r="CE8" s="357">
        <v>16067</v>
      </c>
      <c r="CF8" s="357">
        <v>15745</v>
      </c>
      <c r="CG8" s="357">
        <v>16025</v>
      </c>
      <c r="CH8" s="357">
        <v>16138</v>
      </c>
      <c r="CI8" s="346">
        <v>16204</v>
      </c>
      <c r="CJ8" s="347">
        <v>15500</v>
      </c>
      <c r="CK8" s="357">
        <v>15205</v>
      </c>
      <c r="CL8" s="357">
        <v>15322</v>
      </c>
      <c r="CM8" s="357">
        <v>15159</v>
      </c>
      <c r="CN8" s="357">
        <v>14713</v>
      </c>
      <c r="CO8" s="357">
        <v>14689</v>
      </c>
      <c r="CP8" s="357">
        <v>14818</v>
      </c>
      <c r="CQ8" s="357">
        <v>15373</v>
      </c>
      <c r="CR8" s="357">
        <v>15539</v>
      </c>
      <c r="CS8" s="357">
        <v>15928</v>
      </c>
      <c r="CT8" s="357">
        <v>16118</v>
      </c>
      <c r="CU8" s="346">
        <v>16278</v>
      </c>
      <c r="CV8" s="347">
        <v>16124</v>
      </c>
      <c r="CW8" s="357">
        <v>16393</v>
      </c>
      <c r="CX8" s="357">
        <v>16702</v>
      </c>
      <c r="CY8" s="357">
        <v>16900</v>
      </c>
      <c r="CZ8" s="357">
        <v>17207</v>
      </c>
      <c r="DA8" s="357">
        <v>17295</v>
      </c>
      <c r="DB8" s="357">
        <v>17327</v>
      </c>
      <c r="DC8" s="357">
        <v>17338</v>
      </c>
      <c r="DD8" s="357">
        <v>17204</v>
      </c>
      <c r="DE8" s="357">
        <v>17319</v>
      </c>
      <c r="DF8" s="357">
        <v>17402</v>
      </c>
      <c r="DG8" s="346">
        <v>17501</v>
      </c>
      <c r="DH8" s="347">
        <v>17282</v>
      </c>
      <c r="DI8" s="357">
        <v>17378</v>
      </c>
      <c r="DJ8" s="357">
        <v>17339</v>
      </c>
      <c r="DK8" s="357">
        <v>17611</v>
      </c>
      <c r="DL8" s="357">
        <v>17531</v>
      </c>
      <c r="DM8" s="357">
        <v>17530</v>
      </c>
      <c r="DN8" s="357">
        <v>15701</v>
      </c>
      <c r="DO8" s="357">
        <v>15754</v>
      </c>
      <c r="DP8" s="357">
        <v>15828</v>
      </c>
      <c r="DQ8" s="346">
        <v>15754</v>
      </c>
      <c r="DR8" s="346">
        <v>15819</v>
      </c>
      <c r="DS8" s="350">
        <v>15809</v>
      </c>
      <c r="DT8" s="102">
        <v>-10</v>
      </c>
      <c r="DU8" s="85">
        <v>-6.3255107849958886E-2</v>
      </c>
      <c r="DV8" s="102">
        <v>-1692</v>
      </c>
      <c r="DW8" s="85">
        <v>-9.6680189703445532</v>
      </c>
      <c r="DX8" s="1"/>
      <c r="DY8" s="231" t="s">
        <v>3270</v>
      </c>
      <c r="EA8" s="103" t="s">
        <v>470</v>
      </c>
      <c r="EB8" s="101">
        <v>3448626</v>
      </c>
      <c r="EC8" s="104">
        <v>3686024</v>
      </c>
      <c r="ED8" s="104">
        <v>3710863</v>
      </c>
      <c r="EE8" s="104">
        <v>3800490</v>
      </c>
      <c r="EF8" s="104">
        <v>3904336</v>
      </c>
      <c r="EG8" s="104">
        <v>4124926</v>
      </c>
      <c r="EH8" s="104">
        <v>4202885</v>
      </c>
    </row>
    <row r="9" spans="1:138" ht="15" customHeight="1" outlineLevel="2">
      <c r="A9" s="344">
        <v>585</v>
      </c>
      <c r="B9" s="344" t="s">
        <v>285</v>
      </c>
      <c r="C9" s="344" t="s">
        <v>292</v>
      </c>
      <c r="D9" s="347">
        <v>3794</v>
      </c>
      <c r="E9" s="357">
        <v>3801</v>
      </c>
      <c r="F9" s="357">
        <v>3840</v>
      </c>
      <c r="G9" s="357">
        <v>3807</v>
      </c>
      <c r="H9" s="357">
        <v>3906</v>
      </c>
      <c r="I9" s="357">
        <v>4021</v>
      </c>
      <c r="J9" s="357">
        <v>3907</v>
      </c>
      <c r="K9" s="357">
        <v>3833</v>
      </c>
      <c r="L9" s="357">
        <v>3792</v>
      </c>
      <c r="M9" s="357">
        <v>3707</v>
      </c>
      <c r="N9" s="357">
        <v>3743</v>
      </c>
      <c r="O9" s="350">
        <v>3778</v>
      </c>
      <c r="P9" s="347">
        <v>3580</v>
      </c>
      <c r="Q9" s="357">
        <v>3615</v>
      </c>
      <c r="R9" s="357">
        <v>3821</v>
      </c>
      <c r="S9" s="357">
        <v>3879</v>
      </c>
      <c r="T9" s="357">
        <v>3906</v>
      </c>
      <c r="U9" s="357">
        <v>3772</v>
      </c>
      <c r="V9" s="357">
        <v>3781</v>
      </c>
      <c r="W9" s="357">
        <v>3899</v>
      </c>
      <c r="X9" s="357">
        <v>3966</v>
      </c>
      <c r="Y9" s="357">
        <v>4020</v>
      </c>
      <c r="Z9" s="357">
        <v>3960</v>
      </c>
      <c r="AA9" s="350">
        <v>3759</v>
      </c>
      <c r="AB9" s="347">
        <v>3724</v>
      </c>
      <c r="AC9" s="357">
        <v>3608</v>
      </c>
      <c r="AD9" s="357">
        <v>3609</v>
      </c>
      <c r="AE9" s="357">
        <v>3696</v>
      </c>
      <c r="AF9" s="357">
        <v>3751</v>
      </c>
      <c r="AG9" s="357">
        <v>3942</v>
      </c>
      <c r="AH9" s="357">
        <v>4181</v>
      </c>
      <c r="AI9" s="357">
        <v>4225</v>
      </c>
      <c r="AJ9" s="357">
        <v>4252</v>
      </c>
      <c r="AK9" s="357">
        <v>4252</v>
      </c>
      <c r="AL9" s="357">
        <v>3994</v>
      </c>
      <c r="AM9" s="350">
        <v>4081</v>
      </c>
      <c r="AN9" s="347">
        <v>3945</v>
      </c>
      <c r="AO9" s="357">
        <v>3785</v>
      </c>
      <c r="AP9" s="357">
        <v>3649</v>
      </c>
      <c r="AQ9" s="357">
        <v>3720</v>
      </c>
      <c r="AR9" s="357">
        <v>3754</v>
      </c>
      <c r="AS9" s="357">
        <v>3872</v>
      </c>
      <c r="AT9" s="357">
        <v>3909</v>
      </c>
      <c r="AU9" s="357">
        <v>3902</v>
      </c>
      <c r="AV9" s="357">
        <v>3849</v>
      </c>
      <c r="AW9" s="357">
        <v>3863</v>
      </c>
      <c r="AX9" s="357">
        <v>3795</v>
      </c>
      <c r="AY9" s="350">
        <v>3837</v>
      </c>
      <c r="AZ9" s="347">
        <v>3751</v>
      </c>
      <c r="BA9" s="357">
        <v>3707</v>
      </c>
      <c r="BB9" s="357">
        <v>3675</v>
      </c>
      <c r="BC9" s="357">
        <v>3578</v>
      </c>
      <c r="BD9" s="357">
        <v>3574</v>
      </c>
      <c r="BE9" s="357">
        <v>3577</v>
      </c>
      <c r="BF9" s="357">
        <v>3632</v>
      </c>
      <c r="BG9" s="357">
        <v>3646</v>
      </c>
      <c r="BH9" s="357">
        <v>3569</v>
      </c>
      <c r="BI9" s="357">
        <v>3543</v>
      </c>
      <c r="BJ9" s="357">
        <v>3469</v>
      </c>
      <c r="BK9" s="346">
        <v>3501</v>
      </c>
      <c r="BL9" s="347">
        <v>3448</v>
      </c>
      <c r="BM9" s="357">
        <v>3271</v>
      </c>
      <c r="BN9" s="357">
        <v>3283</v>
      </c>
      <c r="BO9" s="357">
        <v>3229</v>
      </c>
      <c r="BP9" s="357">
        <v>3157</v>
      </c>
      <c r="BQ9" s="357">
        <v>3183</v>
      </c>
      <c r="BR9" s="357">
        <v>3094</v>
      </c>
      <c r="BS9" s="357">
        <v>3070</v>
      </c>
      <c r="BT9" s="357">
        <v>3106</v>
      </c>
      <c r="BU9" s="357">
        <v>3078</v>
      </c>
      <c r="BV9" s="357">
        <v>3020</v>
      </c>
      <c r="BW9" s="346">
        <v>2973</v>
      </c>
      <c r="BX9" s="347">
        <v>2837</v>
      </c>
      <c r="BY9" s="357">
        <v>2766</v>
      </c>
      <c r="BZ9" s="357">
        <v>2815</v>
      </c>
      <c r="CA9" s="357">
        <v>2800</v>
      </c>
      <c r="CB9" s="357">
        <v>2793</v>
      </c>
      <c r="CC9" s="357">
        <v>2833</v>
      </c>
      <c r="CD9" s="357">
        <v>2863</v>
      </c>
      <c r="CE9" s="357">
        <v>2923</v>
      </c>
      <c r="CF9" s="357">
        <v>2817</v>
      </c>
      <c r="CG9" s="357">
        <v>2811</v>
      </c>
      <c r="CH9" s="357">
        <v>2837</v>
      </c>
      <c r="CI9" s="346">
        <v>2820</v>
      </c>
      <c r="CJ9" s="347">
        <v>2751</v>
      </c>
      <c r="CK9" s="357">
        <v>2736</v>
      </c>
      <c r="CL9" s="357">
        <v>2778</v>
      </c>
      <c r="CM9" s="357">
        <v>2756</v>
      </c>
      <c r="CN9" s="357">
        <v>2665</v>
      </c>
      <c r="CO9" s="357">
        <v>2641</v>
      </c>
      <c r="CP9" s="357">
        <v>2753</v>
      </c>
      <c r="CQ9" s="357">
        <v>2914</v>
      </c>
      <c r="CR9" s="357">
        <v>2942</v>
      </c>
      <c r="CS9" s="357">
        <v>2946</v>
      </c>
      <c r="CT9" s="357">
        <v>3036</v>
      </c>
      <c r="CU9" s="346">
        <v>3140</v>
      </c>
      <c r="CV9" s="347">
        <v>3046</v>
      </c>
      <c r="CW9" s="357">
        <v>3086</v>
      </c>
      <c r="CX9" s="357">
        <v>3176</v>
      </c>
      <c r="CY9" s="357">
        <v>3187</v>
      </c>
      <c r="CZ9" s="357">
        <v>3261</v>
      </c>
      <c r="DA9" s="357">
        <v>3221</v>
      </c>
      <c r="DB9" s="357">
        <v>3192</v>
      </c>
      <c r="DC9" s="357">
        <v>3210</v>
      </c>
      <c r="DD9" s="357">
        <v>3200</v>
      </c>
      <c r="DE9" s="357">
        <v>3237</v>
      </c>
      <c r="DF9" s="357">
        <v>3235</v>
      </c>
      <c r="DG9" s="346">
        <v>3238</v>
      </c>
      <c r="DH9" s="347">
        <v>3170</v>
      </c>
      <c r="DI9" s="357">
        <v>3159</v>
      </c>
      <c r="DJ9" s="357">
        <v>3190</v>
      </c>
      <c r="DK9" s="357">
        <v>3272</v>
      </c>
      <c r="DL9" s="357">
        <v>3303</v>
      </c>
      <c r="DM9" s="357">
        <v>3347</v>
      </c>
      <c r="DN9" s="357">
        <v>2962</v>
      </c>
      <c r="DO9" s="357">
        <v>2959</v>
      </c>
      <c r="DP9" s="357">
        <v>3013</v>
      </c>
      <c r="DQ9" s="346">
        <v>3039</v>
      </c>
      <c r="DR9" s="346">
        <v>3037</v>
      </c>
      <c r="DS9" s="350">
        <v>3058</v>
      </c>
      <c r="DT9" s="102">
        <v>21</v>
      </c>
      <c r="DU9" s="85">
        <v>0.6867233485938522</v>
      </c>
      <c r="DV9" s="102">
        <v>-180</v>
      </c>
      <c r="DW9" s="85">
        <v>-5.5589870290302654</v>
      </c>
      <c r="DX9" s="1"/>
      <c r="DY9" s="231" t="s">
        <v>3271</v>
      </c>
      <c r="EA9" s="103" t="s">
        <v>471</v>
      </c>
      <c r="EB9" s="101">
        <v>3493876</v>
      </c>
      <c r="EC9" s="104">
        <v>3662702</v>
      </c>
      <c r="ED9" s="104">
        <v>3715073</v>
      </c>
      <c r="EE9" s="104">
        <v>3833034</v>
      </c>
      <c r="EF9" s="104">
        <v>3842281</v>
      </c>
      <c r="EG9" s="104">
        <v>4159698</v>
      </c>
      <c r="EH9" s="104">
        <v>4223530</v>
      </c>
    </row>
    <row r="10" spans="1:138" ht="15" customHeight="1" outlineLevel="2">
      <c r="A10" s="344">
        <v>591</v>
      </c>
      <c r="B10" s="344" t="s">
        <v>285</v>
      </c>
      <c r="C10" s="344" t="s">
        <v>294</v>
      </c>
      <c r="D10" s="347">
        <v>843</v>
      </c>
      <c r="E10" s="357">
        <v>640</v>
      </c>
      <c r="F10" s="357">
        <v>656</v>
      </c>
      <c r="G10" s="357">
        <v>661</v>
      </c>
      <c r="H10" s="357">
        <v>708</v>
      </c>
      <c r="I10" s="357">
        <v>726</v>
      </c>
      <c r="J10" s="357">
        <v>764</v>
      </c>
      <c r="K10" s="357">
        <v>792</v>
      </c>
      <c r="L10" s="357">
        <v>786</v>
      </c>
      <c r="M10" s="357">
        <v>805</v>
      </c>
      <c r="N10" s="357">
        <v>801</v>
      </c>
      <c r="O10" s="350">
        <v>805</v>
      </c>
      <c r="P10" s="347">
        <v>826</v>
      </c>
      <c r="Q10" s="357">
        <v>839</v>
      </c>
      <c r="R10" s="357">
        <v>860</v>
      </c>
      <c r="S10" s="357">
        <v>835</v>
      </c>
      <c r="T10" s="357">
        <v>708</v>
      </c>
      <c r="U10" s="357">
        <v>1070</v>
      </c>
      <c r="V10" s="357">
        <v>1087</v>
      </c>
      <c r="W10" s="357">
        <v>1157</v>
      </c>
      <c r="X10" s="357">
        <v>1176</v>
      </c>
      <c r="Y10" s="357">
        <v>1247</v>
      </c>
      <c r="Z10" s="357">
        <v>1265</v>
      </c>
      <c r="AA10" s="350">
        <v>1259</v>
      </c>
      <c r="AB10" s="347">
        <v>1245</v>
      </c>
      <c r="AC10" s="357">
        <v>1280</v>
      </c>
      <c r="AD10" s="357">
        <v>1333</v>
      </c>
      <c r="AE10" s="357">
        <v>1346</v>
      </c>
      <c r="AF10" s="357">
        <v>1313</v>
      </c>
      <c r="AG10" s="357">
        <v>1360</v>
      </c>
      <c r="AH10" s="357">
        <v>1458</v>
      </c>
      <c r="AI10" s="357">
        <v>1445</v>
      </c>
      <c r="AJ10" s="357">
        <v>1463</v>
      </c>
      <c r="AK10" s="357">
        <v>1421</v>
      </c>
      <c r="AL10" s="357">
        <v>1346</v>
      </c>
      <c r="AM10" s="350">
        <v>1407</v>
      </c>
      <c r="AN10" s="347">
        <v>2006</v>
      </c>
      <c r="AO10" s="357">
        <v>1945</v>
      </c>
      <c r="AP10" s="357">
        <v>1901</v>
      </c>
      <c r="AQ10" s="357">
        <v>1938</v>
      </c>
      <c r="AR10" s="357">
        <v>1951</v>
      </c>
      <c r="AS10" s="357">
        <v>2173</v>
      </c>
      <c r="AT10" s="357">
        <v>2292</v>
      </c>
      <c r="AU10" s="357">
        <v>2366</v>
      </c>
      <c r="AV10" s="357">
        <v>2406</v>
      </c>
      <c r="AW10" s="357">
        <v>2424</v>
      </c>
      <c r="AX10" s="357">
        <v>2435</v>
      </c>
      <c r="AY10" s="350">
        <v>2361</v>
      </c>
      <c r="AZ10" s="347">
        <v>2320</v>
      </c>
      <c r="BA10" s="357">
        <v>2353</v>
      </c>
      <c r="BB10" s="357">
        <v>2429</v>
      </c>
      <c r="BC10" s="357">
        <v>2348</v>
      </c>
      <c r="BD10" s="357">
        <v>2338</v>
      </c>
      <c r="BE10" s="357">
        <v>2362</v>
      </c>
      <c r="BF10" s="357">
        <v>2344</v>
      </c>
      <c r="BG10" s="357">
        <v>2337</v>
      </c>
      <c r="BH10" s="357">
        <v>2392</v>
      </c>
      <c r="BI10" s="357">
        <v>2394</v>
      </c>
      <c r="BJ10" s="357">
        <v>2474</v>
      </c>
      <c r="BK10" s="346">
        <v>2698</v>
      </c>
      <c r="BL10" s="347">
        <v>2796</v>
      </c>
      <c r="BM10" s="357">
        <v>2877</v>
      </c>
      <c r="BN10" s="357">
        <v>3023</v>
      </c>
      <c r="BO10" s="357">
        <v>3114</v>
      </c>
      <c r="BP10" s="357">
        <v>3131</v>
      </c>
      <c r="BQ10" s="357">
        <v>3230</v>
      </c>
      <c r="BR10" s="357">
        <v>3214</v>
      </c>
      <c r="BS10" s="357">
        <v>3270</v>
      </c>
      <c r="BT10" s="357">
        <v>3245</v>
      </c>
      <c r="BU10" s="357">
        <v>3228</v>
      </c>
      <c r="BV10" s="357">
        <v>3240</v>
      </c>
      <c r="BW10" s="346">
        <v>3247</v>
      </c>
      <c r="BX10" s="347">
        <v>3217</v>
      </c>
      <c r="BY10" s="357">
        <v>3395</v>
      </c>
      <c r="BZ10" s="357">
        <v>3496</v>
      </c>
      <c r="CA10" s="357">
        <v>3509</v>
      </c>
      <c r="CB10" s="357">
        <v>3562</v>
      </c>
      <c r="CC10" s="357">
        <v>3644</v>
      </c>
      <c r="CD10" s="357">
        <v>3677</v>
      </c>
      <c r="CE10" s="357">
        <v>3803</v>
      </c>
      <c r="CF10" s="357">
        <v>3749</v>
      </c>
      <c r="CG10" s="357">
        <v>3788</v>
      </c>
      <c r="CH10" s="357">
        <v>3813</v>
      </c>
      <c r="CI10" s="346">
        <v>3822</v>
      </c>
      <c r="CJ10" s="347">
        <v>3702</v>
      </c>
      <c r="CK10" s="357">
        <v>3645</v>
      </c>
      <c r="CL10" s="357">
        <v>3717</v>
      </c>
      <c r="CM10" s="357">
        <v>3673</v>
      </c>
      <c r="CN10" s="357">
        <v>3433</v>
      </c>
      <c r="CO10" s="357">
        <v>3426</v>
      </c>
      <c r="CP10" s="357">
        <v>3516</v>
      </c>
      <c r="CQ10" s="357">
        <v>3759</v>
      </c>
      <c r="CR10" s="357">
        <v>3846</v>
      </c>
      <c r="CS10" s="357">
        <v>3907</v>
      </c>
      <c r="CT10" s="357">
        <v>4039</v>
      </c>
      <c r="CU10" s="346">
        <v>4160</v>
      </c>
      <c r="CV10" s="347">
        <v>4156</v>
      </c>
      <c r="CW10" s="357">
        <v>4316</v>
      </c>
      <c r="CX10" s="357">
        <v>4415</v>
      </c>
      <c r="CY10" s="357">
        <v>4479</v>
      </c>
      <c r="CZ10" s="357">
        <v>4509</v>
      </c>
      <c r="DA10" s="357">
        <v>4506</v>
      </c>
      <c r="DB10" s="357">
        <v>4571</v>
      </c>
      <c r="DC10" s="357">
        <v>4634</v>
      </c>
      <c r="DD10" s="357">
        <v>4670</v>
      </c>
      <c r="DE10" s="357">
        <v>4790</v>
      </c>
      <c r="DF10" s="357">
        <v>4791</v>
      </c>
      <c r="DG10" s="346">
        <v>4817</v>
      </c>
      <c r="DH10" s="347">
        <v>4770</v>
      </c>
      <c r="DI10" s="357">
        <v>4842</v>
      </c>
      <c r="DJ10" s="357">
        <v>4849</v>
      </c>
      <c r="DK10" s="357">
        <v>4884</v>
      </c>
      <c r="DL10" s="357">
        <v>4956</v>
      </c>
      <c r="DM10" s="357">
        <v>4983</v>
      </c>
      <c r="DN10" s="357">
        <v>4409</v>
      </c>
      <c r="DO10" s="357">
        <v>4443</v>
      </c>
      <c r="DP10" s="357">
        <v>4428</v>
      </c>
      <c r="DQ10" s="346">
        <v>4436</v>
      </c>
      <c r="DR10" s="346">
        <v>4291</v>
      </c>
      <c r="DS10" s="350">
        <v>4221</v>
      </c>
      <c r="DT10" s="102">
        <v>-70</v>
      </c>
      <c r="DU10" s="85">
        <v>-1.6583747927031509</v>
      </c>
      <c r="DV10" s="102">
        <v>-596</v>
      </c>
      <c r="DW10" s="85">
        <v>-12.372846169815238</v>
      </c>
      <c r="DX10" s="1"/>
      <c r="DY10" s="231" t="s">
        <v>3272</v>
      </c>
      <c r="EA10" s="103" t="s">
        <v>472</v>
      </c>
      <c r="EB10" s="101">
        <v>3515674</v>
      </c>
      <c r="EC10" s="104">
        <v>3629909</v>
      </c>
      <c r="ED10" s="104">
        <v>3717425</v>
      </c>
      <c r="EE10" s="104">
        <v>3860678</v>
      </c>
      <c r="EF10" s="104">
        <v>3782032</v>
      </c>
      <c r="EG10" s="104">
        <v>4186403</v>
      </c>
      <c r="EH10" s="104">
        <v>4225101</v>
      </c>
    </row>
    <row r="11" spans="1:138" ht="15" customHeight="1" outlineLevel="2">
      <c r="A11" s="344">
        <v>893</v>
      </c>
      <c r="B11" s="344" t="s">
        <v>285</v>
      </c>
      <c r="C11" s="344" t="s">
        <v>295</v>
      </c>
      <c r="D11" s="347">
        <v>682</v>
      </c>
      <c r="E11" s="357">
        <v>633</v>
      </c>
      <c r="F11" s="357">
        <v>652</v>
      </c>
      <c r="G11" s="357">
        <v>674</v>
      </c>
      <c r="H11" s="357">
        <v>709</v>
      </c>
      <c r="I11" s="357">
        <v>737</v>
      </c>
      <c r="J11" s="357">
        <v>753</v>
      </c>
      <c r="K11" s="357">
        <v>820</v>
      </c>
      <c r="L11" s="357">
        <v>865</v>
      </c>
      <c r="M11" s="357">
        <v>927</v>
      </c>
      <c r="N11" s="357">
        <v>988</v>
      </c>
      <c r="O11" s="350">
        <v>1034</v>
      </c>
      <c r="P11" s="347">
        <v>905</v>
      </c>
      <c r="Q11" s="357">
        <v>901</v>
      </c>
      <c r="R11" s="357">
        <v>875</v>
      </c>
      <c r="S11" s="357">
        <v>895</v>
      </c>
      <c r="T11" s="357">
        <v>709</v>
      </c>
      <c r="U11" s="357">
        <v>916</v>
      </c>
      <c r="V11" s="357">
        <v>930</v>
      </c>
      <c r="W11" s="357">
        <v>964</v>
      </c>
      <c r="X11" s="357">
        <v>979</v>
      </c>
      <c r="Y11" s="357">
        <v>1042</v>
      </c>
      <c r="Z11" s="357">
        <v>1015</v>
      </c>
      <c r="AA11" s="350">
        <v>939</v>
      </c>
      <c r="AB11" s="347">
        <v>1001</v>
      </c>
      <c r="AC11" s="357">
        <v>890</v>
      </c>
      <c r="AD11" s="357">
        <v>870</v>
      </c>
      <c r="AE11" s="357">
        <v>869</v>
      </c>
      <c r="AF11" s="357">
        <v>867</v>
      </c>
      <c r="AG11" s="357">
        <v>857</v>
      </c>
      <c r="AH11" s="357">
        <v>898</v>
      </c>
      <c r="AI11" s="357">
        <v>900</v>
      </c>
      <c r="AJ11" s="357">
        <v>900</v>
      </c>
      <c r="AK11" s="357">
        <v>891</v>
      </c>
      <c r="AL11" s="357">
        <v>879</v>
      </c>
      <c r="AM11" s="350">
        <v>979</v>
      </c>
      <c r="AN11" s="347">
        <v>1077</v>
      </c>
      <c r="AO11" s="357">
        <v>1018</v>
      </c>
      <c r="AP11" s="357">
        <v>1012</v>
      </c>
      <c r="AQ11" s="357">
        <v>1049</v>
      </c>
      <c r="AR11" s="357">
        <v>1055</v>
      </c>
      <c r="AS11" s="357">
        <v>1086</v>
      </c>
      <c r="AT11" s="357">
        <v>1078</v>
      </c>
      <c r="AU11" s="357">
        <v>1061</v>
      </c>
      <c r="AV11" s="357">
        <v>1017</v>
      </c>
      <c r="AW11" s="357">
        <v>992</v>
      </c>
      <c r="AX11" s="357">
        <v>972</v>
      </c>
      <c r="AY11" s="350">
        <v>818</v>
      </c>
      <c r="AZ11" s="347">
        <v>750</v>
      </c>
      <c r="BA11" s="357">
        <v>750</v>
      </c>
      <c r="BB11" s="357">
        <v>723</v>
      </c>
      <c r="BC11" s="357">
        <v>683</v>
      </c>
      <c r="BD11" s="357">
        <v>611</v>
      </c>
      <c r="BE11" s="357">
        <v>696</v>
      </c>
      <c r="BF11" s="357">
        <v>750</v>
      </c>
      <c r="BG11" s="357">
        <v>740</v>
      </c>
      <c r="BH11" s="357">
        <v>682</v>
      </c>
      <c r="BI11" s="357">
        <v>631</v>
      </c>
      <c r="BJ11" s="357">
        <v>648</v>
      </c>
      <c r="BK11" s="346">
        <v>668</v>
      </c>
      <c r="BL11" s="347">
        <v>642</v>
      </c>
      <c r="BM11" s="357">
        <v>653</v>
      </c>
      <c r="BN11" s="357">
        <v>746</v>
      </c>
      <c r="BO11" s="357">
        <v>760</v>
      </c>
      <c r="BP11" s="357">
        <v>728</v>
      </c>
      <c r="BQ11" s="357">
        <v>738</v>
      </c>
      <c r="BR11" s="357">
        <v>654</v>
      </c>
      <c r="BS11" s="357">
        <v>668</v>
      </c>
      <c r="BT11" s="357">
        <v>699</v>
      </c>
      <c r="BU11" s="357">
        <v>672</v>
      </c>
      <c r="BV11" s="357">
        <v>729</v>
      </c>
      <c r="BW11" s="346">
        <v>796</v>
      </c>
      <c r="BX11" s="347">
        <v>667</v>
      </c>
      <c r="BY11" s="357">
        <v>708</v>
      </c>
      <c r="BZ11" s="357">
        <v>823</v>
      </c>
      <c r="CA11" s="357">
        <v>867</v>
      </c>
      <c r="CB11" s="357">
        <v>821</v>
      </c>
      <c r="CC11" s="357">
        <v>903</v>
      </c>
      <c r="CD11" s="357">
        <v>956</v>
      </c>
      <c r="CE11" s="357">
        <v>1080</v>
      </c>
      <c r="CF11" s="357">
        <v>997</v>
      </c>
      <c r="CG11" s="357">
        <v>1004</v>
      </c>
      <c r="CH11" s="357">
        <v>1053</v>
      </c>
      <c r="CI11" s="346">
        <v>1007</v>
      </c>
      <c r="CJ11" s="347">
        <v>840</v>
      </c>
      <c r="CK11" s="357">
        <v>831</v>
      </c>
      <c r="CL11" s="357">
        <v>884</v>
      </c>
      <c r="CM11" s="357">
        <v>891</v>
      </c>
      <c r="CN11" s="357">
        <v>800</v>
      </c>
      <c r="CO11" s="357">
        <v>834</v>
      </c>
      <c r="CP11" s="357">
        <v>870</v>
      </c>
      <c r="CQ11" s="357">
        <v>998</v>
      </c>
      <c r="CR11" s="357">
        <v>1102</v>
      </c>
      <c r="CS11" s="357">
        <v>1145</v>
      </c>
      <c r="CT11" s="357">
        <v>1226</v>
      </c>
      <c r="CU11" s="346">
        <v>1241</v>
      </c>
      <c r="CV11" s="347">
        <v>1163</v>
      </c>
      <c r="CW11" s="357">
        <v>1230</v>
      </c>
      <c r="CX11" s="357">
        <v>1306</v>
      </c>
      <c r="CY11" s="357">
        <v>1366</v>
      </c>
      <c r="CZ11" s="357">
        <v>1410</v>
      </c>
      <c r="DA11" s="357">
        <v>1404</v>
      </c>
      <c r="DB11" s="357">
        <v>1370</v>
      </c>
      <c r="DC11" s="357">
        <v>1382</v>
      </c>
      <c r="DD11" s="357">
        <v>1555</v>
      </c>
      <c r="DE11" s="357">
        <v>1564</v>
      </c>
      <c r="DF11" s="357">
        <v>1556</v>
      </c>
      <c r="DG11" s="346">
        <v>1487</v>
      </c>
      <c r="DH11" s="347">
        <v>1417</v>
      </c>
      <c r="DI11" s="357">
        <v>1372</v>
      </c>
      <c r="DJ11" s="357">
        <v>1426</v>
      </c>
      <c r="DK11" s="357">
        <v>1461</v>
      </c>
      <c r="DL11" s="357">
        <v>1510</v>
      </c>
      <c r="DM11" s="357">
        <v>1532</v>
      </c>
      <c r="DN11" s="357">
        <v>1338</v>
      </c>
      <c r="DO11" s="357">
        <v>1376</v>
      </c>
      <c r="DP11" s="357">
        <v>1383</v>
      </c>
      <c r="DQ11" s="346">
        <v>1349</v>
      </c>
      <c r="DR11" s="346">
        <v>1431</v>
      </c>
      <c r="DS11" s="350">
        <v>1413</v>
      </c>
      <c r="DT11" s="102">
        <v>-18</v>
      </c>
      <c r="DU11" s="85">
        <v>-1.2738853503184715</v>
      </c>
      <c r="DV11" s="102">
        <v>-74</v>
      </c>
      <c r="DW11" s="85">
        <v>-4.976462676529926</v>
      </c>
      <c r="EA11" s="103" t="s">
        <v>473</v>
      </c>
      <c r="EB11" s="101">
        <v>3581857</v>
      </c>
      <c r="EC11" s="104">
        <v>3644036</v>
      </c>
      <c r="ED11" s="104">
        <v>3726523</v>
      </c>
      <c r="EE11" s="104">
        <v>3871697</v>
      </c>
      <c r="EF11" s="104">
        <v>3774886</v>
      </c>
      <c r="EG11" s="104">
        <v>4209834</v>
      </c>
      <c r="EH11" s="104">
        <v>4240970</v>
      </c>
    </row>
    <row r="12" spans="1:138" ht="15" outlineLevel="1">
      <c r="A12" s="123" t="s">
        <v>297</v>
      </c>
      <c r="B12" s="26"/>
      <c r="C12" s="27"/>
      <c r="D12" s="44">
        <v>41344</v>
      </c>
      <c r="E12" s="45">
        <v>40853</v>
      </c>
      <c r="F12" s="45">
        <v>41408</v>
      </c>
      <c r="G12" s="45">
        <v>42105</v>
      </c>
      <c r="H12" s="45">
        <v>43027</v>
      </c>
      <c r="I12" s="45">
        <v>43755</v>
      </c>
      <c r="J12" s="45">
        <v>43289</v>
      </c>
      <c r="K12" s="45">
        <v>42687</v>
      </c>
      <c r="L12" s="45">
        <v>41308</v>
      </c>
      <c r="M12" s="45">
        <v>41884</v>
      </c>
      <c r="N12" s="45">
        <v>42306</v>
      </c>
      <c r="O12" s="235">
        <v>42535</v>
      </c>
      <c r="P12" s="44">
        <v>40740</v>
      </c>
      <c r="Q12" s="45">
        <v>39273</v>
      </c>
      <c r="R12" s="45">
        <v>41265</v>
      </c>
      <c r="S12" s="45">
        <v>41544</v>
      </c>
      <c r="T12" s="45">
        <v>43027</v>
      </c>
      <c r="U12" s="45">
        <v>43113</v>
      </c>
      <c r="V12" s="45">
        <v>43076</v>
      </c>
      <c r="W12" s="45">
        <v>44360</v>
      </c>
      <c r="X12" s="45">
        <v>45048</v>
      </c>
      <c r="Y12" s="45">
        <v>45977</v>
      </c>
      <c r="Z12" s="45">
        <v>44438</v>
      </c>
      <c r="AA12" s="235">
        <v>43429</v>
      </c>
      <c r="AB12" s="44">
        <v>41170</v>
      </c>
      <c r="AC12" s="45">
        <v>39927</v>
      </c>
      <c r="AD12" s="45">
        <v>40347</v>
      </c>
      <c r="AE12" s="45">
        <v>40450</v>
      </c>
      <c r="AF12" s="45">
        <v>40552</v>
      </c>
      <c r="AG12" s="45">
        <v>41657</v>
      </c>
      <c r="AH12" s="45">
        <v>42512</v>
      </c>
      <c r="AI12" s="45">
        <v>42870</v>
      </c>
      <c r="AJ12" s="45">
        <v>43219</v>
      </c>
      <c r="AK12" s="45">
        <v>43240</v>
      </c>
      <c r="AL12" s="45">
        <v>40394</v>
      </c>
      <c r="AM12" s="235">
        <v>41255</v>
      </c>
      <c r="AN12" s="44">
        <v>40894</v>
      </c>
      <c r="AO12" s="45">
        <v>38307</v>
      </c>
      <c r="AP12" s="45">
        <v>38799</v>
      </c>
      <c r="AQ12" s="45">
        <v>40130</v>
      </c>
      <c r="AR12" s="45">
        <v>40156</v>
      </c>
      <c r="AS12" s="45">
        <v>43671</v>
      </c>
      <c r="AT12" s="45">
        <v>43822</v>
      </c>
      <c r="AU12" s="45">
        <v>44312</v>
      </c>
      <c r="AV12" s="45">
        <v>44823</v>
      </c>
      <c r="AW12" s="45">
        <v>45097</v>
      </c>
      <c r="AX12" s="45">
        <v>44875</v>
      </c>
      <c r="AY12" s="235">
        <v>45452</v>
      </c>
      <c r="AZ12" s="44">
        <v>45155</v>
      </c>
      <c r="BA12" s="45">
        <v>44796</v>
      </c>
      <c r="BB12" s="45">
        <v>44453</v>
      </c>
      <c r="BC12" s="45">
        <v>43319</v>
      </c>
      <c r="BD12" s="45">
        <v>43000</v>
      </c>
      <c r="BE12" s="45">
        <v>43254</v>
      </c>
      <c r="BF12" s="45">
        <v>43559</v>
      </c>
      <c r="BG12" s="45">
        <v>43339</v>
      </c>
      <c r="BH12" s="45">
        <v>43069</v>
      </c>
      <c r="BI12" s="45">
        <v>42908</v>
      </c>
      <c r="BJ12" s="45">
        <v>42309</v>
      </c>
      <c r="BK12" s="57">
        <v>42940</v>
      </c>
      <c r="BL12" s="44">
        <v>42552</v>
      </c>
      <c r="BM12" s="45">
        <v>41589</v>
      </c>
      <c r="BN12" s="45">
        <v>42610</v>
      </c>
      <c r="BO12" s="45">
        <v>42207</v>
      </c>
      <c r="BP12" s="45">
        <v>41854</v>
      </c>
      <c r="BQ12" s="45">
        <v>41966</v>
      </c>
      <c r="BR12" s="45">
        <v>41945</v>
      </c>
      <c r="BS12" s="45">
        <v>42249</v>
      </c>
      <c r="BT12" s="45">
        <v>42392</v>
      </c>
      <c r="BU12" s="45">
        <v>42502</v>
      </c>
      <c r="BV12" s="45">
        <v>42861</v>
      </c>
      <c r="BW12" s="57">
        <v>42536</v>
      </c>
      <c r="BX12" s="44">
        <v>41592</v>
      </c>
      <c r="BY12" s="45">
        <v>41240</v>
      </c>
      <c r="BZ12" s="45">
        <v>41074</v>
      </c>
      <c r="CA12" s="45">
        <v>41051</v>
      </c>
      <c r="CB12" s="45">
        <v>40995</v>
      </c>
      <c r="CC12" s="45">
        <v>41189</v>
      </c>
      <c r="CD12" s="45">
        <v>41415</v>
      </c>
      <c r="CE12" s="45">
        <v>41117</v>
      </c>
      <c r="CF12" s="45">
        <v>40638</v>
      </c>
      <c r="CG12" s="45">
        <v>40877</v>
      </c>
      <c r="CH12" s="45">
        <v>40732</v>
      </c>
      <c r="CI12" s="57">
        <v>40486</v>
      </c>
      <c r="CJ12" s="44">
        <v>38799</v>
      </c>
      <c r="CK12" s="45">
        <v>37526</v>
      </c>
      <c r="CL12" s="45">
        <v>37673</v>
      </c>
      <c r="CM12" s="45">
        <v>37675</v>
      </c>
      <c r="CN12" s="45">
        <v>36964</v>
      </c>
      <c r="CO12" s="45">
        <v>36762</v>
      </c>
      <c r="CP12" s="45">
        <v>36842</v>
      </c>
      <c r="CQ12" s="45">
        <v>37774</v>
      </c>
      <c r="CR12" s="45">
        <v>38093</v>
      </c>
      <c r="CS12" s="45">
        <v>38665</v>
      </c>
      <c r="CT12" s="45">
        <v>39505</v>
      </c>
      <c r="CU12" s="57">
        <v>40220</v>
      </c>
      <c r="CV12" s="44">
        <v>39789</v>
      </c>
      <c r="CW12" s="45">
        <v>39432</v>
      </c>
      <c r="CX12" s="45">
        <v>39900</v>
      </c>
      <c r="CY12" s="45">
        <v>40287</v>
      </c>
      <c r="CZ12" s="45">
        <v>40763</v>
      </c>
      <c r="DA12" s="45">
        <v>40808</v>
      </c>
      <c r="DB12" s="45">
        <v>40985</v>
      </c>
      <c r="DC12" s="45">
        <v>41210</v>
      </c>
      <c r="DD12" s="45">
        <v>39780</v>
      </c>
      <c r="DE12" s="45">
        <v>39971</v>
      </c>
      <c r="DF12" s="45">
        <v>40103</v>
      </c>
      <c r="DG12" s="57">
        <v>40267</v>
      </c>
      <c r="DH12" s="44">
        <v>39623</v>
      </c>
      <c r="DI12" s="45">
        <v>38939</v>
      </c>
      <c r="DJ12" s="45">
        <v>40530</v>
      </c>
      <c r="DK12" s="45">
        <v>40805</v>
      </c>
      <c r="DL12" s="45">
        <v>40395</v>
      </c>
      <c r="DM12" s="45">
        <v>40051</v>
      </c>
      <c r="DN12" s="45">
        <v>36648</v>
      </c>
      <c r="DO12" s="45">
        <v>36595</v>
      </c>
      <c r="DP12" s="45">
        <v>37241</v>
      </c>
      <c r="DQ12" s="57">
        <v>36873</v>
      </c>
      <c r="DR12" s="57">
        <v>36975</v>
      </c>
      <c r="DS12" s="235">
        <v>37035</v>
      </c>
      <c r="DT12" s="102">
        <v>60</v>
      </c>
      <c r="DU12" s="85">
        <v>0.16200891049007696</v>
      </c>
      <c r="DV12" s="102">
        <v>-3232</v>
      </c>
      <c r="DW12" s="85">
        <v>-8.0264236223210084</v>
      </c>
      <c r="EA12" s="103" t="s">
        <v>474</v>
      </c>
      <c r="EB12" s="101">
        <v>3605662</v>
      </c>
      <c r="EC12" s="104">
        <v>3654357</v>
      </c>
      <c r="ED12" s="104">
        <v>3725821</v>
      </c>
      <c r="EE12" s="104">
        <v>3888740</v>
      </c>
      <c r="EF12" s="104">
        <v>3827999</v>
      </c>
      <c r="EG12" s="104">
        <v>4227270</v>
      </c>
      <c r="EH12" s="104">
        <v>4029918</v>
      </c>
    </row>
    <row r="13" spans="1:138" ht="15" outlineLevel="2">
      <c r="A13" s="344">
        <v>120</v>
      </c>
      <c r="B13" s="344" t="s">
        <v>297</v>
      </c>
      <c r="C13" s="344" t="s">
        <v>298</v>
      </c>
      <c r="D13" s="347">
        <v>714</v>
      </c>
      <c r="E13" s="357">
        <v>709</v>
      </c>
      <c r="F13" s="357">
        <v>743</v>
      </c>
      <c r="G13" s="357">
        <v>742</v>
      </c>
      <c r="H13" s="357">
        <v>761</v>
      </c>
      <c r="I13" s="357">
        <v>772</v>
      </c>
      <c r="J13" s="357">
        <v>773</v>
      </c>
      <c r="K13" s="357">
        <v>735</v>
      </c>
      <c r="L13" s="357">
        <v>700</v>
      </c>
      <c r="M13" s="357">
        <v>730</v>
      </c>
      <c r="N13" s="357">
        <v>770</v>
      </c>
      <c r="O13" s="350">
        <v>826</v>
      </c>
      <c r="P13" s="347">
        <v>705</v>
      </c>
      <c r="Q13" s="357">
        <v>778</v>
      </c>
      <c r="R13" s="357">
        <v>794</v>
      </c>
      <c r="S13" s="357">
        <v>774</v>
      </c>
      <c r="T13" s="357">
        <v>761</v>
      </c>
      <c r="U13" s="357">
        <v>798</v>
      </c>
      <c r="V13" s="357">
        <v>787</v>
      </c>
      <c r="W13" s="357">
        <v>804</v>
      </c>
      <c r="X13" s="357">
        <v>827</v>
      </c>
      <c r="Y13" s="357">
        <v>831</v>
      </c>
      <c r="Z13" s="357">
        <v>792</v>
      </c>
      <c r="AA13" s="350">
        <v>765</v>
      </c>
      <c r="AB13" s="347">
        <v>656</v>
      </c>
      <c r="AC13" s="357">
        <v>627</v>
      </c>
      <c r="AD13" s="357">
        <v>664</v>
      </c>
      <c r="AE13" s="357">
        <v>676</v>
      </c>
      <c r="AF13" s="357">
        <v>640</v>
      </c>
      <c r="AG13" s="357">
        <v>617</v>
      </c>
      <c r="AH13" s="357">
        <v>605</v>
      </c>
      <c r="AI13" s="357">
        <v>617</v>
      </c>
      <c r="AJ13" s="357">
        <v>624</v>
      </c>
      <c r="AK13" s="357">
        <v>627</v>
      </c>
      <c r="AL13" s="357">
        <v>580</v>
      </c>
      <c r="AM13" s="350">
        <v>634</v>
      </c>
      <c r="AN13" s="347">
        <v>674</v>
      </c>
      <c r="AO13" s="357">
        <v>615</v>
      </c>
      <c r="AP13" s="357">
        <v>624</v>
      </c>
      <c r="AQ13" s="357">
        <v>684</v>
      </c>
      <c r="AR13" s="357">
        <v>707</v>
      </c>
      <c r="AS13" s="357">
        <v>920</v>
      </c>
      <c r="AT13" s="357">
        <v>870</v>
      </c>
      <c r="AU13" s="357">
        <v>881</v>
      </c>
      <c r="AV13" s="357">
        <v>914</v>
      </c>
      <c r="AW13" s="357">
        <v>941</v>
      </c>
      <c r="AX13" s="357">
        <v>963</v>
      </c>
      <c r="AY13" s="350">
        <v>1000</v>
      </c>
      <c r="AZ13" s="347">
        <v>997</v>
      </c>
      <c r="BA13" s="357">
        <v>1016</v>
      </c>
      <c r="BB13" s="357">
        <v>967</v>
      </c>
      <c r="BC13" s="357">
        <v>944</v>
      </c>
      <c r="BD13" s="357">
        <v>949</v>
      </c>
      <c r="BE13" s="357">
        <v>958</v>
      </c>
      <c r="BF13" s="357">
        <v>926</v>
      </c>
      <c r="BG13" s="357">
        <v>896</v>
      </c>
      <c r="BH13" s="357">
        <v>892</v>
      </c>
      <c r="BI13" s="357">
        <v>937</v>
      </c>
      <c r="BJ13" s="357">
        <v>961</v>
      </c>
      <c r="BK13" s="346">
        <v>1008</v>
      </c>
      <c r="BL13" s="347">
        <v>996</v>
      </c>
      <c r="BM13" s="357">
        <v>919</v>
      </c>
      <c r="BN13" s="357">
        <v>1043</v>
      </c>
      <c r="BO13" s="357">
        <v>1033</v>
      </c>
      <c r="BP13" s="357">
        <v>1061</v>
      </c>
      <c r="BQ13" s="357">
        <v>1103</v>
      </c>
      <c r="BR13" s="357">
        <v>1102</v>
      </c>
      <c r="BS13" s="357">
        <v>1085</v>
      </c>
      <c r="BT13" s="357">
        <v>1100</v>
      </c>
      <c r="BU13" s="357">
        <v>1114</v>
      </c>
      <c r="BV13" s="357">
        <v>1126</v>
      </c>
      <c r="BW13" s="346">
        <v>1154</v>
      </c>
      <c r="BX13" s="347">
        <v>1153</v>
      </c>
      <c r="BY13" s="357">
        <v>1222</v>
      </c>
      <c r="BZ13" s="357">
        <v>1315</v>
      </c>
      <c r="CA13" s="357">
        <v>1344</v>
      </c>
      <c r="CB13" s="357">
        <v>1274</v>
      </c>
      <c r="CC13" s="357">
        <v>1299</v>
      </c>
      <c r="CD13" s="357">
        <v>1291</v>
      </c>
      <c r="CE13" s="357">
        <v>1293</v>
      </c>
      <c r="CF13" s="357">
        <v>1288</v>
      </c>
      <c r="CG13" s="357">
        <v>1367</v>
      </c>
      <c r="CH13" s="357">
        <v>1363</v>
      </c>
      <c r="CI13" s="346">
        <v>1358</v>
      </c>
      <c r="CJ13" s="347">
        <v>1281</v>
      </c>
      <c r="CK13" s="357">
        <v>1267</v>
      </c>
      <c r="CL13" s="357">
        <v>1377</v>
      </c>
      <c r="CM13" s="357">
        <v>1377</v>
      </c>
      <c r="CN13" s="357">
        <v>1357</v>
      </c>
      <c r="CO13" s="357">
        <v>1262</v>
      </c>
      <c r="CP13" s="357">
        <v>1280</v>
      </c>
      <c r="CQ13" s="357">
        <v>1327</v>
      </c>
      <c r="CR13" s="357">
        <v>1399</v>
      </c>
      <c r="CS13" s="357">
        <v>1437</v>
      </c>
      <c r="CT13" s="357">
        <v>1495</v>
      </c>
      <c r="CU13" s="346">
        <v>1569</v>
      </c>
      <c r="CV13" s="347">
        <v>1520</v>
      </c>
      <c r="CW13" s="357">
        <v>1484</v>
      </c>
      <c r="CX13" s="357">
        <v>1495</v>
      </c>
      <c r="CY13" s="357">
        <v>1541</v>
      </c>
      <c r="CZ13" s="357">
        <v>1570</v>
      </c>
      <c r="DA13" s="357">
        <v>1564</v>
      </c>
      <c r="DB13" s="357">
        <v>1622</v>
      </c>
      <c r="DC13" s="357">
        <v>1599</v>
      </c>
      <c r="DD13" s="357">
        <v>1487</v>
      </c>
      <c r="DE13" s="357">
        <v>1507</v>
      </c>
      <c r="DF13" s="357">
        <v>1530</v>
      </c>
      <c r="DG13" s="346">
        <v>1562</v>
      </c>
      <c r="DH13" s="347">
        <v>1440</v>
      </c>
      <c r="DI13" s="357">
        <v>1375</v>
      </c>
      <c r="DJ13" s="357">
        <v>1519</v>
      </c>
      <c r="DK13" s="357">
        <v>1553</v>
      </c>
      <c r="DL13" s="357">
        <v>1502</v>
      </c>
      <c r="DM13" s="357">
        <v>1511</v>
      </c>
      <c r="DN13" s="357">
        <v>1364</v>
      </c>
      <c r="DO13" s="357">
        <v>1365</v>
      </c>
      <c r="DP13" s="357">
        <v>1409</v>
      </c>
      <c r="DQ13" s="346">
        <v>1343</v>
      </c>
      <c r="DR13" s="346">
        <v>1331</v>
      </c>
      <c r="DS13" s="350">
        <v>1351</v>
      </c>
      <c r="DT13" s="102">
        <v>20</v>
      </c>
      <c r="DU13" s="85">
        <v>1.4803849000740192</v>
      </c>
      <c r="DV13" s="102">
        <v>-211</v>
      </c>
      <c r="DW13" s="85">
        <v>-13.50832266325224</v>
      </c>
      <c r="EA13" s="103" t="s">
        <v>475</v>
      </c>
      <c r="EB13" s="101">
        <v>3600393</v>
      </c>
      <c r="EC13" s="104">
        <v>3670286</v>
      </c>
      <c r="ED13" s="104">
        <v>3742748</v>
      </c>
      <c r="EE13" s="104">
        <v>3910011</v>
      </c>
      <c r="EF13" s="104">
        <v>3910066</v>
      </c>
      <c r="EG13" s="104">
        <v>4253603</v>
      </c>
      <c r="EH13" s="104">
        <v>4053788</v>
      </c>
    </row>
    <row r="14" spans="1:138" ht="15" outlineLevel="2">
      <c r="A14" s="344">
        <v>154</v>
      </c>
      <c r="B14" s="344" t="s">
        <v>297</v>
      </c>
      <c r="C14" s="344" t="s">
        <v>299</v>
      </c>
      <c r="D14" s="347">
        <v>25695</v>
      </c>
      <c r="E14" s="357">
        <v>25457</v>
      </c>
      <c r="F14" s="357">
        <v>25711</v>
      </c>
      <c r="G14" s="357">
        <v>25875</v>
      </c>
      <c r="H14" s="357">
        <v>26612</v>
      </c>
      <c r="I14" s="357">
        <v>27210</v>
      </c>
      <c r="J14" s="357">
        <v>26958</v>
      </c>
      <c r="K14" s="357">
        <v>26582</v>
      </c>
      <c r="L14" s="357">
        <v>25611</v>
      </c>
      <c r="M14" s="357">
        <v>25925</v>
      </c>
      <c r="N14" s="357">
        <v>26184</v>
      </c>
      <c r="O14" s="350">
        <v>26476</v>
      </c>
      <c r="P14" s="347">
        <v>25748</v>
      </c>
      <c r="Q14" s="357">
        <v>24012</v>
      </c>
      <c r="R14" s="357">
        <v>25731</v>
      </c>
      <c r="S14" s="357">
        <v>26073</v>
      </c>
      <c r="T14" s="357">
        <v>26612</v>
      </c>
      <c r="U14" s="357">
        <v>27163</v>
      </c>
      <c r="V14" s="357">
        <v>27084</v>
      </c>
      <c r="W14" s="357">
        <v>27941</v>
      </c>
      <c r="X14" s="357">
        <v>28379</v>
      </c>
      <c r="Y14" s="357">
        <v>29030</v>
      </c>
      <c r="Z14" s="357">
        <v>28299</v>
      </c>
      <c r="AA14" s="350">
        <v>27629</v>
      </c>
      <c r="AB14" s="347">
        <v>26351</v>
      </c>
      <c r="AC14" s="357">
        <v>25605</v>
      </c>
      <c r="AD14" s="357">
        <v>25802</v>
      </c>
      <c r="AE14" s="357">
        <v>25879</v>
      </c>
      <c r="AF14" s="357">
        <v>26114</v>
      </c>
      <c r="AG14" s="357">
        <v>26902</v>
      </c>
      <c r="AH14" s="357">
        <v>27581</v>
      </c>
      <c r="AI14" s="357">
        <v>27823</v>
      </c>
      <c r="AJ14" s="357">
        <v>28167</v>
      </c>
      <c r="AK14" s="357">
        <v>28216</v>
      </c>
      <c r="AL14" s="357">
        <v>26528</v>
      </c>
      <c r="AM14" s="350">
        <v>26848</v>
      </c>
      <c r="AN14" s="347">
        <v>26436</v>
      </c>
      <c r="AO14" s="357">
        <v>25011</v>
      </c>
      <c r="AP14" s="357">
        <v>25346</v>
      </c>
      <c r="AQ14" s="357">
        <v>26119</v>
      </c>
      <c r="AR14" s="357">
        <v>26070</v>
      </c>
      <c r="AS14" s="357">
        <v>27674</v>
      </c>
      <c r="AT14" s="357">
        <v>28092</v>
      </c>
      <c r="AU14" s="357">
        <v>28335</v>
      </c>
      <c r="AV14" s="357">
        <v>28541</v>
      </c>
      <c r="AW14" s="357">
        <v>28563</v>
      </c>
      <c r="AX14" s="357">
        <v>28248</v>
      </c>
      <c r="AY14" s="350">
        <v>28408</v>
      </c>
      <c r="AZ14" s="347">
        <v>28238</v>
      </c>
      <c r="BA14" s="357">
        <v>28052</v>
      </c>
      <c r="BB14" s="357">
        <v>28099</v>
      </c>
      <c r="BC14" s="357">
        <v>27502</v>
      </c>
      <c r="BD14" s="357">
        <v>27257</v>
      </c>
      <c r="BE14" s="357">
        <v>27333</v>
      </c>
      <c r="BF14" s="357">
        <v>27552</v>
      </c>
      <c r="BG14" s="357">
        <v>27394</v>
      </c>
      <c r="BH14" s="357">
        <v>27436</v>
      </c>
      <c r="BI14" s="357">
        <v>27148</v>
      </c>
      <c r="BJ14" s="357">
        <v>26646</v>
      </c>
      <c r="BK14" s="346">
        <v>26940</v>
      </c>
      <c r="BL14" s="347">
        <v>26638</v>
      </c>
      <c r="BM14" s="357">
        <v>26223</v>
      </c>
      <c r="BN14" s="357">
        <v>26715</v>
      </c>
      <c r="BO14" s="357">
        <v>26538</v>
      </c>
      <c r="BP14" s="357">
        <v>26188</v>
      </c>
      <c r="BQ14" s="357">
        <v>26151</v>
      </c>
      <c r="BR14" s="357">
        <v>26124</v>
      </c>
      <c r="BS14" s="357">
        <v>26433</v>
      </c>
      <c r="BT14" s="357">
        <v>26378</v>
      </c>
      <c r="BU14" s="357">
        <v>26340</v>
      </c>
      <c r="BV14" s="357">
        <v>26437</v>
      </c>
      <c r="BW14" s="346">
        <v>26192</v>
      </c>
      <c r="BX14" s="347">
        <v>25590</v>
      </c>
      <c r="BY14" s="357">
        <v>25375</v>
      </c>
      <c r="BZ14" s="357">
        <v>25249</v>
      </c>
      <c r="CA14" s="357">
        <v>25132</v>
      </c>
      <c r="CB14" s="357">
        <v>25101</v>
      </c>
      <c r="CC14" s="357">
        <v>25201</v>
      </c>
      <c r="CD14" s="357">
        <v>25307</v>
      </c>
      <c r="CE14" s="357">
        <v>25277</v>
      </c>
      <c r="CF14" s="357">
        <v>25024</v>
      </c>
      <c r="CG14" s="357">
        <v>25007</v>
      </c>
      <c r="CH14" s="357">
        <v>24982</v>
      </c>
      <c r="CI14" s="346">
        <v>24892</v>
      </c>
      <c r="CJ14" s="347">
        <v>24114</v>
      </c>
      <c r="CK14" s="357">
        <v>23268</v>
      </c>
      <c r="CL14" s="357">
        <v>23037</v>
      </c>
      <c r="CM14" s="357">
        <v>22718</v>
      </c>
      <c r="CN14" s="357">
        <v>22266</v>
      </c>
      <c r="CO14" s="357">
        <v>22025</v>
      </c>
      <c r="CP14" s="357">
        <v>22031</v>
      </c>
      <c r="CQ14" s="357">
        <v>22506</v>
      </c>
      <c r="CR14" s="357">
        <v>22585</v>
      </c>
      <c r="CS14" s="357">
        <v>22856</v>
      </c>
      <c r="CT14" s="357">
        <v>23260</v>
      </c>
      <c r="CU14" s="346">
        <v>23476</v>
      </c>
      <c r="CV14" s="347">
        <v>23211</v>
      </c>
      <c r="CW14" s="357">
        <v>23135</v>
      </c>
      <c r="CX14" s="357">
        <v>23357</v>
      </c>
      <c r="CY14" s="357">
        <v>23446</v>
      </c>
      <c r="CZ14" s="357">
        <v>23611</v>
      </c>
      <c r="DA14" s="357">
        <v>23540</v>
      </c>
      <c r="DB14" s="357">
        <v>23537</v>
      </c>
      <c r="DC14" s="357">
        <v>23758</v>
      </c>
      <c r="DD14" s="357">
        <v>23091</v>
      </c>
      <c r="DE14" s="357">
        <v>23302</v>
      </c>
      <c r="DF14" s="357">
        <v>23383</v>
      </c>
      <c r="DG14" s="346">
        <v>23431</v>
      </c>
      <c r="DH14" s="347">
        <v>23271</v>
      </c>
      <c r="DI14" s="357">
        <v>22992</v>
      </c>
      <c r="DJ14" s="357">
        <v>23581</v>
      </c>
      <c r="DK14" s="357">
        <v>23820</v>
      </c>
      <c r="DL14" s="357">
        <v>23611</v>
      </c>
      <c r="DM14" s="357">
        <v>23398</v>
      </c>
      <c r="DN14" s="357">
        <v>21452</v>
      </c>
      <c r="DO14" s="357">
        <v>21490</v>
      </c>
      <c r="DP14" s="357">
        <v>21802</v>
      </c>
      <c r="DQ14" s="346">
        <v>21650</v>
      </c>
      <c r="DR14" s="346">
        <v>21664</v>
      </c>
      <c r="DS14" s="350">
        <v>21640</v>
      </c>
      <c r="DT14" s="102">
        <v>-24</v>
      </c>
      <c r="DU14" s="85">
        <v>-0.11090573012939001</v>
      </c>
      <c r="DV14" s="102">
        <v>-1791</v>
      </c>
      <c r="DW14" s="85">
        <v>-7.6437198583073709</v>
      </c>
      <c r="DX14" s="5"/>
      <c r="EA14" s="103" t="s">
        <v>477</v>
      </c>
      <c r="EB14" s="101">
        <v>3632108</v>
      </c>
      <c r="EC14" s="104">
        <v>3682330</v>
      </c>
      <c r="ED14" s="104">
        <v>3769054</v>
      </c>
      <c r="EE14" s="104">
        <v>3914759</v>
      </c>
      <c r="EF14" s="104">
        <v>3943689</v>
      </c>
      <c r="EG14" s="104">
        <v>4190806</v>
      </c>
      <c r="EH14" s="104">
        <v>4084358</v>
      </c>
    </row>
    <row r="15" spans="1:138" ht="15" outlineLevel="2">
      <c r="A15" s="344">
        <v>250</v>
      </c>
      <c r="B15" s="344" t="s">
        <v>297</v>
      </c>
      <c r="C15" s="344" t="s">
        <v>300</v>
      </c>
      <c r="D15" s="347">
        <v>8763</v>
      </c>
      <c r="E15" s="357">
        <v>8639</v>
      </c>
      <c r="F15" s="357">
        <v>8793</v>
      </c>
      <c r="G15" s="357">
        <v>9215</v>
      </c>
      <c r="H15" s="357">
        <v>9332</v>
      </c>
      <c r="I15" s="357">
        <v>9380</v>
      </c>
      <c r="J15" s="357">
        <v>9309</v>
      </c>
      <c r="K15" s="357">
        <v>9191</v>
      </c>
      <c r="L15" s="357">
        <v>8947</v>
      </c>
      <c r="M15" s="357">
        <v>9065</v>
      </c>
      <c r="N15" s="357">
        <v>9186</v>
      </c>
      <c r="O15" s="350">
        <v>9169</v>
      </c>
      <c r="P15" s="347">
        <v>8749</v>
      </c>
      <c r="Q15" s="357">
        <v>8846</v>
      </c>
      <c r="R15" s="357">
        <v>9058</v>
      </c>
      <c r="S15" s="357">
        <v>9036</v>
      </c>
      <c r="T15" s="357">
        <v>9332</v>
      </c>
      <c r="U15" s="357">
        <v>9370</v>
      </c>
      <c r="V15" s="357">
        <v>9391</v>
      </c>
      <c r="W15" s="357">
        <v>9609</v>
      </c>
      <c r="X15" s="357">
        <v>9703</v>
      </c>
      <c r="Y15" s="357">
        <v>9793</v>
      </c>
      <c r="Z15" s="357">
        <v>9410</v>
      </c>
      <c r="AA15" s="350">
        <v>9264</v>
      </c>
      <c r="AB15" s="347">
        <v>8786</v>
      </c>
      <c r="AC15" s="357">
        <v>8531</v>
      </c>
      <c r="AD15" s="357">
        <v>8654</v>
      </c>
      <c r="AE15" s="357">
        <v>8663</v>
      </c>
      <c r="AF15" s="357">
        <v>8633</v>
      </c>
      <c r="AG15" s="357">
        <v>8846</v>
      </c>
      <c r="AH15" s="357">
        <v>8934</v>
      </c>
      <c r="AI15" s="357">
        <v>8980</v>
      </c>
      <c r="AJ15" s="357">
        <v>9007</v>
      </c>
      <c r="AK15" s="357">
        <v>8983</v>
      </c>
      <c r="AL15" s="357">
        <v>8428</v>
      </c>
      <c r="AM15" s="350">
        <v>8585</v>
      </c>
      <c r="AN15" s="347">
        <v>8452</v>
      </c>
      <c r="AO15" s="357">
        <v>8057</v>
      </c>
      <c r="AP15" s="357">
        <v>8176</v>
      </c>
      <c r="AQ15" s="357">
        <v>8371</v>
      </c>
      <c r="AR15" s="357">
        <v>8402</v>
      </c>
      <c r="AS15" s="357">
        <v>9136</v>
      </c>
      <c r="AT15" s="357">
        <v>9107</v>
      </c>
      <c r="AU15" s="357">
        <v>9202</v>
      </c>
      <c r="AV15" s="357">
        <v>9336</v>
      </c>
      <c r="AW15" s="357">
        <v>9461</v>
      </c>
      <c r="AX15" s="357">
        <v>9476</v>
      </c>
      <c r="AY15" s="350">
        <v>9657</v>
      </c>
      <c r="AZ15" s="347">
        <v>9622</v>
      </c>
      <c r="BA15" s="357">
        <v>9468</v>
      </c>
      <c r="BB15" s="357">
        <v>9395</v>
      </c>
      <c r="BC15" s="357">
        <v>9135</v>
      </c>
      <c r="BD15" s="357">
        <v>9111</v>
      </c>
      <c r="BE15" s="357">
        <v>9211</v>
      </c>
      <c r="BF15" s="357">
        <v>9130</v>
      </c>
      <c r="BG15" s="357">
        <v>9333</v>
      </c>
      <c r="BH15" s="357">
        <v>9027</v>
      </c>
      <c r="BI15" s="357">
        <v>9090</v>
      </c>
      <c r="BJ15" s="357">
        <v>8995</v>
      </c>
      <c r="BK15" s="346">
        <v>9104</v>
      </c>
      <c r="BL15" s="347">
        <v>9092</v>
      </c>
      <c r="BM15" s="357">
        <v>8877</v>
      </c>
      <c r="BN15" s="357">
        <v>8990</v>
      </c>
      <c r="BO15" s="357">
        <v>8900</v>
      </c>
      <c r="BP15" s="357">
        <v>8836</v>
      </c>
      <c r="BQ15" s="357">
        <v>8852</v>
      </c>
      <c r="BR15" s="357">
        <v>8892</v>
      </c>
      <c r="BS15" s="357">
        <v>8915</v>
      </c>
      <c r="BT15" s="357">
        <v>9054</v>
      </c>
      <c r="BU15" s="357">
        <v>9132</v>
      </c>
      <c r="BV15" s="357">
        <v>9357</v>
      </c>
      <c r="BW15" s="346">
        <v>9332</v>
      </c>
      <c r="BX15" s="347">
        <v>9287</v>
      </c>
      <c r="BY15" s="357">
        <v>9169</v>
      </c>
      <c r="BZ15" s="357">
        <v>9128</v>
      </c>
      <c r="CA15" s="357">
        <v>9125</v>
      </c>
      <c r="CB15" s="357">
        <v>9203</v>
      </c>
      <c r="CC15" s="357">
        <v>9214</v>
      </c>
      <c r="CD15" s="357">
        <v>9335</v>
      </c>
      <c r="CE15" s="357">
        <v>9276</v>
      </c>
      <c r="CF15" s="357">
        <v>9212</v>
      </c>
      <c r="CG15" s="357">
        <v>9307</v>
      </c>
      <c r="CH15" s="357">
        <v>9249</v>
      </c>
      <c r="CI15" s="346">
        <v>9184</v>
      </c>
      <c r="CJ15" s="347">
        <v>8794</v>
      </c>
      <c r="CK15" s="357">
        <v>8696</v>
      </c>
      <c r="CL15" s="357">
        <v>8798</v>
      </c>
      <c r="CM15" s="357">
        <v>8964</v>
      </c>
      <c r="CN15" s="357">
        <v>8900</v>
      </c>
      <c r="CO15" s="357">
        <v>8914</v>
      </c>
      <c r="CP15" s="357">
        <v>8936</v>
      </c>
      <c r="CQ15" s="357">
        <v>9145</v>
      </c>
      <c r="CR15" s="357">
        <v>9184</v>
      </c>
      <c r="CS15" s="357">
        <v>9318</v>
      </c>
      <c r="CT15" s="357">
        <v>9477</v>
      </c>
      <c r="CU15" s="346">
        <v>9638</v>
      </c>
      <c r="CV15" s="347">
        <v>9605</v>
      </c>
      <c r="CW15" s="357">
        <v>9600</v>
      </c>
      <c r="CX15" s="357">
        <v>9670</v>
      </c>
      <c r="CY15" s="357">
        <v>9722</v>
      </c>
      <c r="CZ15" s="357">
        <v>9799</v>
      </c>
      <c r="DA15" s="357">
        <v>9893</v>
      </c>
      <c r="DB15" s="357">
        <v>9925</v>
      </c>
      <c r="DC15" s="357">
        <v>9941</v>
      </c>
      <c r="DD15" s="357">
        <v>9744</v>
      </c>
      <c r="DE15" s="357">
        <v>9660</v>
      </c>
      <c r="DF15" s="357">
        <v>9671</v>
      </c>
      <c r="DG15" s="346">
        <v>9732</v>
      </c>
      <c r="DH15" s="347">
        <v>9586</v>
      </c>
      <c r="DI15" s="357">
        <v>9491</v>
      </c>
      <c r="DJ15" s="357">
        <v>9738</v>
      </c>
      <c r="DK15" s="357">
        <v>9777</v>
      </c>
      <c r="DL15" s="357">
        <v>9720</v>
      </c>
      <c r="DM15" s="357">
        <v>9614</v>
      </c>
      <c r="DN15" s="357">
        <v>8881</v>
      </c>
      <c r="DO15" s="357">
        <v>8841</v>
      </c>
      <c r="DP15" s="357">
        <v>8930</v>
      </c>
      <c r="DQ15" s="346">
        <v>8880</v>
      </c>
      <c r="DR15" s="346">
        <v>8938</v>
      </c>
      <c r="DS15" s="350">
        <v>9014</v>
      </c>
      <c r="DT15" s="102">
        <v>76</v>
      </c>
      <c r="DU15" s="85">
        <v>0.84313290437097854</v>
      </c>
      <c r="DV15" s="102">
        <v>-718</v>
      </c>
      <c r="DW15" s="85">
        <v>-7.3777229757501033</v>
      </c>
      <c r="EA15" s="103" t="s">
        <v>478</v>
      </c>
      <c r="EB15" s="101">
        <v>3679020</v>
      </c>
      <c r="EC15" s="104">
        <v>3688539</v>
      </c>
      <c r="ED15" s="104">
        <v>3783032</v>
      </c>
      <c r="EE15" s="104">
        <v>3938516</v>
      </c>
      <c r="EF15" s="104">
        <v>3980162</v>
      </c>
      <c r="EG15" s="104">
        <v>4213503</v>
      </c>
      <c r="EH15" s="104">
        <v>4097643</v>
      </c>
    </row>
    <row r="16" spans="1:138" ht="15" outlineLevel="2">
      <c r="A16" s="344">
        <v>495</v>
      </c>
      <c r="B16" s="344" t="s">
        <v>297</v>
      </c>
      <c r="C16" s="344" t="s">
        <v>301</v>
      </c>
      <c r="D16" s="347">
        <v>1475</v>
      </c>
      <c r="E16" s="357">
        <v>1302</v>
      </c>
      <c r="F16" s="357">
        <v>1341</v>
      </c>
      <c r="G16" s="357">
        <v>1345</v>
      </c>
      <c r="H16" s="357">
        <v>1436</v>
      </c>
      <c r="I16" s="357">
        <v>1438</v>
      </c>
      <c r="J16" s="357">
        <v>1488</v>
      </c>
      <c r="K16" s="357">
        <v>1559</v>
      </c>
      <c r="L16" s="357">
        <v>1554</v>
      </c>
      <c r="M16" s="357">
        <v>1588</v>
      </c>
      <c r="N16" s="357">
        <v>1564</v>
      </c>
      <c r="O16" s="350">
        <v>1437</v>
      </c>
      <c r="P16" s="347">
        <v>1250</v>
      </c>
      <c r="Q16" s="357">
        <v>1246</v>
      </c>
      <c r="R16" s="357">
        <v>1209</v>
      </c>
      <c r="S16" s="357">
        <v>1233</v>
      </c>
      <c r="T16" s="357">
        <v>1436</v>
      </c>
      <c r="U16" s="357">
        <v>1238</v>
      </c>
      <c r="V16" s="357">
        <v>1244</v>
      </c>
      <c r="W16" s="357">
        <v>1256</v>
      </c>
      <c r="X16" s="357">
        <v>1293</v>
      </c>
      <c r="Y16" s="357">
        <v>1336</v>
      </c>
      <c r="Z16" s="357">
        <v>1225</v>
      </c>
      <c r="AA16" s="350">
        <v>1174</v>
      </c>
      <c r="AB16" s="347">
        <v>1034</v>
      </c>
      <c r="AC16" s="357">
        <v>949</v>
      </c>
      <c r="AD16" s="357">
        <v>1000</v>
      </c>
      <c r="AE16" s="357">
        <v>1013</v>
      </c>
      <c r="AF16" s="357">
        <v>992</v>
      </c>
      <c r="AG16" s="357">
        <v>988</v>
      </c>
      <c r="AH16" s="357">
        <v>985</v>
      </c>
      <c r="AI16" s="357">
        <v>985</v>
      </c>
      <c r="AJ16" s="357">
        <v>956</v>
      </c>
      <c r="AK16" s="357">
        <v>966</v>
      </c>
      <c r="AL16" s="357">
        <v>818</v>
      </c>
      <c r="AM16" s="350">
        <v>984</v>
      </c>
      <c r="AN16" s="347">
        <v>1170</v>
      </c>
      <c r="AO16" s="357">
        <v>984</v>
      </c>
      <c r="AP16" s="357">
        <v>994</v>
      </c>
      <c r="AQ16" s="357">
        <v>1035</v>
      </c>
      <c r="AR16" s="357">
        <v>1069</v>
      </c>
      <c r="AS16" s="357">
        <v>1333</v>
      </c>
      <c r="AT16" s="357">
        <v>1247</v>
      </c>
      <c r="AU16" s="357">
        <v>1280</v>
      </c>
      <c r="AV16" s="357">
        <v>1321</v>
      </c>
      <c r="AW16" s="357">
        <v>1371</v>
      </c>
      <c r="AX16" s="357">
        <v>1398</v>
      </c>
      <c r="AY16" s="350">
        <v>1426</v>
      </c>
      <c r="AZ16" s="347">
        <v>1418</v>
      </c>
      <c r="BA16" s="357">
        <v>1397</v>
      </c>
      <c r="BB16" s="357">
        <v>1221</v>
      </c>
      <c r="BC16" s="357">
        <v>1166</v>
      </c>
      <c r="BD16" s="357">
        <v>1158</v>
      </c>
      <c r="BE16" s="357">
        <v>1170</v>
      </c>
      <c r="BF16" s="357">
        <v>1309</v>
      </c>
      <c r="BG16" s="357">
        <v>1192</v>
      </c>
      <c r="BH16" s="357">
        <v>1163</v>
      </c>
      <c r="BI16" s="357">
        <v>1174</v>
      </c>
      <c r="BJ16" s="357">
        <v>1168</v>
      </c>
      <c r="BK16" s="346">
        <v>1210</v>
      </c>
      <c r="BL16" s="347">
        <v>1204</v>
      </c>
      <c r="BM16" s="357">
        <v>1135</v>
      </c>
      <c r="BN16" s="357">
        <v>1266</v>
      </c>
      <c r="BO16" s="357">
        <v>1230</v>
      </c>
      <c r="BP16" s="357">
        <v>1193</v>
      </c>
      <c r="BQ16" s="357">
        <v>1219</v>
      </c>
      <c r="BR16" s="357">
        <v>1213</v>
      </c>
      <c r="BS16" s="357">
        <v>1209</v>
      </c>
      <c r="BT16" s="357">
        <v>1245</v>
      </c>
      <c r="BU16" s="357">
        <v>1306</v>
      </c>
      <c r="BV16" s="357">
        <v>1336</v>
      </c>
      <c r="BW16" s="346">
        <v>1290</v>
      </c>
      <c r="BX16" s="347">
        <v>1226</v>
      </c>
      <c r="BY16" s="357">
        <v>1171</v>
      </c>
      <c r="BZ16" s="357">
        <v>1222</v>
      </c>
      <c r="CA16" s="357">
        <v>1228</v>
      </c>
      <c r="CB16" s="357">
        <v>1224</v>
      </c>
      <c r="CC16" s="357">
        <v>1220</v>
      </c>
      <c r="CD16" s="357">
        <v>1197</v>
      </c>
      <c r="CE16" s="357">
        <v>1158</v>
      </c>
      <c r="CF16" s="357">
        <v>1117</v>
      </c>
      <c r="CG16" s="357">
        <v>1129</v>
      </c>
      <c r="CH16" s="357">
        <v>1121</v>
      </c>
      <c r="CI16" s="346">
        <v>1118</v>
      </c>
      <c r="CJ16" s="347">
        <v>1016</v>
      </c>
      <c r="CK16" s="357">
        <v>938</v>
      </c>
      <c r="CL16" s="357">
        <v>1016</v>
      </c>
      <c r="CM16" s="357">
        <v>1106</v>
      </c>
      <c r="CN16" s="357">
        <v>1060</v>
      </c>
      <c r="CO16" s="357">
        <v>1106</v>
      </c>
      <c r="CP16" s="357">
        <v>1105</v>
      </c>
      <c r="CQ16" s="357">
        <v>1151</v>
      </c>
      <c r="CR16" s="357">
        <v>1203</v>
      </c>
      <c r="CS16" s="357">
        <v>1246</v>
      </c>
      <c r="CT16" s="357">
        <v>1302</v>
      </c>
      <c r="CU16" s="346">
        <v>1375</v>
      </c>
      <c r="CV16" s="347">
        <v>1345</v>
      </c>
      <c r="CW16" s="357">
        <v>1279</v>
      </c>
      <c r="CX16" s="357">
        <v>1331</v>
      </c>
      <c r="CY16" s="357">
        <v>1418</v>
      </c>
      <c r="CZ16" s="357">
        <v>1471</v>
      </c>
      <c r="DA16" s="357">
        <v>1465</v>
      </c>
      <c r="DB16" s="357">
        <v>1509</v>
      </c>
      <c r="DC16" s="357">
        <v>1505</v>
      </c>
      <c r="DD16" s="357">
        <v>1348</v>
      </c>
      <c r="DE16" s="357">
        <v>1351</v>
      </c>
      <c r="DF16" s="357">
        <v>1349</v>
      </c>
      <c r="DG16" s="346">
        <v>1374</v>
      </c>
      <c r="DH16" s="347">
        <v>1290</v>
      </c>
      <c r="DI16" s="357">
        <v>1223</v>
      </c>
      <c r="DJ16" s="357">
        <v>1444</v>
      </c>
      <c r="DK16" s="357">
        <v>1431</v>
      </c>
      <c r="DL16" s="357">
        <v>1399</v>
      </c>
      <c r="DM16" s="357">
        <v>1377</v>
      </c>
      <c r="DN16" s="357">
        <v>1225</v>
      </c>
      <c r="DO16" s="357">
        <v>1210</v>
      </c>
      <c r="DP16" s="357">
        <v>1292</v>
      </c>
      <c r="DQ16" s="346">
        <v>1297</v>
      </c>
      <c r="DR16" s="346">
        <v>1287</v>
      </c>
      <c r="DS16" s="350">
        <v>1313</v>
      </c>
      <c r="DT16" s="102">
        <v>26</v>
      </c>
      <c r="DU16" s="85">
        <v>1.9801980198019802</v>
      </c>
      <c r="DV16" s="102">
        <v>-61</v>
      </c>
      <c r="DW16" s="85">
        <v>-4.4395924308588057</v>
      </c>
      <c r="EA16" s="103" t="s">
        <v>479</v>
      </c>
      <c r="EB16" s="101">
        <v>3678842</v>
      </c>
      <c r="EC16" s="104">
        <v>3691515</v>
      </c>
      <c r="ED16" s="104">
        <v>3791243</v>
      </c>
      <c r="EE16" s="104">
        <v>3947078</v>
      </c>
      <c r="EF16" s="104">
        <v>4015743</v>
      </c>
      <c r="EG16" s="104">
        <v>4231708</v>
      </c>
      <c r="EH16" s="104">
        <v>4108256</v>
      </c>
    </row>
    <row r="17" spans="1:139" ht="15" outlineLevel="2">
      <c r="A17" s="344">
        <v>790</v>
      </c>
      <c r="B17" s="344" t="s">
        <v>297</v>
      </c>
      <c r="C17" s="344" t="s">
        <v>302</v>
      </c>
      <c r="D17" s="347">
        <v>2334</v>
      </c>
      <c r="E17" s="357">
        <v>2359</v>
      </c>
      <c r="F17" s="357">
        <v>2393</v>
      </c>
      <c r="G17" s="357">
        <v>2487</v>
      </c>
      <c r="H17" s="357">
        <v>2501</v>
      </c>
      <c r="I17" s="357">
        <v>2583</v>
      </c>
      <c r="J17" s="357">
        <v>2456</v>
      </c>
      <c r="K17" s="357">
        <v>2363</v>
      </c>
      <c r="L17" s="357">
        <v>2347</v>
      </c>
      <c r="M17" s="357">
        <v>2417</v>
      </c>
      <c r="N17" s="357">
        <v>2463</v>
      </c>
      <c r="O17" s="350">
        <v>2459</v>
      </c>
      <c r="P17" s="347">
        <v>2297</v>
      </c>
      <c r="Q17" s="357">
        <v>2388</v>
      </c>
      <c r="R17" s="357">
        <v>2464</v>
      </c>
      <c r="S17" s="357">
        <v>2470</v>
      </c>
      <c r="T17" s="357">
        <v>2501</v>
      </c>
      <c r="U17" s="357">
        <v>2526</v>
      </c>
      <c r="V17" s="357">
        <v>2543</v>
      </c>
      <c r="W17" s="357">
        <v>2608</v>
      </c>
      <c r="X17" s="357">
        <v>2661</v>
      </c>
      <c r="Y17" s="357">
        <v>2769</v>
      </c>
      <c r="Z17" s="357">
        <v>2685</v>
      </c>
      <c r="AA17" s="350">
        <v>2625</v>
      </c>
      <c r="AB17" s="347">
        <v>2437</v>
      </c>
      <c r="AC17" s="357">
        <v>2367</v>
      </c>
      <c r="AD17" s="357">
        <v>2394</v>
      </c>
      <c r="AE17" s="357">
        <v>2401</v>
      </c>
      <c r="AF17" s="357">
        <v>2355</v>
      </c>
      <c r="AG17" s="357">
        <v>2416</v>
      </c>
      <c r="AH17" s="357">
        <v>2438</v>
      </c>
      <c r="AI17" s="357">
        <v>2467</v>
      </c>
      <c r="AJ17" s="357">
        <v>2481</v>
      </c>
      <c r="AK17" s="357">
        <v>2486</v>
      </c>
      <c r="AL17" s="357">
        <v>2325</v>
      </c>
      <c r="AM17" s="350">
        <v>2390</v>
      </c>
      <c r="AN17" s="347">
        <v>2337</v>
      </c>
      <c r="AO17" s="357">
        <v>2014</v>
      </c>
      <c r="AP17" s="357">
        <v>1993</v>
      </c>
      <c r="AQ17" s="357">
        <v>2161</v>
      </c>
      <c r="AR17" s="357">
        <v>2162</v>
      </c>
      <c r="AS17" s="357">
        <v>2552</v>
      </c>
      <c r="AT17" s="357">
        <v>2505</v>
      </c>
      <c r="AU17" s="357">
        <v>2548</v>
      </c>
      <c r="AV17" s="357">
        <v>2588</v>
      </c>
      <c r="AW17" s="357">
        <v>2602</v>
      </c>
      <c r="AX17" s="357">
        <v>2644</v>
      </c>
      <c r="AY17" s="350">
        <v>2739</v>
      </c>
      <c r="AZ17" s="347">
        <v>2700</v>
      </c>
      <c r="BA17" s="357">
        <v>2673</v>
      </c>
      <c r="BB17" s="357">
        <v>2629</v>
      </c>
      <c r="BC17" s="357">
        <v>2492</v>
      </c>
      <c r="BD17" s="357">
        <v>2465</v>
      </c>
      <c r="BE17" s="357">
        <v>2484</v>
      </c>
      <c r="BF17" s="357">
        <v>2474</v>
      </c>
      <c r="BG17" s="357">
        <v>2439</v>
      </c>
      <c r="BH17" s="357">
        <v>2387</v>
      </c>
      <c r="BI17" s="357">
        <v>2386</v>
      </c>
      <c r="BJ17" s="357">
        <v>2411</v>
      </c>
      <c r="BK17" s="346">
        <v>2510</v>
      </c>
      <c r="BL17" s="347">
        <v>2483</v>
      </c>
      <c r="BM17" s="357">
        <v>2437</v>
      </c>
      <c r="BN17" s="357">
        <v>2555</v>
      </c>
      <c r="BO17" s="357">
        <v>2535</v>
      </c>
      <c r="BP17" s="357">
        <v>2583</v>
      </c>
      <c r="BQ17" s="357">
        <v>2612</v>
      </c>
      <c r="BR17" s="357">
        <v>2608</v>
      </c>
      <c r="BS17" s="357">
        <v>2584</v>
      </c>
      <c r="BT17" s="357">
        <v>2597</v>
      </c>
      <c r="BU17" s="357">
        <v>2600</v>
      </c>
      <c r="BV17" s="357">
        <v>2637</v>
      </c>
      <c r="BW17" s="346">
        <v>2586</v>
      </c>
      <c r="BX17" s="347">
        <v>2442</v>
      </c>
      <c r="BY17" s="357">
        <v>2408</v>
      </c>
      <c r="BZ17" s="357">
        <v>2325</v>
      </c>
      <c r="CA17" s="357">
        <v>2331</v>
      </c>
      <c r="CB17" s="357">
        <v>2266</v>
      </c>
      <c r="CC17" s="357">
        <v>2269</v>
      </c>
      <c r="CD17" s="357">
        <v>2273</v>
      </c>
      <c r="CE17" s="357">
        <v>2158</v>
      </c>
      <c r="CF17" s="357">
        <v>2085</v>
      </c>
      <c r="CG17" s="357">
        <v>2085</v>
      </c>
      <c r="CH17" s="357">
        <v>2043</v>
      </c>
      <c r="CI17" s="346">
        <v>2012</v>
      </c>
      <c r="CJ17" s="347">
        <v>1858</v>
      </c>
      <c r="CK17" s="357">
        <v>1738</v>
      </c>
      <c r="CL17" s="357">
        <v>1759</v>
      </c>
      <c r="CM17" s="357">
        <v>1785</v>
      </c>
      <c r="CN17" s="357">
        <v>1748</v>
      </c>
      <c r="CO17" s="357">
        <v>1752</v>
      </c>
      <c r="CP17" s="357">
        <v>1780</v>
      </c>
      <c r="CQ17" s="357">
        <v>1877</v>
      </c>
      <c r="CR17" s="357">
        <v>1903</v>
      </c>
      <c r="CS17" s="357">
        <v>1929</v>
      </c>
      <c r="CT17" s="357">
        <v>2020</v>
      </c>
      <c r="CU17" s="346">
        <v>2111</v>
      </c>
      <c r="CV17" s="347">
        <v>2088</v>
      </c>
      <c r="CW17" s="357">
        <v>1964</v>
      </c>
      <c r="CX17" s="357">
        <v>2028</v>
      </c>
      <c r="CY17" s="357">
        <v>2109</v>
      </c>
      <c r="CZ17" s="357">
        <v>2212</v>
      </c>
      <c r="DA17" s="357">
        <v>2198</v>
      </c>
      <c r="DB17" s="357">
        <v>2252</v>
      </c>
      <c r="DC17" s="357">
        <v>2233</v>
      </c>
      <c r="DD17" s="357">
        <v>2081</v>
      </c>
      <c r="DE17" s="357">
        <v>2094</v>
      </c>
      <c r="DF17" s="357">
        <v>2106</v>
      </c>
      <c r="DG17" s="346">
        <v>2122</v>
      </c>
      <c r="DH17" s="347">
        <v>2049</v>
      </c>
      <c r="DI17" s="357">
        <v>1953</v>
      </c>
      <c r="DJ17" s="357">
        <v>2116</v>
      </c>
      <c r="DK17" s="357">
        <v>2111</v>
      </c>
      <c r="DL17" s="357">
        <v>2078</v>
      </c>
      <c r="DM17" s="357">
        <v>2060</v>
      </c>
      <c r="DN17" s="357">
        <v>1859</v>
      </c>
      <c r="DO17" s="357">
        <v>1852</v>
      </c>
      <c r="DP17" s="357">
        <v>1905</v>
      </c>
      <c r="DQ17" s="346">
        <v>1882</v>
      </c>
      <c r="DR17" s="346">
        <v>1902</v>
      </c>
      <c r="DS17" s="350">
        <v>1864</v>
      </c>
      <c r="DT17" s="102">
        <v>-38</v>
      </c>
      <c r="DU17" s="85">
        <v>-2.0386266094420602</v>
      </c>
      <c r="DV17" s="102">
        <v>-258</v>
      </c>
      <c r="DW17" s="85">
        <v>-12.158341187558905</v>
      </c>
      <c r="EA17" s="103" t="s">
        <v>480</v>
      </c>
      <c r="EB17" s="234">
        <v>3696112</v>
      </c>
      <c r="EC17" s="104">
        <v>3699285</v>
      </c>
      <c r="ED17" s="3">
        <v>3791942</v>
      </c>
      <c r="EE17" s="104">
        <v>3941677</v>
      </c>
      <c r="EF17" s="104">
        <v>4036469</v>
      </c>
      <c r="EG17" s="104">
        <v>4240748</v>
      </c>
      <c r="EH17" s="104">
        <v>4098416</v>
      </c>
    </row>
    <row r="18" spans="1:139" ht="15" outlineLevel="2">
      <c r="A18" s="344">
        <v>895</v>
      </c>
      <c r="B18" s="344" t="s">
        <v>297</v>
      </c>
      <c r="C18" s="344" t="s">
        <v>303</v>
      </c>
      <c r="D18" s="347">
        <v>2363</v>
      </c>
      <c r="E18" s="357">
        <v>2387</v>
      </c>
      <c r="F18" s="357">
        <v>2427</v>
      </c>
      <c r="G18" s="357">
        <v>2441</v>
      </c>
      <c r="H18" s="357">
        <v>2385</v>
      </c>
      <c r="I18" s="357">
        <v>2372</v>
      </c>
      <c r="J18" s="357">
        <v>2305</v>
      </c>
      <c r="K18" s="357">
        <v>2257</v>
      </c>
      <c r="L18" s="357">
        <v>2149</v>
      </c>
      <c r="M18" s="357">
        <v>2159</v>
      </c>
      <c r="N18" s="357">
        <v>2139</v>
      </c>
      <c r="O18" s="350">
        <v>2168</v>
      </c>
      <c r="P18" s="347">
        <v>1991</v>
      </c>
      <c r="Q18" s="357">
        <v>2003</v>
      </c>
      <c r="R18" s="357">
        <v>2009</v>
      </c>
      <c r="S18" s="357">
        <v>1958</v>
      </c>
      <c r="T18" s="357">
        <v>2385</v>
      </c>
      <c r="U18" s="357">
        <v>2018</v>
      </c>
      <c r="V18" s="357">
        <v>2027</v>
      </c>
      <c r="W18" s="357">
        <v>2142</v>
      </c>
      <c r="X18" s="357">
        <v>2185</v>
      </c>
      <c r="Y18" s="357">
        <v>2218</v>
      </c>
      <c r="Z18" s="357">
        <v>2027</v>
      </c>
      <c r="AA18" s="350">
        <v>1972</v>
      </c>
      <c r="AB18" s="347">
        <v>1906</v>
      </c>
      <c r="AC18" s="357">
        <v>1848</v>
      </c>
      <c r="AD18" s="357">
        <v>1833</v>
      </c>
      <c r="AE18" s="357">
        <v>1818</v>
      </c>
      <c r="AF18" s="357">
        <v>1818</v>
      </c>
      <c r="AG18" s="357">
        <v>1888</v>
      </c>
      <c r="AH18" s="357">
        <v>1969</v>
      </c>
      <c r="AI18" s="357">
        <v>1998</v>
      </c>
      <c r="AJ18" s="357">
        <v>1984</v>
      </c>
      <c r="AK18" s="357">
        <v>1962</v>
      </c>
      <c r="AL18" s="357">
        <v>1715</v>
      </c>
      <c r="AM18" s="350">
        <v>1814</v>
      </c>
      <c r="AN18" s="347">
        <v>1825</v>
      </c>
      <c r="AO18" s="357">
        <v>1626</v>
      </c>
      <c r="AP18" s="357">
        <v>1666</v>
      </c>
      <c r="AQ18" s="357">
        <v>1760</v>
      </c>
      <c r="AR18" s="357">
        <v>1746</v>
      </c>
      <c r="AS18" s="357">
        <v>2056</v>
      </c>
      <c r="AT18" s="357">
        <v>2001</v>
      </c>
      <c r="AU18" s="357">
        <v>2066</v>
      </c>
      <c r="AV18" s="357">
        <v>2123</v>
      </c>
      <c r="AW18" s="357">
        <v>2159</v>
      </c>
      <c r="AX18" s="357">
        <v>2146</v>
      </c>
      <c r="AY18" s="350">
        <v>2222</v>
      </c>
      <c r="AZ18" s="347">
        <v>2180</v>
      </c>
      <c r="BA18" s="357">
        <v>2190</v>
      </c>
      <c r="BB18" s="357">
        <v>2142</v>
      </c>
      <c r="BC18" s="357">
        <v>2080</v>
      </c>
      <c r="BD18" s="357">
        <v>2060</v>
      </c>
      <c r="BE18" s="357">
        <v>2098</v>
      </c>
      <c r="BF18" s="357">
        <v>2168</v>
      </c>
      <c r="BG18" s="357">
        <v>2085</v>
      </c>
      <c r="BH18" s="357">
        <v>2164</v>
      </c>
      <c r="BI18" s="357">
        <v>2173</v>
      </c>
      <c r="BJ18" s="357">
        <v>2128</v>
      </c>
      <c r="BK18" s="346">
        <v>2168</v>
      </c>
      <c r="BL18" s="347">
        <v>2139</v>
      </c>
      <c r="BM18" s="357">
        <v>1998</v>
      </c>
      <c r="BN18" s="357">
        <v>2041</v>
      </c>
      <c r="BO18" s="357">
        <v>1971</v>
      </c>
      <c r="BP18" s="357">
        <v>1993</v>
      </c>
      <c r="BQ18" s="357">
        <v>2029</v>
      </c>
      <c r="BR18" s="357">
        <v>2006</v>
      </c>
      <c r="BS18" s="357">
        <v>2023</v>
      </c>
      <c r="BT18" s="357">
        <v>2018</v>
      </c>
      <c r="BU18" s="357">
        <v>2010</v>
      </c>
      <c r="BV18" s="357">
        <v>1968</v>
      </c>
      <c r="BW18" s="346">
        <v>1982</v>
      </c>
      <c r="BX18" s="347">
        <v>1894</v>
      </c>
      <c r="BY18" s="357">
        <v>1895</v>
      </c>
      <c r="BZ18" s="357">
        <v>1835</v>
      </c>
      <c r="CA18" s="357">
        <v>1891</v>
      </c>
      <c r="CB18" s="357">
        <v>1927</v>
      </c>
      <c r="CC18" s="357">
        <v>1986</v>
      </c>
      <c r="CD18" s="357">
        <v>2012</v>
      </c>
      <c r="CE18" s="357">
        <v>1955</v>
      </c>
      <c r="CF18" s="357">
        <v>1912</v>
      </c>
      <c r="CG18" s="357">
        <v>1982</v>
      </c>
      <c r="CH18" s="357">
        <v>1974</v>
      </c>
      <c r="CI18" s="346">
        <v>1922</v>
      </c>
      <c r="CJ18" s="347">
        <v>1736</v>
      </c>
      <c r="CK18" s="357">
        <v>1619</v>
      </c>
      <c r="CL18" s="357">
        <v>1686</v>
      </c>
      <c r="CM18" s="357">
        <v>1725</v>
      </c>
      <c r="CN18" s="357">
        <v>1633</v>
      </c>
      <c r="CO18" s="357">
        <v>1703</v>
      </c>
      <c r="CP18" s="357">
        <v>1710</v>
      </c>
      <c r="CQ18" s="357">
        <v>1768</v>
      </c>
      <c r="CR18" s="357">
        <v>1819</v>
      </c>
      <c r="CS18" s="357">
        <v>1879</v>
      </c>
      <c r="CT18" s="357">
        <v>1951</v>
      </c>
      <c r="CU18" s="346">
        <v>2051</v>
      </c>
      <c r="CV18" s="347">
        <v>2020</v>
      </c>
      <c r="CW18" s="357">
        <v>1970</v>
      </c>
      <c r="CX18" s="357">
        <v>2019</v>
      </c>
      <c r="CY18" s="357">
        <v>2051</v>
      </c>
      <c r="CZ18" s="357">
        <v>2100</v>
      </c>
      <c r="DA18" s="357">
        <v>2148</v>
      </c>
      <c r="DB18" s="357">
        <v>2140</v>
      </c>
      <c r="DC18" s="357">
        <v>2174</v>
      </c>
      <c r="DD18" s="357">
        <v>2029</v>
      </c>
      <c r="DE18" s="357">
        <v>2057</v>
      </c>
      <c r="DF18" s="357">
        <v>2064</v>
      </c>
      <c r="DG18" s="346">
        <v>2046</v>
      </c>
      <c r="DH18" s="347">
        <v>1987</v>
      </c>
      <c r="DI18" s="357">
        <v>1905</v>
      </c>
      <c r="DJ18" s="357">
        <v>2132</v>
      </c>
      <c r="DK18" s="357">
        <v>2113</v>
      </c>
      <c r="DL18" s="357">
        <v>2085</v>
      </c>
      <c r="DM18" s="357">
        <v>2091</v>
      </c>
      <c r="DN18" s="357">
        <v>1867</v>
      </c>
      <c r="DO18" s="357">
        <v>1837</v>
      </c>
      <c r="DP18" s="357">
        <v>1903</v>
      </c>
      <c r="DQ18" s="346">
        <v>1821</v>
      </c>
      <c r="DR18" s="346">
        <v>1853</v>
      </c>
      <c r="DS18" s="350">
        <v>1853</v>
      </c>
      <c r="DT18" s="102">
        <v>0</v>
      </c>
      <c r="DU18" s="85">
        <v>0</v>
      </c>
      <c r="DV18" s="102">
        <v>-193</v>
      </c>
      <c r="DW18" s="85">
        <v>-9.433040078201369</v>
      </c>
    </row>
    <row r="19" spans="1:139" ht="15" outlineLevel="1">
      <c r="A19" s="123" t="s">
        <v>304</v>
      </c>
      <c r="B19" s="26"/>
      <c r="C19" s="27"/>
      <c r="D19" s="44">
        <v>172751</v>
      </c>
      <c r="E19" s="45">
        <v>169490</v>
      </c>
      <c r="F19" s="45">
        <v>169637</v>
      </c>
      <c r="G19" s="45">
        <v>169874</v>
      </c>
      <c r="H19" s="45">
        <v>168748</v>
      </c>
      <c r="I19" s="45">
        <v>169622</v>
      </c>
      <c r="J19" s="45">
        <v>168766</v>
      </c>
      <c r="K19" s="45">
        <v>169033</v>
      </c>
      <c r="L19" s="45">
        <v>164098</v>
      </c>
      <c r="M19" s="45">
        <v>167191</v>
      </c>
      <c r="N19" s="45">
        <v>167466</v>
      </c>
      <c r="O19" s="235">
        <v>168219</v>
      </c>
      <c r="P19" s="44">
        <v>165527</v>
      </c>
      <c r="Q19" s="45">
        <v>157160</v>
      </c>
      <c r="R19" s="45">
        <v>167672</v>
      </c>
      <c r="S19" s="45">
        <v>167249</v>
      </c>
      <c r="T19" s="45">
        <v>168748</v>
      </c>
      <c r="U19" s="45">
        <v>172726</v>
      </c>
      <c r="V19" s="45">
        <v>170438</v>
      </c>
      <c r="W19" s="45">
        <v>173978</v>
      </c>
      <c r="X19" s="45">
        <v>174877</v>
      </c>
      <c r="Y19" s="45">
        <v>177435</v>
      </c>
      <c r="Z19" s="45">
        <v>176986</v>
      </c>
      <c r="AA19" s="235">
        <v>173049</v>
      </c>
      <c r="AB19" s="44">
        <v>167648</v>
      </c>
      <c r="AC19" s="45">
        <v>165580</v>
      </c>
      <c r="AD19" s="45">
        <v>166654</v>
      </c>
      <c r="AE19" s="45">
        <v>168410</v>
      </c>
      <c r="AF19" s="45">
        <v>167862</v>
      </c>
      <c r="AG19" s="45">
        <v>169578</v>
      </c>
      <c r="AH19" s="45">
        <v>175463</v>
      </c>
      <c r="AI19" s="45">
        <v>177734</v>
      </c>
      <c r="AJ19" s="45">
        <v>179264</v>
      </c>
      <c r="AK19" s="45">
        <v>180268</v>
      </c>
      <c r="AL19" s="45">
        <v>177062</v>
      </c>
      <c r="AM19" s="235">
        <v>178026</v>
      </c>
      <c r="AN19" s="44">
        <v>174957</v>
      </c>
      <c r="AO19" s="45">
        <v>172331</v>
      </c>
      <c r="AP19" s="45">
        <v>174968</v>
      </c>
      <c r="AQ19" s="45">
        <v>178570</v>
      </c>
      <c r="AR19" s="45">
        <v>179569</v>
      </c>
      <c r="AS19" s="45">
        <v>182656</v>
      </c>
      <c r="AT19" s="45">
        <v>186318</v>
      </c>
      <c r="AU19" s="45">
        <v>187387</v>
      </c>
      <c r="AV19" s="45">
        <v>188040</v>
      </c>
      <c r="AW19" s="45">
        <v>190196</v>
      </c>
      <c r="AX19" s="45">
        <v>189649</v>
      </c>
      <c r="AY19" s="235">
        <v>189957</v>
      </c>
      <c r="AZ19" s="44">
        <v>187328</v>
      </c>
      <c r="BA19" s="45">
        <v>185287</v>
      </c>
      <c r="BB19" s="45">
        <v>188090</v>
      </c>
      <c r="BC19" s="45">
        <v>185887</v>
      </c>
      <c r="BD19" s="45">
        <v>186670</v>
      </c>
      <c r="BE19" s="45">
        <v>189023</v>
      </c>
      <c r="BF19" s="45">
        <v>189296</v>
      </c>
      <c r="BG19" s="45">
        <v>191377</v>
      </c>
      <c r="BH19" s="45">
        <v>190900</v>
      </c>
      <c r="BI19" s="45">
        <v>190718</v>
      </c>
      <c r="BJ19" s="45">
        <v>189862</v>
      </c>
      <c r="BK19" s="57">
        <v>190141</v>
      </c>
      <c r="BL19" s="44">
        <v>187230</v>
      </c>
      <c r="BM19" s="45">
        <v>186781</v>
      </c>
      <c r="BN19" s="45">
        <v>189654</v>
      </c>
      <c r="BO19" s="45">
        <v>191373</v>
      </c>
      <c r="BP19" s="45">
        <v>190547</v>
      </c>
      <c r="BQ19" s="45">
        <v>190549</v>
      </c>
      <c r="BR19" s="45">
        <v>189876</v>
      </c>
      <c r="BS19" s="45">
        <v>190772</v>
      </c>
      <c r="BT19" s="45">
        <v>191384</v>
      </c>
      <c r="BU19" s="45">
        <v>191895</v>
      </c>
      <c r="BV19" s="45">
        <v>191918</v>
      </c>
      <c r="BW19" s="57">
        <v>191308</v>
      </c>
      <c r="BX19" s="44">
        <v>187795</v>
      </c>
      <c r="BY19" s="45">
        <v>187218</v>
      </c>
      <c r="BZ19" s="45">
        <v>189052</v>
      </c>
      <c r="CA19" s="45">
        <v>190331</v>
      </c>
      <c r="CB19" s="45">
        <v>191205</v>
      </c>
      <c r="CC19" s="45">
        <v>192619</v>
      </c>
      <c r="CD19" s="45">
        <v>193440</v>
      </c>
      <c r="CE19" s="45">
        <v>194501</v>
      </c>
      <c r="CF19" s="45">
        <v>194677</v>
      </c>
      <c r="CG19" s="45">
        <v>196099</v>
      </c>
      <c r="CH19" s="45">
        <v>197411</v>
      </c>
      <c r="CI19" s="57">
        <v>197645</v>
      </c>
      <c r="CJ19" s="44">
        <v>194422</v>
      </c>
      <c r="CK19" s="45">
        <v>192712</v>
      </c>
      <c r="CL19" s="45">
        <v>192305</v>
      </c>
      <c r="CM19" s="45">
        <v>192216</v>
      </c>
      <c r="CN19" s="45">
        <v>190903</v>
      </c>
      <c r="CO19" s="45">
        <v>191359</v>
      </c>
      <c r="CP19" s="45">
        <v>193334</v>
      </c>
      <c r="CQ19" s="45">
        <v>197420</v>
      </c>
      <c r="CR19" s="45">
        <v>198995</v>
      </c>
      <c r="CS19" s="45">
        <v>200729</v>
      </c>
      <c r="CT19" s="45">
        <v>203220</v>
      </c>
      <c r="CU19" s="57">
        <v>204764</v>
      </c>
      <c r="CV19" s="44">
        <v>203784</v>
      </c>
      <c r="CW19" s="45">
        <v>205093</v>
      </c>
      <c r="CX19" s="45">
        <v>207980</v>
      </c>
      <c r="CY19" s="45">
        <v>209838</v>
      </c>
      <c r="CZ19" s="45">
        <v>211706</v>
      </c>
      <c r="DA19" s="45">
        <v>212920</v>
      </c>
      <c r="DB19" s="45">
        <v>212566</v>
      </c>
      <c r="DC19" s="45">
        <v>213673</v>
      </c>
      <c r="DD19" s="45">
        <v>209220</v>
      </c>
      <c r="DE19" s="45">
        <v>210987</v>
      </c>
      <c r="DF19" s="45">
        <v>212094</v>
      </c>
      <c r="DG19" s="57">
        <v>212262</v>
      </c>
      <c r="DH19" s="44">
        <v>210854</v>
      </c>
      <c r="DI19" s="45">
        <v>210792</v>
      </c>
      <c r="DJ19" s="45">
        <v>210751</v>
      </c>
      <c r="DK19" s="45">
        <v>212159</v>
      </c>
      <c r="DL19" s="45">
        <v>211369</v>
      </c>
      <c r="DM19" s="45">
        <v>211730</v>
      </c>
      <c r="DN19" s="45">
        <v>198962</v>
      </c>
      <c r="DO19" s="45">
        <v>198884</v>
      </c>
      <c r="DP19" s="45">
        <v>199798</v>
      </c>
      <c r="DQ19" s="57">
        <v>199604</v>
      </c>
      <c r="DR19" s="57">
        <v>199845</v>
      </c>
      <c r="DS19" s="235">
        <v>199144</v>
      </c>
      <c r="DT19" s="102">
        <v>-701</v>
      </c>
      <c r="DU19" s="85">
        <v>-0.3520065881974852</v>
      </c>
      <c r="DV19" s="102">
        <v>-13118</v>
      </c>
      <c r="DW19" s="85">
        <v>-6.1800981805504511</v>
      </c>
    </row>
    <row r="20" spans="1:139" ht="15" outlineLevel="2">
      <c r="A20" s="344">
        <v>45</v>
      </c>
      <c r="B20" s="344" t="s">
        <v>304</v>
      </c>
      <c r="C20" s="344" t="s">
        <v>305</v>
      </c>
      <c r="D20" s="347">
        <v>81292</v>
      </c>
      <c r="E20" s="357">
        <v>80416</v>
      </c>
      <c r="F20" s="357">
        <v>80618</v>
      </c>
      <c r="G20" s="357">
        <v>80638</v>
      </c>
      <c r="H20" s="357">
        <v>79962</v>
      </c>
      <c r="I20" s="357">
        <v>80396</v>
      </c>
      <c r="J20" s="357">
        <v>79911</v>
      </c>
      <c r="K20" s="357">
        <v>80026</v>
      </c>
      <c r="L20" s="357">
        <v>80961</v>
      </c>
      <c r="M20" s="357">
        <v>79304</v>
      </c>
      <c r="N20" s="357">
        <v>79411</v>
      </c>
      <c r="O20" s="350">
        <v>79530</v>
      </c>
      <c r="P20" s="347">
        <v>78519</v>
      </c>
      <c r="Q20" s="357">
        <v>73500</v>
      </c>
      <c r="R20" s="357">
        <v>79977</v>
      </c>
      <c r="S20" s="357">
        <v>79294</v>
      </c>
      <c r="T20" s="357">
        <v>79962</v>
      </c>
      <c r="U20" s="357">
        <v>80892</v>
      </c>
      <c r="V20" s="357">
        <v>79921</v>
      </c>
      <c r="W20" s="357">
        <v>81369</v>
      </c>
      <c r="X20" s="357">
        <v>81557</v>
      </c>
      <c r="Y20" s="357">
        <v>82240</v>
      </c>
      <c r="Z20" s="357">
        <v>81865</v>
      </c>
      <c r="AA20" s="350">
        <v>79506</v>
      </c>
      <c r="AB20" s="347">
        <v>78329</v>
      </c>
      <c r="AC20" s="357">
        <v>77543</v>
      </c>
      <c r="AD20" s="357">
        <v>77996</v>
      </c>
      <c r="AE20" s="357">
        <v>78526</v>
      </c>
      <c r="AF20" s="357">
        <v>78276</v>
      </c>
      <c r="AG20" s="357">
        <v>78991</v>
      </c>
      <c r="AH20" s="357">
        <v>81479</v>
      </c>
      <c r="AI20" s="357">
        <v>82192</v>
      </c>
      <c r="AJ20" s="357">
        <v>82670</v>
      </c>
      <c r="AK20" s="357">
        <v>83177</v>
      </c>
      <c r="AL20" s="357">
        <v>81983</v>
      </c>
      <c r="AM20" s="350">
        <v>82396</v>
      </c>
      <c r="AN20" s="347">
        <v>80690</v>
      </c>
      <c r="AO20" s="357">
        <v>80125</v>
      </c>
      <c r="AP20" s="357">
        <v>81060</v>
      </c>
      <c r="AQ20" s="357">
        <v>82406</v>
      </c>
      <c r="AR20" s="357">
        <v>82718</v>
      </c>
      <c r="AS20" s="357">
        <v>83875</v>
      </c>
      <c r="AT20" s="357">
        <v>84606</v>
      </c>
      <c r="AU20" s="357">
        <v>84989</v>
      </c>
      <c r="AV20" s="357">
        <v>85307</v>
      </c>
      <c r="AW20" s="357">
        <v>86164</v>
      </c>
      <c r="AX20" s="357">
        <v>85996</v>
      </c>
      <c r="AY20" s="350">
        <v>86254</v>
      </c>
      <c r="AZ20" s="347">
        <v>85530</v>
      </c>
      <c r="BA20" s="357">
        <v>84980</v>
      </c>
      <c r="BB20" s="357">
        <v>86006</v>
      </c>
      <c r="BC20" s="357">
        <v>84978</v>
      </c>
      <c r="BD20" s="357">
        <v>85190</v>
      </c>
      <c r="BE20" s="357">
        <v>85625</v>
      </c>
      <c r="BF20" s="357">
        <v>85816</v>
      </c>
      <c r="BG20" s="357">
        <v>86225</v>
      </c>
      <c r="BH20" s="357">
        <v>86404</v>
      </c>
      <c r="BI20" s="357">
        <v>86159</v>
      </c>
      <c r="BJ20" s="357">
        <v>85936</v>
      </c>
      <c r="BK20" s="346">
        <v>86146</v>
      </c>
      <c r="BL20" s="347">
        <v>85221</v>
      </c>
      <c r="BM20" s="357">
        <v>85065</v>
      </c>
      <c r="BN20" s="357">
        <v>85955</v>
      </c>
      <c r="BO20" s="357">
        <v>86604</v>
      </c>
      <c r="BP20" s="357">
        <v>86229</v>
      </c>
      <c r="BQ20" s="357">
        <v>85885</v>
      </c>
      <c r="BR20" s="357">
        <v>85808</v>
      </c>
      <c r="BS20" s="357">
        <v>86324</v>
      </c>
      <c r="BT20" s="357">
        <v>86585</v>
      </c>
      <c r="BU20" s="357">
        <v>86861</v>
      </c>
      <c r="BV20" s="357">
        <v>86920</v>
      </c>
      <c r="BW20" s="346">
        <v>86064</v>
      </c>
      <c r="BX20" s="347">
        <v>85162</v>
      </c>
      <c r="BY20" s="357">
        <v>84868</v>
      </c>
      <c r="BZ20" s="357">
        <v>85625</v>
      </c>
      <c r="CA20" s="357">
        <v>85999</v>
      </c>
      <c r="CB20" s="357">
        <v>86398</v>
      </c>
      <c r="CC20" s="357">
        <v>86942</v>
      </c>
      <c r="CD20" s="357">
        <v>87286</v>
      </c>
      <c r="CE20" s="357">
        <v>87645</v>
      </c>
      <c r="CF20" s="357">
        <v>87569</v>
      </c>
      <c r="CG20" s="357">
        <v>87967</v>
      </c>
      <c r="CH20" s="357">
        <v>88202</v>
      </c>
      <c r="CI20" s="346">
        <v>88062</v>
      </c>
      <c r="CJ20" s="347">
        <v>87149</v>
      </c>
      <c r="CK20" s="357">
        <v>86234</v>
      </c>
      <c r="CL20" s="357">
        <v>85845</v>
      </c>
      <c r="CM20" s="357">
        <v>85302</v>
      </c>
      <c r="CN20" s="357">
        <v>84440</v>
      </c>
      <c r="CO20" s="357">
        <v>84385</v>
      </c>
      <c r="CP20" s="357">
        <v>85369</v>
      </c>
      <c r="CQ20" s="357">
        <v>86984</v>
      </c>
      <c r="CR20" s="357">
        <v>87472</v>
      </c>
      <c r="CS20" s="357">
        <v>88074</v>
      </c>
      <c r="CT20" s="357">
        <v>88952</v>
      </c>
      <c r="CU20" s="346">
        <v>89472</v>
      </c>
      <c r="CV20" s="347">
        <v>89085</v>
      </c>
      <c r="CW20" s="357">
        <v>89658</v>
      </c>
      <c r="CX20" s="357">
        <v>90488</v>
      </c>
      <c r="CY20" s="357">
        <v>90883</v>
      </c>
      <c r="CZ20" s="357">
        <v>91291</v>
      </c>
      <c r="DA20" s="357">
        <v>91772</v>
      </c>
      <c r="DB20" s="357">
        <v>91965</v>
      </c>
      <c r="DC20" s="357">
        <v>92251</v>
      </c>
      <c r="DD20" s="357">
        <v>90288</v>
      </c>
      <c r="DE20" s="357">
        <v>90811</v>
      </c>
      <c r="DF20" s="357">
        <v>91193</v>
      </c>
      <c r="DG20" s="346">
        <v>91068</v>
      </c>
      <c r="DH20" s="347">
        <v>90810</v>
      </c>
      <c r="DI20" s="357">
        <v>90603</v>
      </c>
      <c r="DJ20" s="357">
        <v>90070</v>
      </c>
      <c r="DK20" s="357">
        <v>90308</v>
      </c>
      <c r="DL20" s="357">
        <v>89989</v>
      </c>
      <c r="DM20" s="357">
        <v>90042</v>
      </c>
      <c r="DN20" s="357">
        <v>85458</v>
      </c>
      <c r="DO20" s="357">
        <v>85500</v>
      </c>
      <c r="DP20" s="357">
        <v>85557</v>
      </c>
      <c r="DQ20" s="346">
        <v>85478</v>
      </c>
      <c r="DR20" s="346">
        <v>85494</v>
      </c>
      <c r="DS20" s="350">
        <v>85085</v>
      </c>
      <c r="DT20" s="102">
        <v>-409</v>
      </c>
      <c r="DU20" s="85">
        <v>-0.48069577481342185</v>
      </c>
      <c r="DV20" s="102">
        <v>-5983</v>
      </c>
      <c r="DW20" s="85">
        <v>-6.5698159616989509</v>
      </c>
    </row>
    <row r="21" spans="1:139" ht="15" outlineLevel="2">
      <c r="A21" s="344">
        <v>51</v>
      </c>
      <c r="B21" s="344" t="s">
        <v>304</v>
      </c>
      <c r="C21" s="344" t="s">
        <v>306</v>
      </c>
      <c r="D21" s="347">
        <v>3820</v>
      </c>
      <c r="E21" s="357">
        <v>3642</v>
      </c>
      <c r="F21" s="357">
        <v>3567</v>
      </c>
      <c r="G21" s="357">
        <v>3669</v>
      </c>
      <c r="H21" s="357">
        <v>3657</v>
      </c>
      <c r="I21" s="357">
        <v>3648</v>
      </c>
      <c r="J21" s="357">
        <v>3653</v>
      </c>
      <c r="K21" s="357">
        <v>3681</v>
      </c>
      <c r="L21" s="357">
        <v>3586</v>
      </c>
      <c r="M21" s="357">
        <v>3626</v>
      </c>
      <c r="N21" s="357">
        <v>3609</v>
      </c>
      <c r="O21" s="350">
        <v>3569</v>
      </c>
      <c r="P21" s="347">
        <v>3467</v>
      </c>
      <c r="Q21" s="357">
        <v>3288</v>
      </c>
      <c r="R21" s="357">
        <v>3599</v>
      </c>
      <c r="S21" s="357">
        <v>3494</v>
      </c>
      <c r="T21" s="357">
        <v>3657</v>
      </c>
      <c r="U21" s="357">
        <v>3747</v>
      </c>
      <c r="V21" s="357">
        <v>3633</v>
      </c>
      <c r="W21" s="357">
        <v>3779</v>
      </c>
      <c r="X21" s="357">
        <v>3878</v>
      </c>
      <c r="Y21" s="357">
        <v>3968</v>
      </c>
      <c r="Z21" s="357">
        <v>3900</v>
      </c>
      <c r="AA21" s="350">
        <v>3822</v>
      </c>
      <c r="AB21" s="347">
        <v>3452</v>
      </c>
      <c r="AC21" s="357">
        <v>3395</v>
      </c>
      <c r="AD21" s="357">
        <v>3420</v>
      </c>
      <c r="AE21" s="357">
        <v>3489</v>
      </c>
      <c r="AF21" s="357">
        <v>3501</v>
      </c>
      <c r="AG21" s="357">
        <v>3499</v>
      </c>
      <c r="AH21" s="357">
        <v>3659</v>
      </c>
      <c r="AI21" s="357">
        <v>3750</v>
      </c>
      <c r="AJ21" s="357">
        <v>3865</v>
      </c>
      <c r="AK21" s="357">
        <v>3936</v>
      </c>
      <c r="AL21" s="357">
        <v>3813</v>
      </c>
      <c r="AM21" s="350">
        <v>3813</v>
      </c>
      <c r="AN21" s="347">
        <v>3645</v>
      </c>
      <c r="AO21" s="357">
        <v>3359</v>
      </c>
      <c r="AP21" s="357">
        <v>3363</v>
      </c>
      <c r="AQ21" s="357">
        <v>3537</v>
      </c>
      <c r="AR21" s="357">
        <v>3563</v>
      </c>
      <c r="AS21" s="357">
        <v>3657</v>
      </c>
      <c r="AT21" s="357">
        <v>3722</v>
      </c>
      <c r="AU21" s="357">
        <v>3783</v>
      </c>
      <c r="AV21" s="357">
        <v>3784</v>
      </c>
      <c r="AW21" s="357">
        <v>3802</v>
      </c>
      <c r="AX21" s="357">
        <v>3759</v>
      </c>
      <c r="AY21" s="350">
        <v>3687</v>
      </c>
      <c r="AZ21" s="347">
        <v>3575</v>
      </c>
      <c r="BA21" s="357">
        <v>3359</v>
      </c>
      <c r="BB21" s="357">
        <v>3519</v>
      </c>
      <c r="BC21" s="357">
        <v>3505</v>
      </c>
      <c r="BD21" s="357">
        <v>3556</v>
      </c>
      <c r="BE21" s="357">
        <v>3648</v>
      </c>
      <c r="BF21" s="357">
        <v>3637</v>
      </c>
      <c r="BG21" s="357">
        <v>3585</v>
      </c>
      <c r="BH21" s="357">
        <v>3659</v>
      </c>
      <c r="BI21" s="357">
        <v>3667</v>
      </c>
      <c r="BJ21" s="357">
        <v>3629</v>
      </c>
      <c r="BK21" s="346">
        <v>3653</v>
      </c>
      <c r="BL21" s="347">
        <v>3464</v>
      </c>
      <c r="BM21" s="357">
        <v>3482</v>
      </c>
      <c r="BN21" s="357">
        <v>3623</v>
      </c>
      <c r="BO21" s="357">
        <v>3732</v>
      </c>
      <c r="BP21" s="357">
        <v>3722</v>
      </c>
      <c r="BQ21" s="357">
        <v>3729</v>
      </c>
      <c r="BR21" s="357">
        <v>3670</v>
      </c>
      <c r="BS21" s="357">
        <v>3638</v>
      </c>
      <c r="BT21" s="357">
        <v>3642</v>
      </c>
      <c r="BU21" s="357">
        <v>3637</v>
      </c>
      <c r="BV21" s="357">
        <v>3593</v>
      </c>
      <c r="BW21" s="346">
        <v>3553</v>
      </c>
      <c r="BX21" s="347">
        <v>3261</v>
      </c>
      <c r="BY21" s="357">
        <v>3182</v>
      </c>
      <c r="BZ21" s="357">
        <v>3259</v>
      </c>
      <c r="CA21" s="357">
        <v>3375</v>
      </c>
      <c r="CB21" s="357">
        <v>3377</v>
      </c>
      <c r="CC21" s="357">
        <v>3460</v>
      </c>
      <c r="CD21" s="357">
        <v>3434</v>
      </c>
      <c r="CE21" s="357">
        <v>3455</v>
      </c>
      <c r="CF21" s="357">
        <v>3404</v>
      </c>
      <c r="CG21" s="357">
        <v>3436</v>
      </c>
      <c r="CH21" s="357">
        <v>3505</v>
      </c>
      <c r="CI21" s="346">
        <v>3541</v>
      </c>
      <c r="CJ21" s="347">
        <v>3393</v>
      </c>
      <c r="CK21" s="357">
        <v>3304</v>
      </c>
      <c r="CL21" s="357">
        <v>3268</v>
      </c>
      <c r="CM21" s="357">
        <v>3373</v>
      </c>
      <c r="CN21" s="357">
        <v>3327</v>
      </c>
      <c r="CO21" s="357">
        <v>3284</v>
      </c>
      <c r="CP21" s="357">
        <v>3381</v>
      </c>
      <c r="CQ21" s="357">
        <v>3476</v>
      </c>
      <c r="CR21" s="357">
        <v>3494</v>
      </c>
      <c r="CS21" s="357">
        <v>3505</v>
      </c>
      <c r="CT21" s="357">
        <v>3546</v>
      </c>
      <c r="CU21" s="346">
        <v>3555</v>
      </c>
      <c r="CV21" s="347">
        <v>3396</v>
      </c>
      <c r="CW21" s="357">
        <v>3354</v>
      </c>
      <c r="CX21" s="357">
        <v>3460</v>
      </c>
      <c r="CY21" s="357">
        <v>3580</v>
      </c>
      <c r="CZ21" s="357">
        <v>3624</v>
      </c>
      <c r="DA21" s="357">
        <v>3674</v>
      </c>
      <c r="DB21" s="357">
        <v>3650</v>
      </c>
      <c r="DC21" s="357">
        <v>3672</v>
      </c>
      <c r="DD21" s="357">
        <v>3649</v>
      </c>
      <c r="DE21" s="357">
        <v>3688</v>
      </c>
      <c r="DF21" s="357">
        <v>3701</v>
      </c>
      <c r="DG21" s="346">
        <v>3716</v>
      </c>
      <c r="DH21" s="347">
        <v>3566</v>
      </c>
      <c r="DI21" s="357">
        <v>3658</v>
      </c>
      <c r="DJ21" s="357">
        <v>3638</v>
      </c>
      <c r="DK21" s="357">
        <v>3808</v>
      </c>
      <c r="DL21" s="357">
        <v>3736</v>
      </c>
      <c r="DM21" s="357">
        <v>3848</v>
      </c>
      <c r="DN21" s="357">
        <v>3450</v>
      </c>
      <c r="DO21" s="357">
        <v>3521</v>
      </c>
      <c r="DP21" s="357">
        <v>3632</v>
      </c>
      <c r="DQ21" s="346">
        <v>3696</v>
      </c>
      <c r="DR21" s="346">
        <v>3752</v>
      </c>
      <c r="DS21" s="350">
        <v>3786</v>
      </c>
      <c r="DT21" s="102">
        <v>34</v>
      </c>
      <c r="DU21" s="85">
        <v>0.89804543053354469</v>
      </c>
      <c r="DV21" s="102">
        <v>70</v>
      </c>
      <c r="DW21" s="85">
        <v>1.883745963401507</v>
      </c>
    </row>
    <row r="22" spans="1:139" ht="15" outlineLevel="2">
      <c r="A22" s="344">
        <v>147</v>
      </c>
      <c r="B22" s="344" t="s">
        <v>304</v>
      </c>
      <c r="C22" s="344" t="s">
        <v>307</v>
      </c>
      <c r="D22" s="347">
        <v>21261</v>
      </c>
      <c r="E22" s="357">
        <v>21093</v>
      </c>
      <c r="F22" s="357">
        <v>21060</v>
      </c>
      <c r="G22" s="357">
        <v>20896</v>
      </c>
      <c r="H22" s="357">
        <v>20769</v>
      </c>
      <c r="I22" s="357">
        <v>20896</v>
      </c>
      <c r="J22" s="357">
        <v>20893</v>
      </c>
      <c r="K22" s="357">
        <v>20870</v>
      </c>
      <c r="L22" s="357">
        <v>19155</v>
      </c>
      <c r="M22" s="357">
        <v>20447</v>
      </c>
      <c r="N22" s="357">
        <v>20492</v>
      </c>
      <c r="O22" s="350">
        <v>20620</v>
      </c>
      <c r="P22" s="347">
        <v>20460</v>
      </c>
      <c r="Q22" s="357">
        <v>19721</v>
      </c>
      <c r="R22" s="357">
        <v>20147</v>
      </c>
      <c r="S22" s="357">
        <v>20266</v>
      </c>
      <c r="T22" s="357">
        <v>20769</v>
      </c>
      <c r="U22" s="357">
        <v>20907</v>
      </c>
      <c r="V22" s="357">
        <v>20751</v>
      </c>
      <c r="W22" s="357">
        <v>20996</v>
      </c>
      <c r="X22" s="357">
        <v>21111</v>
      </c>
      <c r="Y22" s="357">
        <v>21438</v>
      </c>
      <c r="Z22" s="357">
        <v>21526</v>
      </c>
      <c r="AA22" s="350">
        <v>21380</v>
      </c>
      <c r="AB22" s="347">
        <v>20835</v>
      </c>
      <c r="AC22" s="357">
        <v>20708</v>
      </c>
      <c r="AD22" s="357">
        <v>20853</v>
      </c>
      <c r="AE22" s="357">
        <v>21045</v>
      </c>
      <c r="AF22" s="357">
        <v>20954</v>
      </c>
      <c r="AG22" s="357">
        <v>21120</v>
      </c>
      <c r="AH22" s="357">
        <v>21851</v>
      </c>
      <c r="AI22" s="357">
        <v>22159</v>
      </c>
      <c r="AJ22" s="357">
        <v>22361</v>
      </c>
      <c r="AK22" s="357">
        <v>22480</v>
      </c>
      <c r="AL22" s="357">
        <v>22268</v>
      </c>
      <c r="AM22" s="350">
        <v>22277</v>
      </c>
      <c r="AN22" s="347">
        <v>22015</v>
      </c>
      <c r="AO22" s="357">
        <v>22029</v>
      </c>
      <c r="AP22" s="357">
        <v>22311</v>
      </c>
      <c r="AQ22" s="357">
        <v>22650</v>
      </c>
      <c r="AR22" s="357">
        <v>22739</v>
      </c>
      <c r="AS22" s="357">
        <v>23142</v>
      </c>
      <c r="AT22" s="357">
        <v>23582</v>
      </c>
      <c r="AU22" s="357">
        <v>23716</v>
      </c>
      <c r="AV22" s="357">
        <v>23773</v>
      </c>
      <c r="AW22" s="357">
        <v>23923</v>
      </c>
      <c r="AX22" s="357">
        <v>23935</v>
      </c>
      <c r="AY22" s="350">
        <v>24003</v>
      </c>
      <c r="AZ22" s="347">
        <v>23775</v>
      </c>
      <c r="BA22" s="357">
        <v>23613</v>
      </c>
      <c r="BB22" s="357">
        <v>24019</v>
      </c>
      <c r="BC22" s="357">
        <v>23749</v>
      </c>
      <c r="BD22" s="357">
        <v>23741</v>
      </c>
      <c r="BE22" s="357">
        <v>23988</v>
      </c>
      <c r="BF22" s="357">
        <v>24046</v>
      </c>
      <c r="BG22" s="357">
        <v>24171</v>
      </c>
      <c r="BH22" s="357">
        <v>24320</v>
      </c>
      <c r="BI22" s="357">
        <v>24375</v>
      </c>
      <c r="BJ22" s="357">
        <v>24322</v>
      </c>
      <c r="BK22" s="346">
        <v>24419</v>
      </c>
      <c r="BL22" s="347">
        <v>24062</v>
      </c>
      <c r="BM22" s="357">
        <v>24187</v>
      </c>
      <c r="BN22" s="357">
        <v>24494</v>
      </c>
      <c r="BO22" s="357">
        <v>24723</v>
      </c>
      <c r="BP22" s="357">
        <v>24682</v>
      </c>
      <c r="BQ22" s="357">
        <v>24705</v>
      </c>
      <c r="BR22" s="357">
        <v>24595</v>
      </c>
      <c r="BS22" s="357">
        <v>24678</v>
      </c>
      <c r="BT22" s="357">
        <v>24727</v>
      </c>
      <c r="BU22" s="357">
        <v>24839</v>
      </c>
      <c r="BV22" s="357">
        <v>25038</v>
      </c>
      <c r="BW22" s="346">
        <v>25462</v>
      </c>
      <c r="BX22" s="347">
        <v>25163</v>
      </c>
      <c r="BY22" s="357">
        <v>25181</v>
      </c>
      <c r="BZ22" s="357">
        <v>25315</v>
      </c>
      <c r="CA22" s="357">
        <v>25351</v>
      </c>
      <c r="CB22" s="357">
        <v>25346</v>
      </c>
      <c r="CC22" s="357">
        <v>25429</v>
      </c>
      <c r="CD22" s="357">
        <v>25356</v>
      </c>
      <c r="CE22" s="357">
        <v>25470</v>
      </c>
      <c r="CF22" s="357">
        <v>25579</v>
      </c>
      <c r="CG22" s="357">
        <v>25766</v>
      </c>
      <c r="CH22" s="357">
        <v>25894</v>
      </c>
      <c r="CI22" s="346">
        <v>25829</v>
      </c>
      <c r="CJ22" s="347">
        <v>25484</v>
      </c>
      <c r="CK22" s="357">
        <v>25430</v>
      </c>
      <c r="CL22" s="357">
        <v>25519</v>
      </c>
      <c r="CM22" s="357">
        <v>25448</v>
      </c>
      <c r="CN22" s="357">
        <v>25272</v>
      </c>
      <c r="CO22" s="357">
        <v>25417</v>
      </c>
      <c r="CP22" s="357">
        <v>25510</v>
      </c>
      <c r="CQ22" s="357">
        <v>25998</v>
      </c>
      <c r="CR22" s="357">
        <v>26194</v>
      </c>
      <c r="CS22" s="357">
        <v>26495</v>
      </c>
      <c r="CT22" s="357">
        <v>26795</v>
      </c>
      <c r="CU22" s="346">
        <v>26977</v>
      </c>
      <c r="CV22" s="347">
        <v>26982</v>
      </c>
      <c r="CW22" s="357">
        <v>27118</v>
      </c>
      <c r="CX22" s="357">
        <v>27503</v>
      </c>
      <c r="CY22" s="357">
        <v>27713</v>
      </c>
      <c r="CZ22" s="357">
        <v>27948</v>
      </c>
      <c r="DA22" s="357">
        <v>28051</v>
      </c>
      <c r="DB22" s="357">
        <v>27946</v>
      </c>
      <c r="DC22" s="357">
        <v>28033</v>
      </c>
      <c r="DD22" s="357">
        <v>27761</v>
      </c>
      <c r="DE22" s="357">
        <v>27954</v>
      </c>
      <c r="DF22" s="357">
        <v>28066</v>
      </c>
      <c r="DG22" s="346">
        <v>28082</v>
      </c>
      <c r="DH22" s="347">
        <v>27979</v>
      </c>
      <c r="DI22" s="357">
        <v>27956</v>
      </c>
      <c r="DJ22" s="357">
        <v>27836</v>
      </c>
      <c r="DK22" s="357">
        <v>27947</v>
      </c>
      <c r="DL22" s="357">
        <v>27819</v>
      </c>
      <c r="DM22" s="357">
        <v>27817</v>
      </c>
      <c r="DN22" s="357">
        <v>26390</v>
      </c>
      <c r="DO22" s="357">
        <v>26294</v>
      </c>
      <c r="DP22" s="357">
        <v>26375</v>
      </c>
      <c r="DQ22" s="346">
        <v>26344</v>
      </c>
      <c r="DR22" s="346">
        <v>26346</v>
      </c>
      <c r="DS22" s="350">
        <v>26241</v>
      </c>
      <c r="DT22" s="102">
        <v>-105</v>
      </c>
      <c r="DU22" s="85">
        <v>-0.40013718989367786</v>
      </c>
      <c r="DV22" s="102">
        <v>-1841</v>
      </c>
      <c r="DW22" s="85">
        <v>-6.5558008688839822</v>
      </c>
    </row>
    <row r="23" spans="1:139" ht="15" outlineLevel="2">
      <c r="A23" s="344">
        <v>172</v>
      </c>
      <c r="B23" s="344" t="s">
        <v>304</v>
      </c>
      <c r="C23" s="344" t="s">
        <v>308</v>
      </c>
      <c r="D23" s="347">
        <v>25027</v>
      </c>
      <c r="E23" s="357">
        <v>24670</v>
      </c>
      <c r="F23" s="357">
        <v>24600</v>
      </c>
      <c r="G23" s="357">
        <v>24608</v>
      </c>
      <c r="H23" s="357">
        <v>24305</v>
      </c>
      <c r="I23" s="357">
        <v>24277</v>
      </c>
      <c r="J23" s="357">
        <v>24042</v>
      </c>
      <c r="K23" s="357">
        <v>23986</v>
      </c>
      <c r="L23" s="357">
        <v>22695</v>
      </c>
      <c r="M23" s="357">
        <v>23897</v>
      </c>
      <c r="N23" s="357">
        <v>23969</v>
      </c>
      <c r="O23" s="350">
        <v>24056</v>
      </c>
      <c r="P23" s="347">
        <v>23853</v>
      </c>
      <c r="Q23" s="357">
        <v>22591</v>
      </c>
      <c r="R23" s="357">
        <v>23943</v>
      </c>
      <c r="S23" s="357">
        <v>24093</v>
      </c>
      <c r="T23" s="357">
        <v>24305</v>
      </c>
      <c r="U23" s="357">
        <v>24974</v>
      </c>
      <c r="V23" s="357">
        <v>24685</v>
      </c>
      <c r="W23" s="357">
        <v>25297</v>
      </c>
      <c r="X23" s="357">
        <v>25373</v>
      </c>
      <c r="Y23" s="357">
        <v>25938</v>
      </c>
      <c r="Z23" s="357">
        <v>25872</v>
      </c>
      <c r="AA23" s="350">
        <v>25565</v>
      </c>
      <c r="AB23" s="347">
        <v>24911</v>
      </c>
      <c r="AC23" s="357">
        <v>24583</v>
      </c>
      <c r="AD23" s="357">
        <v>24775</v>
      </c>
      <c r="AE23" s="357">
        <v>24930</v>
      </c>
      <c r="AF23" s="357">
        <v>24936</v>
      </c>
      <c r="AG23" s="357">
        <v>25352</v>
      </c>
      <c r="AH23" s="357">
        <v>26451</v>
      </c>
      <c r="AI23" s="357">
        <v>26817</v>
      </c>
      <c r="AJ23" s="357">
        <v>26893</v>
      </c>
      <c r="AK23" s="357">
        <v>27092</v>
      </c>
      <c r="AL23" s="357">
        <v>26485</v>
      </c>
      <c r="AM23" s="350">
        <v>26763</v>
      </c>
      <c r="AN23" s="347">
        <v>26551</v>
      </c>
      <c r="AO23" s="357">
        <v>26126</v>
      </c>
      <c r="AP23" s="357">
        <v>26455</v>
      </c>
      <c r="AQ23" s="357">
        <v>27036</v>
      </c>
      <c r="AR23" s="357">
        <v>27242</v>
      </c>
      <c r="AS23" s="357">
        <v>27644</v>
      </c>
      <c r="AT23" s="357">
        <v>28211</v>
      </c>
      <c r="AU23" s="357">
        <v>28424</v>
      </c>
      <c r="AV23" s="357">
        <v>28692</v>
      </c>
      <c r="AW23" s="357">
        <v>29112</v>
      </c>
      <c r="AX23" s="357">
        <v>28958</v>
      </c>
      <c r="AY23" s="350">
        <v>28988</v>
      </c>
      <c r="AZ23" s="347">
        <v>28719</v>
      </c>
      <c r="BA23" s="357">
        <v>28317</v>
      </c>
      <c r="BB23" s="357">
        <v>28849</v>
      </c>
      <c r="BC23" s="357">
        <v>28523</v>
      </c>
      <c r="BD23" s="357">
        <v>28524</v>
      </c>
      <c r="BE23" s="357">
        <v>28913</v>
      </c>
      <c r="BF23" s="357">
        <v>28904</v>
      </c>
      <c r="BG23" s="357">
        <v>29044</v>
      </c>
      <c r="BH23" s="357">
        <v>29018</v>
      </c>
      <c r="BI23" s="357">
        <v>29140</v>
      </c>
      <c r="BJ23" s="357">
        <v>28898</v>
      </c>
      <c r="BK23" s="346">
        <v>28932</v>
      </c>
      <c r="BL23" s="347">
        <v>28506</v>
      </c>
      <c r="BM23" s="357">
        <v>28510</v>
      </c>
      <c r="BN23" s="357">
        <v>29129</v>
      </c>
      <c r="BO23" s="357">
        <v>29341</v>
      </c>
      <c r="BP23" s="357">
        <v>29234</v>
      </c>
      <c r="BQ23" s="357">
        <v>29355</v>
      </c>
      <c r="BR23" s="357">
        <v>29212</v>
      </c>
      <c r="BS23" s="357">
        <v>29359</v>
      </c>
      <c r="BT23" s="357">
        <v>29286</v>
      </c>
      <c r="BU23" s="357">
        <v>29422</v>
      </c>
      <c r="BV23" s="357">
        <v>29475</v>
      </c>
      <c r="BW23" s="346">
        <v>29416</v>
      </c>
      <c r="BX23" s="347">
        <v>28880</v>
      </c>
      <c r="BY23" s="357">
        <v>28943</v>
      </c>
      <c r="BZ23" s="357">
        <v>29245</v>
      </c>
      <c r="CA23" s="357">
        <v>29505</v>
      </c>
      <c r="CB23" s="357">
        <v>29764</v>
      </c>
      <c r="CC23" s="357">
        <v>29859</v>
      </c>
      <c r="CD23" s="357">
        <v>30190</v>
      </c>
      <c r="CE23" s="357">
        <v>30316</v>
      </c>
      <c r="CF23" s="357">
        <v>30346</v>
      </c>
      <c r="CG23" s="357">
        <v>30582</v>
      </c>
      <c r="CH23" s="357">
        <v>30752</v>
      </c>
      <c r="CI23" s="346">
        <v>30767</v>
      </c>
      <c r="CJ23" s="347">
        <v>30316</v>
      </c>
      <c r="CK23" s="357">
        <v>30202</v>
      </c>
      <c r="CL23" s="357">
        <v>30266</v>
      </c>
      <c r="CM23" s="357">
        <v>30416</v>
      </c>
      <c r="CN23" s="357">
        <v>30319</v>
      </c>
      <c r="CO23" s="357">
        <v>30482</v>
      </c>
      <c r="CP23" s="357">
        <v>30655</v>
      </c>
      <c r="CQ23" s="357">
        <v>31273</v>
      </c>
      <c r="CR23" s="357">
        <v>31514</v>
      </c>
      <c r="CS23" s="357">
        <v>31867</v>
      </c>
      <c r="CT23" s="357">
        <v>32232</v>
      </c>
      <c r="CU23" s="346">
        <v>32455</v>
      </c>
      <c r="CV23" s="347">
        <v>32457</v>
      </c>
      <c r="CW23" s="357">
        <v>32580</v>
      </c>
      <c r="CX23" s="357">
        <v>33049</v>
      </c>
      <c r="CY23" s="357">
        <v>33339</v>
      </c>
      <c r="CZ23" s="357">
        <v>33652</v>
      </c>
      <c r="DA23" s="357">
        <v>33898</v>
      </c>
      <c r="DB23" s="357">
        <v>33928</v>
      </c>
      <c r="DC23" s="357">
        <v>34047</v>
      </c>
      <c r="DD23" s="357">
        <v>33171</v>
      </c>
      <c r="DE23" s="357">
        <v>33489</v>
      </c>
      <c r="DF23" s="357">
        <v>33695</v>
      </c>
      <c r="DG23" s="346">
        <v>33915</v>
      </c>
      <c r="DH23" s="347">
        <v>33773</v>
      </c>
      <c r="DI23" s="357">
        <v>33693</v>
      </c>
      <c r="DJ23" s="357">
        <v>33653</v>
      </c>
      <c r="DK23" s="357">
        <v>33779</v>
      </c>
      <c r="DL23" s="357">
        <v>33716</v>
      </c>
      <c r="DM23" s="357">
        <v>33669</v>
      </c>
      <c r="DN23" s="357">
        <v>31408</v>
      </c>
      <c r="DO23" s="357">
        <v>31344</v>
      </c>
      <c r="DP23" s="357">
        <v>31405</v>
      </c>
      <c r="DQ23" s="346">
        <v>31299</v>
      </c>
      <c r="DR23" s="346">
        <v>31225</v>
      </c>
      <c r="DS23" s="350">
        <v>31348</v>
      </c>
      <c r="DT23" s="102">
        <v>123</v>
      </c>
      <c r="DU23" s="85">
        <v>0.39236952915656498</v>
      </c>
      <c r="DV23" s="102">
        <v>-2567</v>
      </c>
      <c r="DW23" s="85">
        <v>-7.5689223057644108</v>
      </c>
    </row>
    <row r="24" spans="1:139" ht="15" outlineLevel="2">
      <c r="A24" s="344">
        <v>475</v>
      </c>
      <c r="B24" s="344" t="s">
        <v>304</v>
      </c>
      <c r="C24" s="344" t="s">
        <v>309</v>
      </c>
      <c r="D24" s="347">
        <v>166</v>
      </c>
      <c r="E24" s="357">
        <v>145</v>
      </c>
      <c r="F24" s="357">
        <v>159</v>
      </c>
      <c r="G24" s="357">
        <v>168</v>
      </c>
      <c r="H24" s="357">
        <v>177</v>
      </c>
      <c r="I24" s="357">
        <v>176</v>
      </c>
      <c r="J24" s="357">
        <v>183</v>
      </c>
      <c r="K24" s="357">
        <v>188</v>
      </c>
      <c r="L24" s="357">
        <v>172</v>
      </c>
      <c r="M24" s="357">
        <v>193</v>
      </c>
      <c r="N24" s="357">
        <v>176</v>
      </c>
      <c r="O24" s="350">
        <v>188</v>
      </c>
      <c r="P24" s="347">
        <v>171</v>
      </c>
      <c r="Q24" s="357">
        <v>166</v>
      </c>
      <c r="R24" s="357">
        <v>195</v>
      </c>
      <c r="S24" s="357">
        <v>197</v>
      </c>
      <c r="T24" s="357">
        <v>177</v>
      </c>
      <c r="U24" s="357">
        <v>232</v>
      </c>
      <c r="V24" s="357">
        <v>234</v>
      </c>
      <c r="W24" s="357">
        <v>228</v>
      </c>
      <c r="X24" s="357">
        <v>226</v>
      </c>
      <c r="Y24" s="357">
        <v>239</v>
      </c>
      <c r="Z24" s="357">
        <v>241</v>
      </c>
      <c r="AA24" s="350">
        <v>233</v>
      </c>
      <c r="AB24" s="347">
        <v>196</v>
      </c>
      <c r="AC24" s="357">
        <v>159</v>
      </c>
      <c r="AD24" s="357">
        <v>160</v>
      </c>
      <c r="AE24" s="357">
        <v>175</v>
      </c>
      <c r="AF24" s="357">
        <v>170</v>
      </c>
      <c r="AG24" s="357">
        <v>151</v>
      </c>
      <c r="AH24" s="357">
        <v>179</v>
      </c>
      <c r="AI24" s="357">
        <v>171</v>
      </c>
      <c r="AJ24" s="357">
        <v>211</v>
      </c>
      <c r="AK24" s="357">
        <v>210</v>
      </c>
      <c r="AL24" s="357">
        <v>212</v>
      </c>
      <c r="AM24" s="350">
        <v>204</v>
      </c>
      <c r="AN24" s="347">
        <v>170</v>
      </c>
      <c r="AO24" s="357">
        <v>149</v>
      </c>
      <c r="AP24" s="357">
        <v>169</v>
      </c>
      <c r="AQ24" s="357">
        <v>175</v>
      </c>
      <c r="AR24" s="357">
        <v>191</v>
      </c>
      <c r="AS24" s="357">
        <v>220</v>
      </c>
      <c r="AT24" s="357">
        <v>242</v>
      </c>
      <c r="AU24" s="357">
        <v>243</v>
      </c>
      <c r="AV24" s="357">
        <v>276</v>
      </c>
      <c r="AW24" s="357">
        <v>291</v>
      </c>
      <c r="AX24" s="357">
        <v>295</v>
      </c>
      <c r="AY24" s="350">
        <v>381</v>
      </c>
      <c r="AZ24" s="347">
        <v>353</v>
      </c>
      <c r="BA24" s="357">
        <v>316</v>
      </c>
      <c r="BB24" s="357">
        <v>294</v>
      </c>
      <c r="BC24" s="357">
        <v>238</v>
      </c>
      <c r="BD24" s="357">
        <v>246</v>
      </c>
      <c r="BE24" s="357">
        <v>262</v>
      </c>
      <c r="BF24" s="357">
        <v>258</v>
      </c>
      <c r="BG24" s="357">
        <v>266</v>
      </c>
      <c r="BH24" s="357">
        <v>257</v>
      </c>
      <c r="BI24" s="357">
        <v>251</v>
      </c>
      <c r="BJ24" s="357">
        <v>248</v>
      </c>
      <c r="BK24" s="346">
        <v>258</v>
      </c>
      <c r="BL24" s="347">
        <v>240</v>
      </c>
      <c r="BM24" s="357">
        <v>189</v>
      </c>
      <c r="BN24" s="357">
        <v>216</v>
      </c>
      <c r="BO24" s="357">
        <v>226</v>
      </c>
      <c r="BP24" s="357">
        <v>235</v>
      </c>
      <c r="BQ24" s="357">
        <v>239</v>
      </c>
      <c r="BR24" s="357">
        <v>243</v>
      </c>
      <c r="BS24" s="357">
        <v>257</v>
      </c>
      <c r="BT24" s="357">
        <v>248</v>
      </c>
      <c r="BU24" s="357">
        <v>213</v>
      </c>
      <c r="BV24" s="357">
        <v>200</v>
      </c>
      <c r="BW24" s="346">
        <v>213</v>
      </c>
      <c r="BX24" s="347">
        <v>192</v>
      </c>
      <c r="BY24" s="357">
        <v>161</v>
      </c>
      <c r="BZ24" s="357">
        <v>175</v>
      </c>
      <c r="CA24" s="357">
        <v>197</v>
      </c>
      <c r="CB24" s="357">
        <v>223</v>
      </c>
      <c r="CC24" s="357">
        <v>234</v>
      </c>
      <c r="CD24" s="357">
        <v>242</v>
      </c>
      <c r="CE24" s="357">
        <v>254</v>
      </c>
      <c r="CF24" s="357">
        <v>252</v>
      </c>
      <c r="CG24" s="357">
        <v>268</v>
      </c>
      <c r="CH24" s="357">
        <v>275</v>
      </c>
      <c r="CI24" s="346">
        <v>291</v>
      </c>
      <c r="CJ24" s="347">
        <v>238</v>
      </c>
      <c r="CK24" s="357">
        <v>204</v>
      </c>
      <c r="CL24" s="357">
        <v>229</v>
      </c>
      <c r="CM24" s="357">
        <v>224</v>
      </c>
      <c r="CN24" s="357">
        <v>208</v>
      </c>
      <c r="CO24" s="357">
        <v>224</v>
      </c>
      <c r="CP24" s="357">
        <v>227</v>
      </c>
      <c r="CQ24" s="357">
        <v>252</v>
      </c>
      <c r="CR24" s="357">
        <v>267</v>
      </c>
      <c r="CS24" s="357">
        <v>265</v>
      </c>
      <c r="CT24" s="357">
        <v>268</v>
      </c>
      <c r="CU24" s="346">
        <v>276</v>
      </c>
      <c r="CV24" s="347">
        <v>248</v>
      </c>
      <c r="CW24" s="357">
        <v>235</v>
      </c>
      <c r="CX24" s="357">
        <v>230</v>
      </c>
      <c r="CY24" s="357">
        <v>246</v>
      </c>
      <c r="CZ24" s="357">
        <v>272</v>
      </c>
      <c r="DA24" s="357">
        <v>288</v>
      </c>
      <c r="DB24" s="357">
        <v>297</v>
      </c>
      <c r="DC24" s="357">
        <v>290</v>
      </c>
      <c r="DD24" s="357">
        <v>283</v>
      </c>
      <c r="DE24" s="357">
        <v>286</v>
      </c>
      <c r="DF24" s="357">
        <v>302</v>
      </c>
      <c r="DG24" s="346">
        <v>295</v>
      </c>
      <c r="DH24" s="347">
        <v>251</v>
      </c>
      <c r="DI24" s="357">
        <v>239</v>
      </c>
      <c r="DJ24" s="357">
        <v>247</v>
      </c>
      <c r="DK24" s="357">
        <v>317</v>
      </c>
      <c r="DL24" s="357">
        <v>312</v>
      </c>
      <c r="DM24" s="357">
        <v>322</v>
      </c>
      <c r="DN24" s="357">
        <v>266</v>
      </c>
      <c r="DO24" s="357">
        <v>259</v>
      </c>
      <c r="DP24" s="357">
        <v>291</v>
      </c>
      <c r="DQ24" s="346">
        <v>273</v>
      </c>
      <c r="DR24" s="346">
        <v>291</v>
      </c>
      <c r="DS24" s="350">
        <v>282</v>
      </c>
      <c r="DT24" s="102">
        <v>-9</v>
      </c>
      <c r="DU24" s="85">
        <v>-3.1914893617021276</v>
      </c>
      <c r="DV24" s="102">
        <v>-13</v>
      </c>
      <c r="DW24" s="85">
        <v>-4.406779661016949</v>
      </c>
    </row>
    <row r="25" spans="1:139" ht="15" outlineLevel="2">
      <c r="A25" s="344">
        <v>480</v>
      </c>
      <c r="B25" s="344" t="s">
        <v>304</v>
      </c>
      <c r="C25" s="344" t="s">
        <v>310</v>
      </c>
      <c r="D25" s="347">
        <v>1634</v>
      </c>
      <c r="E25" s="357">
        <v>1498</v>
      </c>
      <c r="F25" s="357">
        <v>1534</v>
      </c>
      <c r="G25" s="357">
        <v>1593</v>
      </c>
      <c r="H25" s="357">
        <v>1526</v>
      </c>
      <c r="I25" s="357">
        <v>1573</v>
      </c>
      <c r="J25" s="357">
        <v>1573</v>
      </c>
      <c r="K25" s="357">
        <v>1633</v>
      </c>
      <c r="L25" s="357">
        <v>1656</v>
      </c>
      <c r="M25" s="357">
        <v>1669</v>
      </c>
      <c r="N25" s="357">
        <v>1713</v>
      </c>
      <c r="O25" s="350">
        <v>1749</v>
      </c>
      <c r="P25" s="347">
        <v>1735</v>
      </c>
      <c r="Q25" s="357">
        <v>1736</v>
      </c>
      <c r="R25" s="357">
        <v>1880</v>
      </c>
      <c r="S25" s="357">
        <v>1916</v>
      </c>
      <c r="T25" s="357">
        <v>1526</v>
      </c>
      <c r="U25" s="357">
        <v>2063</v>
      </c>
      <c r="V25" s="357">
        <v>1982</v>
      </c>
      <c r="W25" s="357">
        <v>2056</v>
      </c>
      <c r="X25" s="357">
        <v>2047</v>
      </c>
      <c r="Y25" s="357">
        <v>2076</v>
      </c>
      <c r="Z25" s="357">
        <v>2051</v>
      </c>
      <c r="AA25" s="350">
        <v>2020</v>
      </c>
      <c r="AB25" s="347">
        <v>1932</v>
      </c>
      <c r="AC25" s="357">
        <v>1857</v>
      </c>
      <c r="AD25" s="357">
        <v>1865</v>
      </c>
      <c r="AE25" s="357">
        <v>1874</v>
      </c>
      <c r="AF25" s="357">
        <v>1844</v>
      </c>
      <c r="AG25" s="357">
        <v>1881</v>
      </c>
      <c r="AH25" s="357">
        <v>2008</v>
      </c>
      <c r="AI25" s="357">
        <v>2079</v>
      </c>
      <c r="AJ25" s="357">
        <v>2102</v>
      </c>
      <c r="AK25" s="357">
        <v>2118</v>
      </c>
      <c r="AL25" s="357">
        <v>2003</v>
      </c>
      <c r="AM25" s="350">
        <v>2043</v>
      </c>
      <c r="AN25" s="347">
        <v>2026</v>
      </c>
      <c r="AO25" s="357">
        <v>1921</v>
      </c>
      <c r="AP25" s="357">
        <v>2002</v>
      </c>
      <c r="AQ25" s="357">
        <v>2084</v>
      </c>
      <c r="AR25" s="357">
        <v>2128</v>
      </c>
      <c r="AS25" s="357">
        <v>2203</v>
      </c>
      <c r="AT25" s="357">
        <v>2221</v>
      </c>
      <c r="AU25" s="357">
        <v>2217</v>
      </c>
      <c r="AV25" s="357">
        <v>2174</v>
      </c>
      <c r="AW25" s="357">
        <v>2211</v>
      </c>
      <c r="AX25" s="357">
        <v>2189</v>
      </c>
      <c r="AY25" s="350">
        <v>2163</v>
      </c>
      <c r="AZ25" s="347">
        <v>2095</v>
      </c>
      <c r="BA25" s="357">
        <v>2032</v>
      </c>
      <c r="BB25" s="357">
        <v>2101</v>
      </c>
      <c r="BC25" s="357">
        <v>2047</v>
      </c>
      <c r="BD25" s="357">
        <v>2093</v>
      </c>
      <c r="BE25" s="357">
        <v>2237</v>
      </c>
      <c r="BF25" s="357">
        <v>2305</v>
      </c>
      <c r="BG25" s="357">
        <v>2485</v>
      </c>
      <c r="BH25" s="357">
        <v>2250</v>
      </c>
      <c r="BI25" s="357">
        <v>2192</v>
      </c>
      <c r="BJ25" s="357">
        <v>2138</v>
      </c>
      <c r="BK25" s="346">
        <v>2137</v>
      </c>
      <c r="BL25" s="347">
        <v>2079</v>
      </c>
      <c r="BM25" s="357">
        <v>2035</v>
      </c>
      <c r="BN25" s="357">
        <v>2057</v>
      </c>
      <c r="BO25" s="357">
        <v>2039</v>
      </c>
      <c r="BP25" s="357">
        <v>2007</v>
      </c>
      <c r="BQ25" s="357">
        <v>2056</v>
      </c>
      <c r="BR25" s="357">
        <v>2056</v>
      </c>
      <c r="BS25" s="357">
        <v>2032</v>
      </c>
      <c r="BT25" s="357">
        <v>2033</v>
      </c>
      <c r="BU25" s="357">
        <v>2084</v>
      </c>
      <c r="BV25" s="357">
        <v>2072</v>
      </c>
      <c r="BW25" s="346">
        <v>2077</v>
      </c>
      <c r="BX25" s="347">
        <v>2007</v>
      </c>
      <c r="BY25" s="357">
        <v>2001</v>
      </c>
      <c r="BZ25" s="357">
        <v>2042</v>
      </c>
      <c r="CA25" s="357">
        <v>2053</v>
      </c>
      <c r="CB25" s="357">
        <v>2080</v>
      </c>
      <c r="CC25" s="357">
        <v>2195</v>
      </c>
      <c r="CD25" s="357">
        <v>2249</v>
      </c>
      <c r="CE25" s="357">
        <v>2283</v>
      </c>
      <c r="CF25" s="357">
        <v>2291</v>
      </c>
      <c r="CG25" s="357">
        <v>2338</v>
      </c>
      <c r="CH25" s="357">
        <v>2399</v>
      </c>
      <c r="CI25" s="346">
        <v>2381</v>
      </c>
      <c r="CJ25" s="347">
        <v>2292</v>
      </c>
      <c r="CK25" s="357">
        <v>2234</v>
      </c>
      <c r="CL25" s="357">
        <v>2302</v>
      </c>
      <c r="CM25" s="357">
        <v>2325</v>
      </c>
      <c r="CN25" s="357">
        <v>2311</v>
      </c>
      <c r="CO25" s="357">
        <v>2309</v>
      </c>
      <c r="CP25" s="357">
        <v>2370</v>
      </c>
      <c r="CQ25" s="357">
        <v>2462</v>
      </c>
      <c r="CR25" s="357">
        <v>2444</v>
      </c>
      <c r="CS25" s="357">
        <v>2446</v>
      </c>
      <c r="CT25" s="357">
        <v>2480</v>
      </c>
      <c r="CU25" s="346">
        <v>2489</v>
      </c>
      <c r="CV25" s="347">
        <v>2475</v>
      </c>
      <c r="CW25" s="357">
        <v>2544</v>
      </c>
      <c r="CX25" s="357">
        <v>2621</v>
      </c>
      <c r="CY25" s="357">
        <v>2697</v>
      </c>
      <c r="CZ25" s="357">
        <v>2815</v>
      </c>
      <c r="DA25" s="357">
        <v>2842</v>
      </c>
      <c r="DB25" s="357">
        <v>2790</v>
      </c>
      <c r="DC25" s="357">
        <v>2848</v>
      </c>
      <c r="DD25" s="357">
        <v>2826</v>
      </c>
      <c r="DE25" s="357">
        <v>2849</v>
      </c>
      <c r="DF25" s="357">
        <v>2855</v>
      </c>
      <c r="DG25" s="346">
        <v>2819</v>
      </c>
      <c r="DH25" s="347">
        <v>2753</v>
      </c>
      <c r="DI25" s="357">
        <v>2786</v>
      </c>
      <c r="DJ25" s="357">
        <v>2816</v>
      </c>
      <c r="DK25" s="357">
        <v>2869</v>
      </c>
      <c r="DL25" s="357">
        <v>2851</v>
      </c>
      <c r="DM25" s="357">
        <v>2819</v>
      </c>
      <c r="DN25" s="357">
        <v>2441</v>
      </c>
      <c r="DO25" s="357">
        <v>2323</v>
      </c>
      <c r="DP25" s="357">
        <v>2336</v>
      </c>
      <c r="DQ25" s="346">
        <v>2300</v>
      </c>
      <c r="DR25" s="346">
        <v>2257</v>
      </c>
      <c r="DS25" s="350">
        <v>2145</v>
      </c>
      <c r="DT25" s="102">
        <v>-112</v>
      </c>
      <c r="DU25" s="85">
        <v>-5.2214452214452214</v>
      </c>
      <c r="DV25" s="102">
        <v>-674</v>
      </c>
      <c r="DW25" s="85">
        <v>-23.909187655196877</v>
      </c>
      <c r="EF25" t="s">
        <v>3290</v>
      </c>
    </row>
    <row r="26" spans="1:139" ht="15" outlineLevel="2">
      <c r="A26" s="344">
        <v>490</v>
      </c>
      <c r="B26" s="344" t="s">
        <v>304</v>
      </c>
      <c r="C26" s="344" t="s">
        <v>311</v>
      </c>
      <c r="D26" s="347">
        <v>4193</v>
      </c>
      <c r="E26" s="357">
        <v>3841</v>
      </c>
      <c r="F26" s="357">
        <v>3771</v>
      </c>
      <c r="G26" s="357">
        <v>3778</v>
      </c>
      <c r="H26" s="357">
        <v>3835</v>
      </c>
      <c r="I26" s="357">
        <v>3946</v>
      </c>
      <c r="J26" s="357">
        <v>4002</v>
      </c>
      <c r="K26" s="357">
        <v>4136</v>
      </c>
      <c r="L26" s="357">
        <v>4134</v>
      </c>
      <c r="M26" s="357">
        <v>4242</v>
      </c>
      <c r="N26" s="357">
        <v>4348</v>
      </c>
      <c r="O26" s="350">
        <v>4398</v>
      </c>
      <c r="P26" s="347">
        <v>4158</v>
      </c>
      <c r="Q26" s="357">
        <v>4298</v>
      </c>
      <c r="R26" s="357">
        <v>4481</v>
      </c>
      <c r="S26" s="357">
        <v>4447</v>
      </c>
      <c r="T26" s="357">
        <v>3835</v>
      </c>
      <c r="U26" s="357">
        <v>4425</v>
      </c>
      <c r="V26" s="357">
        <v>4325</v>
      </c>
      <c r="W26" s="357">
        <v>4487</v>
      </c>
      <c r="X26" s="357">
        <v>4542</v>
      </c>
      <c r="Y26" s="357">
        <v>4623</v>
      </c>
      <c r="Z26" s="357">
        <v>4608</v>
      </c>
      <c r="AA26" s="350">
        <v>4379</v>
      </c>
      <c r="AB26" s="347">
        <v>3921</v>
      </c>
      <c r="AC26" s="357">
        <v>3768</v>
      </c>
      <c r="AD26" s="357">
        <v>3811</v>
      </c>
      <c r="AE26" s="357">
        <v>3886</v>
      </c>
      <c r="AF26" s="357">
        <v>3860</v>
      </c>
      <c r="AG26" s="357">
        <v>3852</v>
      </c>
      <c r="AH26" s="357">
        <v>3988</v>
      </c>
      <c r="AI26" s="357">
        <v>4151</v>
      </c>
      <c r="AJ26" s="357">
        <v>4196</v>
      </c>
      <c r="AK26" s="357">
        <v>4222</v>
      </c>
      <c r="AL26" s="357">
        <v>4113</v>
      </c>
      <c r="AM26" s="350">
        <v>4024</v>
      </c>
      <c r="AN26" s="347">
        <v>3840</v>
      </c>
      <c r="AO26" s="357">
        <v>3700</v>
      </c>
      <c r="AP26" s="357">
        <v>3763</v>
      </c>
      <c r="AQ26" s="357">
        <v>3924</v>
      </c>
      <c r="AR26" s="357">
        <v>3990</v>
      </c>
      <c r="AS26" s="357">
        <v>4104</v>
      </c>
      <c r="AT26" s="357">
        <v>4283</v>
      </c>
      <c r="AU26" s="357">
        <v>4369</v>
      </c>
      <c r="AV26" s="357">
        <v>4290</v>
      </c>
      <c r="AW26" s="357">
        <v>4367</v>
      </c>
      <c r="AX26" s="357">
        <v>4383</v>
      </c>
      <c r="AY26" s="350">
        <v>4327</v>
      </c>
      <c r="AZ26" s="347">
        <v>4176</v>
      </c>
      <c r="BA26" s="357">
        <v>3904</v>
      </c>
      <c r="BB26" s="357">
        <v>4102</v>
      </c>
      <c r="BC26" s="357">
        <v>4159</v>
      </c>
      <c r="BD26" s="357">
        <v>4295</v>
      </c>
      <c r="BE26" s="357">
        <v>4436</v>
      </c>
      <c r="BF26" s="357">
        <v>4397</v>
      </c>
      <c r="BG26" s="357">
        <v>5085</v>
      </c>
      <c r="BH26" s="357">
        <v>4351</v>
      </c>
      <c r="BI26" s="357">
        <v>4356</v>
      </c>
      <c r="BJ26" s="357">
        <v>4318</v>
      </c>
      <c r="BK26" s="346">
        <v>4330</v>
      </c>
      <c r="BL26" s="347">
        <v>4180</v>
      </c>
      <c r="BM26" s="357">
        <v>4027</v>
      </c>
      <c r="BN26" s="357">
        <v>4244</v>
      </c>
      <c r="BO26" s="357">
        <v>4278</v>
      </c>
      <c r="BP26" s="357">
        <v>4235</v>
      </c>
      <c r="BQ26" s="357">
        <v>4271</v>
      </c>
      <c r="BR26" s="357">
        <v>4270</v>
      </c>
      <c r="BS26" s="357">
        <v>4238</v>
      </c>
      <c r="BT26" s="357">
        <v>4304</v>
      </c>
      <c r="BU26" s="357">
        <v>4291</v>
      </c>
      <c r="BV26" s="357">
        <v>4286</v>
      </c>
      <c r="BW26" s="346">
        <v>4310</v>
      </c>
      <c r="BX26" s="347">
        <v>4098</v>
      </c>
      <c r="BY26" s="357">
        <v>4042</v>
      </c>
      <c r="BZ26" s="357">
        <v>4165</v>
      </c>
      <c r="CA26" s="357">
        <v>4227</v>
      </c>
      <c r="CB26" s="357">
        <v>4235</v>
      </c>
      <c r="CC26" s="357">
        <v>4271</v>
      </c>
      <c r="CD26" s="357">
        <v>4312</v>
      </c>
      <c r="CE26" s="357">
        <v>4372</v>
      </c>
      <c r="CF26" s="357">
        <v>4360</v>
      </c>
      <c r="CG26" s="357">
        <v>4451</v>
      </c>
      <c r="CH26" s="357">
        <v>4563</v>
      </c>
      <c r="CI26" s="346">
        <v>4667</v>
      </c>
      <c r="CJ26" s="347">
        <v>4376</v>
      </c>
      <c r="CK26" s="357">
        <v>4312</v>
      </c>
      <c r="CL26" s="357">
        <v>4344</v>
      </c>
      <c r="CM26" s="357">
        <v>4393</v>
      </c>
      <c r="CN26" s="357">
        <v>4254</v>
      </c>
      <c r="CO26" s="357">
        <v>4349</v>
      </c>
      <c r="CP26" s="357">
        <v>4374</v>
      </c>
      <c r="CQ26" s="357">
        <v>4551</v>
      </c>
      <c r="CR26" s="357">
        <v>4573</v>
      </c>
      <c r="CS26" s="357">
        <v>4630</v>
      </c>
      <c r="CT26" s="357">
        <v>4728</v>
      </c>
      <c r="CU26" s="346">
        <v>4834</v>
      </c>
      <c r="CV26" s="347">
        <v>4761</v>
      </c>
      <c r="CW26" s="357">
        <v>4912</v>
      </c>
      <c r="CX26" s="357">
        <v>5119</v>
      </c>
      <c r="CY26" s="357">
        <v>5243</v>
      </c>
      <c r="CZ26" s="357">
        <v>5311</v>
      </c>
      <c r="DA26" s="357">
        <v>5331</v>
      </c>
      <c r="DB26" s="357">
        <v>5205</v>
      </c>
      <c r="DC26" s="357">
        <v>5209</v>
      </c>
      <c r="DD26" s="357">
        <v>5230</v>
      </c>
      <c r="DE26" s="357">
        <v>5377</v>
      </c>
      <c r="DF26" s="357">
        <v>5378</v>
      </c>
      <c r="DG26" s="346">
        <v>5391</v>
      </c>
      <c r="DH26" s="347">
        <v>5280</v>
      </c>
      <c r="DI26" s="357">
        <v>5434</v>
      </c>
      <c r="DJ26" s="357">
        <v>5676</v>
      </c>
      <c r="DK26" s="357">
        <v>5800</v>
      </c>
      <c r="DL26" s="357">
        <v>5753</v>
      </c>
      <c r="DM26" s="357">
        <v>5779</v>
      </c>
      <c r="DN26" s="357">
        <v>5136</v>
      </c>
      <c r="DO26" s="357">
        <v>5177</v>
      </c>
      <c r="DP26" s="357">
        <v>5278</v>
      </c>
      <c r="DQ26" s="346">
        <v>5258</v>
      </c>
      <c r="DR26" s="346">
        <v>5330</v>
      </c>
      <c r="DS26" s="350">
        <v>5296</v>
      </c>
      <c r="DT26" s="102">
        <v>-34</v>
      </c>
      <c r="DU26" s="85">
        <v>-0.64199395770392753</v>
      </c>
      <c r="DV26" s="102">
        <v>-95</v>
      </c>
      <c r="DW26" s="85">
        <v>-1.762196253014283</v>
      </c>
    </row>
    <row r="27" spans="1:139" ht="15" outlineLevel="2">
      <c r="A27" s="344">
        <v>659</v>
      </c>
      <c r="B27" s="344" t="s">
        <v>304</v>
      </c>
      <c r="C27" s="344" t="s">
        <v>312</v>
      </c>
      <c r="D27" s="347">
        <v>1456</v>
      </c>
      <c r="E27" s="357">
        <v>1285</v>
      </c>
      <c r="F27" s="357">
        <v>1287</v>
      </c>
      <c r="G27" s="357">
        <v>1289</v>
      </c>
      <c r="H27" s="357">
        <v>1278</v>
      </c>
      <c r="I27" s="357">
        <v>1257</v>
      </c>
      <c r="J27" s="357">
        <v>1262</v>
      </c>
      <c r="K27" s="357">
        <v>1279</v>
      </c>
      <c r="L27" s="357">
        <v>1236</v>
      </c>
      <c r="M27" s="357">
        <v>1292</v>
      </c>
      <c r="N27" s="357">
        <v>1294</v>
      </c>
      <c r="O27" s="350">
        <v>1323</v>
      </c>
      <c r="P27" s="347">
        <v>1324</v>
      </c>
      <c r="Q27" s="357">
        <v>1230</v>
      </c>
      <c r="R27" s="357">
        <v>1419</v>
      </c>
      <c r="S27" s="357">
        <v>1367</v>
      </c>
      <c r="T27" s="357">
        <v>1278</v>
      </c>
      <c r="U27" s="357">
        <v>1449</v>
      </c>
      <c r="V27" s="357">
        <v>1459</v>
      </c>
      <c r="W27" s="357">
        <v>1500</v>
      </c>
      <c r="X27" s="357">
        <v>1525</v>
      </c>
      <c r="Y27" s="357">
        <v>1515</v>
      </c>
      <c r="Z27" s="357">
        <v>1512</v>
      </c>
      <c r="AA27" s="350">
        <v>1441</v>
      </c>
      <c r="AB27" s="347">
        <v>1310</v>
      </c>
      <c r="AC27" s="357">
        <v>1213</v>
      </c>
      <c r="AD27" s="357">
        <v>1264</v>
      </c>
      <c r="AE27" s="357">
        <v>1312</v>
      </c>
      <c r="AF27" s="357">
        <v>1333</v>
      </c>
      <c r="AG27" s="357">
        <v>1382</v>
      </c>
      <c r="AH27" s="357">
        <v>1482</v>
      </c>
      <c r="AI27" s="357">
        <v>1487</v>
      </c>
      <c r="AJ27" s="357">
        <v>1557</v>
      </c>
      <c r="AK27" s="357">
        <v>1612</v>
      </c>
      <c r="AL27" s="357">
        <v>1544</v>
      </c>
      <c r="AM27" s="350">
        <v>1540</v>
      </c>
      <c r="AN27" s="347">
        <v>1443</v>
      </c>
      <c r="AO27" s="357">
        <v>1245</v>
      </c>
      <c r="AP27" s="357">
        <v>1349</v>
      </c>
      <c r="AQ27" s="357">
        <v>1386</v>
      </c>
      <c r="AR27" s="357">
        <v>1387</v>
      </c>
      <c r="AS27" s="357">
        <v>1412</v>
      </c>
      <c r="AT27" s="357">
        <v>1419</v>
      </c>
      <c r="AU27" s="357">
        <v>1441</v>
      </c>
      <c r="AV27" s="357">
        <v>1461</v>
      </c>
      <c r="AW27" s="357">
        <v>1480</v>
      </c>
      <c r="AX27" s="357">
        <v>1431</v>
      </c>
      <c r="AY27" s="350">
        <v>1313</v>
      </c>
      <c r="AZ27" s="347">
        <v>1237</v>
      </c>
      <c r="BA27" s="357">
        <v>1158</v>
      </c>
      <c r="BB27" s="357">
        <v>1208</v>
      </c>
      <c r="BC27" s="357">
        <v>1144</v>
      </c>
      <c r="BD27" s="357">
        <v>1111</v>
      </c>
      <c r="BE27" s="357">
        <v>1146</v>
      </c>
      <c r="BF27" s="357">
        <v>1121</v>
      </c>
      <c r="BG27" s="357">
        <v>1266</v>
      </c>
      <c r="BH27" s="357">
        <v>1083</v>
      </c>
      <c r="BI27" s="357">
        <v>1085</v>
      </c>
      <c r="BJ27" s="357">
        <v>1070</v>
      </c>
      <c r="BK27" s="346">
        <v>1051</v>
      </c>
      <c r="BL27" s="347">
        <v>984</v>
      </c>
      <c r="BM27" s="357">
        <v>907</v>
      </c>
      <c r="BN27" s="357">
        <v>940</v>
      </c>
      <c r="BO27" s="357">
        <v>961</v>
      </c>
      <c r="BP27" s="357">
        <v>930</v>
      </c>
      <c r="BQ27" s="357">
        <v>939</v>
      </c>
      <c r="BR27" s="357">
        <v>873</v>
      </c>
      <c r="BS27" s="357">
        <v>942</v>
      </c>
      <c r="BT27" s="357">
        <v>943</v>
      </c>
      <c r="BU27" s="357">
        <v>949</v>
      </c>
      <c r="BV27" s="357">
        <v>953</v>
      </c>
      <c r="BW27" s="346">
        <v>952</v>
      </c>
      <c r="BX27" s="347">
        <v>893</v>
      </c>
      <c r="BY27" s="357">
        <v>895</v>
      </c>
      <c r="BZ27" s="357">
        <v>942</v>
      </c>
      <c r="CA27" s="357">
        <v>951</v>
      </c>
      <c r="CB27" s="357">
        <v>927</v>
      </c>
      <c r="CC27" s="357">
        <v>939</v>
      </c>
      <c r="CD27" s="357">
        <v>952</v>
      </c>
      <c r="CE27" s="357">
        <v>959</v>
      </c>
      <c r="CF27" s="357">
        <v>976</v>
      </c>
      <c r="CG27" s="357">
        <v>996</v>
      </c>
      <c r="CH27" s="357">
        <v>1041</v>
      </c>
      <c r="CI27" s="346">
        <v>1069</v>
      </c>
      <c r="CJ27" s="347">
        <v>966</v>
      </c>
      <c r="CK27" s="357">
        <v>946</v>
      </c>
      <c r="CL27" s="357">
        <v>980</v>
      </c>
      <c r="CM27" s="357">
        <v>1046</v>
      </c>
      <c r="CN27" s="357">
        <v>1061</v>
      </c>
      <c r="CO27" s="357">
        <v>1077</v>
      </c>
      <c r="CP27" s="357">
        <v>1074</v>
      </c>
      <c r="CQ27" s="357">
        <v>1132</v>
      </c>
      <c r="CR27" s="357">
        <v>1143</v>
      </c>
      <c r="CS27" s="357">
        <v>1174</v>
      </c>
      <c r="CT27" s="357">
        <v>1237</v>
      </c>
      <c r="CU27" s="346">
        <v>1277</v>
      </c>
      <c r="CV27" s="347">
        <v>1262</v>
      </c>
      <c r="CW27" s="357">
        <v>1277</v>
      </c>
      <c r="CX27" s="357">
        <v>1305</v>
      </c>
      <c r="CY27" s="357">
        <v>1370</v>
      </c>
      <c r="CZ27" s="357">
        <v>1430</v>
      </c>
      <c r="DA27" s="357">
        <v>1406</v>
      </c>
      <c r="DB27" s="357">
        <v>1388</v>
      </c>
      <c r="DC27" s="357">
        <v>1422</v>
      </c>
      <c r="DD27" s="357">
        <v>1470</v>
      </c>
      <c r="DE27" s="357">
        <v>1468</v>
      </c>
      <c r="DF27" s="357">
        <v>1491</v>
      </c>
      <c r="DG27" s="346">
        <v>1492</v>
      </c>
      <c r="DH27" s="347">
        <v>1463</v>
      </c>
      <c r="DI27" s="357">
        <v>1550</v>
      </c>
      <c r="DJ27" s="357">
        <v>1650</v>
      </c>
      <c r="DK27" s="357">
        <v>1729</v>
      </c>
      <c r="DL27" s="357">
        <v>1714</v>
      </c>
      <c r="DM27" s="357">
        <v>1745</v>
      </c>
      <c r="DN27" s="357">
        <v>1538</v>
      </c>
      <c r="DO27" s="357">
        <v>1558</v>
      </c>
      <c r="DP27" s="357">
        <v>1624</v>
      </c>
      <c r="DQ27" s="346">
        <v>1672</v>
      </c>
      <c r="DR27" s="346">
        <v>1696</v>
      </c>
      <c r="DS27" s="350">
        <v>1670</v>
      </c>
      <c r="DT27" s="102">
        <v>-26</v>
      </c>
      <c r="DU27" s="85">
        <v>-1.5568862275449102</v>
      </c>
      <c r="DV27" s="102">
        <v>178</v>
      </c>
      <c r="DW27" s="85">
        <v>11.930294906166219</v>
      </c>
    </row>
    <row r="28" spans="1:139" ht="15" outlineLevel="2">
      <c r="A28" s="344">
        <v>665</v>
      </c>
      <c r="B28" s="344" t="s">
        <v>304</v>
      </c>
      <c r="C28" s="344" t="s">
        <v>313</v>
      </c>
      <c r="D28" s="347">
        <v>2203</v>
      </c>
      <c r="E28" s="357">
        <v>2259</v>
      </c>
      <c r="F28" s="357">
        <v>2303</v>
      </c>
      <c r="G28" s="357">
        <v>2380</v>
      </c>
      <c r="H28" s="357">
        <v>2386</v>
      </c>
      <c r="I28" s="357">
        <v>2457</v>
      </c>
      <c r="J28" s="357">
        <v>2422</v>
      </c>
      <c r="K28" s="357">
        <v>2383</v>
      </c>
      <c r="L28" s="357">
        <v>2312</v>
      </c>
      <c r="M28" s="357">
        <v>2324</v>
      </c>
      <c r="N28" s="357">
        <v>2376</v>
      </c>
      <c r="O28" s="350">
        <v>2388</v>
      </c>
      <c r="P28" s="347">
        <v>2162</v>
      </c>
      <c r="Q28" s="357">
        <v>2327</v>
      </c>
      <c r="R28" s="357">
        <v>2524</v>
      </c>
      <c r="S28" s="357">
        <v>2451</v>
      </c>
      <c r="T28" s="357">
        <v>2386</v>
      </c>
      <c r="U28" s="357">
        <v>2588</v>
      </c>
      <c r="V28" s="357">
        <v>2614</v>
      </c>
      <c r="W28" s="357">
        <v>2692</v>
      </c>
      <c r="X28" s="357">
        <v>2747</v>
      </c>
      <c r="Y28" s="357">
        <v>2922</v>
      </c>
      <c r="Z28" s="357">
        <v>2907</v>
      </c>
      <c r="AA28" s="350">
        <v>2670</v>
      </c>
      <c r="AB28" s="347">
        <v>2324</v>
      </c>
      <c r="AC28" s="357">
        <v>2349</v>
      </c>
      <c r="AD28" s="357">
        <v>2362</v>
      </c>
      <c r="AE28" s="357">
        <v>2508</v>
      </c>
      <c r="AF28" s="357">
        <v>2374</v>
      </c>
      <c r="AG28" s="357">
        <v>2458</v>
      </c>
      <c r="AH28" s="357">
        <v>2646</v>
      </c>
      <c r="AI28" s="357">
        <v>2755</v>
      </c>
      <c r="AJ28" s="357">
        <v>2806</v>
      </c>
      <c r="AK28" s="357">
        <v>2814</v>
      </c>
      <c r="AL28" s="357">
        <v>2612</v>
      </c>
      <c r="AM28" s="350">
        <v>2657</v>
      </c>
      <c r="AN28" s="347">
        <v>2567</v>
      </c>
      <c r="AO28" s="357">
        <v>2339</v>
      </c>
      <c r="AP28" s="357">
        <v>2386</v>
      </c>
      <c r="AQ28" s="357">
        <v>2535</v>
      </c>
      <c r="AR28" s="357">
        <v>2570</v>
      </c>
      <c r="AS28" s="357">
        <v>2653</v>
      </c>
      <c r="AT28" s="357">
        <v>2725</v>
      </c>
      <c r="AU28" s="357">
        <v>2787</v>
      </c>
      <c r="AV28" s="357">
        <v>2928</v>
      </c>
      <c r="AW28" s="357">
        <v>3006</v>
      </c>
      <c r="AX28" s="357">
        <v>2961</v>
      </c>
      <c r="AY28" s="350">
        <v>2863</v>
      </c>
      <c r="AZ28" s="347">
        <v>2732</v>
      </c>
      <c r="BA28" s="357">
        <v>2678</v>
      </c>
      <c r="BB28" s="357">
        <v>2647</v>
      </c>
      <c r="BC28" s="357">
        <v>2528</v>
      </c>
      <c r="BD28" s="357">
        <v>2547</v>
      </c>
      <c r="BE28" s="357">
        <v>2621</v>
      </c>
      <c r="BF28" s="357">
        <v>2677</v>
      </c>
      <c r="BG28" s="357">
        <v>2658</v>
      </c>
      <c r="BH28" s="357">
        <v>2653</v>
      </c>
      <c r="BI28" s="357">
        <v>2569</v>
      </c>
      <c r="BJ28" s="357">
        <v>2505</v>
      </c>
      <c r="BK28" s="346">
        <v>2551</v>
      </c>
      <c r="BL28" s="347">
        <v>2389</v>
      </c>
      <c r="BM28" s="357">
        <v>2330</v>
      </c>
      <c r="BN28" s="357">
        <v>2449</v>
      </c>
      <c r="BO28" s="357">
        <v>2508</v>
      </c>
      <c r="BP28" s="357">
        <v>2475</v>
      </c>
      <c r="BQ28" s="357">
        <v>2466</v>
      </c>
      <c r="BR28" s="357">
        <v>2342</v>
      </c>
      <c r="BS28" s="357">
        <v>2391</v>
      </c>
      <c r="BT28" s="357">
        <v>2374</v>
      </c>
      <c r="BU28" s="357">
        <v>2376</v>
      </c>
      <c r="BV28" s="357">
        <v>2377</v>
      </c>
      <c r="BW28" s="346">
        <v>2329</v>
      </c>
      <c r="BX28" s="347">
        <v>2181</v>
      </c>
      <c r="BY28" s="357">
        <v>2080</v>
      </c>
      <c r="BZ28" s="357">
        <v>2176</v>
      </c>
      <c r="CA28" s="357">
        <v>2236</v>
      </c>
      <c r="CB28" s="357">
        <v>2218</v>
      </c>
      <c r="CC28" s="357">
        <v>2230</v>
      </c>
      <c r="CD28" s="357">
        <v>2266</v>
      </c>
      <c r="CE28" s="357">
        <v>2294</v>
      </c>
      <c r="CF28" s="357">
        <v>2231</v>
      </c>
      <c r="CG28" s="357">
        <v>2268</v>
      </c>
      <c r="CH28" s="357">
        <v>2299</v>
      </c>
      <c r="CI28" s="346">
        <v>2282</v>
      </c>
      <c r="CJ28" s="347">
        <v>2098</v>
      </c>
      <c r="CK28" s="357">
        <v>2037</v>
      </c>
      <c r="CL28" s="357">
        <v>2027</v>
      </c>
      <c r="CM28" s="357">
        <v>1988</v>
      </c>
      <c r="CN28" s="357">
        <v>2024</v>
      </c>
      <c r="CO28" s="357">
        <v>1999</v>
      </c>
      <c r="CP28" s="357">
        <v>2005</v>
      </c>
      <c r="CQ28" s="357">
        <v>2121</v>
      </c>
      <c r="CR28" s="357">
        <v>2140</v>
      </c>
      <c r="CS28" s="357">
        <v>2165</v>
      </c>
      <c r="CT28" s="357">
        <v>2235</v>
      </c>
      <c r="CU28" s="346">
        <v>2259</v>
      </c>
      <c r="CV28" s="347">
        <v>2176</v>
      </c>
      <c r="CW28" s="357">
        <v>2182</v>
      </c>
      <c r="CX28" s="357">
        <v>2307</v>
      </c>
      <c r="CY28" s="357">
        <v>2387</v>
      </c>
      <c r="CZ28" s="357">
        <v>2472</v>
      </c>
      <c r="DA28" s="357">
        <v>2452</v>
      </c>
      <c r="DB28" s="357">
        <v>2412</v>
      </c>
      <c r="DC28" s="357">
        <v>2418</v>
      </c>
      <c r="DD28" s="357">
        <v>2444</v>
      </c>
      <c r="DE28" s="357">
        <v>2453</v>
      </c>
      <c r="DF28" s="357">
        <v>2457</v>
      </c>
      <c r="DG28" s="346">
        <v>2492</v>
      </c>
      <c r="DH28" s="347">
        <v>2336</v>
      </c>
      <c r="DI28" s="357">
        <v>2351</v>
      </c>
      <c r="DJ28" s="357">
        <v>2435</v>
      </c>
      <c r="DK28" s="357">
        <v>2498</v>
      </c>
      <c r="DL28" s="357">
        <v>2489</v>
      </c>
      <c r="DM28" s="357">
        <v>2478</v>
      </c>
      <c r="DN28" s="357">
        <v>2251</v>
      </c>
      <c r="DO28" s="357">
        <v>2250</v>
      </c>
      <c r="DP28" s="357">
        <v>2350</v>
      </c>
      <c r="DQ28" s="346">
        <v>2315</v>
      </c>
      <c r="DR28" s="346">
        <v>2319</v>
      </c>
      <c r="DS28" s="350">
        <v>2228</v>
      </c>
      <c r="DT28" s="102">
        <v>-91</v>
      </c>
      <c r="DU28" s="85">
        <v>-4.0843806104129268</v>
      </c>
      <c r="DV28" s="102">
        <v>-264</v>
      </c>
      <c r="DW28" s="85">
        <v>-10.593900481540931</v>
      </c>
      <c r="EF28" s="216"/>
    </row>
    <row r="29" spans="1:139" ht="15" outlineLevel="2">
      <c r="A29" s="344">
        <v>837</v>
      </c>
      <c r="B29" s="344" t="s">
        <v>304</v>
      </c>
      <c r="C29" s="344" t="s">
        <v>314</v>
      </c>
      <c r="D29" s="347">
        <v>31487</v>
      </c>
      <c r="E29" s="357">
        <v>30461</v>
      </c>
      <c r="F29" s="357">
        <v>30541</v>
      </c>
      <c r="G29" s="357">
        <v>30639</v>
      </c>
      <c r="H29" s="357">
        <v>30619</v>
      </c>
      <c r="I29" s="357">
        <v>30743</v>
      </c>
      <c r="J29" s="357">
        <v>30588</v>
      </c>
      <c r="K29" s="357">
        <v>30617</v>
      </c>
      <c r="L29" s="357">
        <v>27957</v>
      </c>
      <c r="M29" s="357">
        <v>29962</v>
      </c>
      <c r="N29" s="357">
        <v>29850</v>
      </c>
      <c r="O29" s="350">
        <v>30176</v>
      </c>
      <c r="P29" s="347">
        <v>29510</v>
      </c>
      <c r="Q29" s="357">
        <v>28149</v>
      </c>
      <c r="R29" s="357">
        <v>29349</v>
      </c>
      <c r="S29" s="357">
        <v>29576</v>
      </c>
      <c r="T29" s="357">
        <v>30619</v>
      </c>
      <c r="U29" s="357">
        <v>31291</v>
      </c>
      <c r="V29" s="357">
        <v>30686</v>
      </c>
      <c r="W29" s="357">
        <v>31429</v>
      </c>
      <c r="X29" s="357">
        <v>31742</v>
      </c>
      <c r="Y29" s="357">
        <v>32348</v>
      </c>
      <c r="Z29" s="357">
        <v>32378</v>
      </c>
      <c r="AA29" s="350">
        <v>31895</v>
      </c>
      <c r="AB29" s="347">
        <v>30311</v>
      </c>
      <c r="AC29" s="357">
        <v>29862</v>
      </c>
      <c r="AD29" s="357">
        <v>29966</v>
      </c>
      <c r="AE29" s="357">
        <v>30425</v>
      </c>
      <c r="AF29" s="357">
        <v>30383</v>
      </c>
      <c r="AG29" s="357">
        <v>30652</v>
      </c>
      <c r="AH29" s="357">
        <v>31426</v>
      </c>
      <c r="AI29" s="357">
        <v>31860</v>
      </c>
      <c r="AJ29" s="357">
        <v>32283</v>
      </c>
      <c r="AK29" s="357">
        <v>32279</v>
      </c>
      <c r="AL29" s="357">
        <v>31716</v>
      </c>
      <c r="AM29" s="350">
        <v>31998</v>
      </c>
      <c r="AN29" s="347">
        <v>31710</v>
      </c>
      <c r="AO29" s="357">
        <v>31128</v>
      </c>
      <c r="AP29" s="357">
        <v>31894</v>
      </c>
      <c r="AQ29" s="357">
        <v>32576</v>
      </c>
      <c r="AR29" s="357">
        <v>32773</v>
      </c>
      <c r="AS29" s="357">
        <v>33456</v>
      </c>
      <c r="AT29" s="357">
        <v>35016</v>
      </c>
      <c r="AU29" s="357">
        <v>35118</v>
      </c>
      <c r="AV29" s="357">
        <v>35094</v>
      </c>
      <c r="AW29" s="357">
        <v>35537</v>
      </c>
      <c r="AX29" s="357">
        <v>35437</v>
      </c>
      <c r="AY29" s="350">
        <v>35791</v>
      </c>
      <c r="AZ29" s="347">
        <v>34991</v>
      </c>
      <c r="BA29" s="357">
        <v>34796</v>
      </c>
      <c r="BB29" s="357">
        <v>35196</v>
      </c>
      <c r="BC29" s="357">
        <v>34896</v>
      </c>
      <c r="BD29" s="357">
        <v>35249</v>
      </c>
      <c r="BE29" s="357">
        <v>36016</v>
      </c>
      <c r="BF29" s="357">
        <v>36003</v>
      </c>
      <c r="BG29" s="357">
        <v>36455</v>
      </c>
      <c r="BH29" s="357">
        <v>36767</v>
      </c>
      <c r="BI29" s="357">
        <v>36779</v>
      </c>
      <c r="BJ29" s="357">
        <v>36663</v>
      </c>
      <c r="BK29" s="346">
        <v>36516</v>
      </c>
      <c r="BL29" s="347">
        <v>35976</v>
      </c>
      <c r="BM29" s="357">
        <v>35972</v>
      </c>
      <c r="BN29" s="357">
        <v>36436</v>
      </c>
      <c r="BO29" s="357">
        <v>36818</v>
      </c>
      <c r="BP29" s="357">
        <v>36645</v>
      </c>
      <c r="BQ29" s="357">
        <v>36755</v>
      </c>
      <c r="BR29" s="357">
        <v>36671</v>
      </c>
      <c r="BS29" s="357">
        <v>36754</v>
      </c>
      <c r="BT29" s="357">
        <v>37085</v>
      </c>
      <c r="BU29" s="357">
        <v>37073</v>
      </c>
      <c r="BV29" s="357">
        <v>36870</v>
      </c>
      <c r="BW29" s="346">
        <v>36778</v>
      </c>
      <c r="BX29" s="347">
        <v>35857</v>
      </c>
      <c r="BY29" s="357">
        <v>35777</v>
      </c>
      <c r="BZ29" s="357">
        <v>36008</v>
      </c>
      <c r="CA29" s="357">
        <v>36316</v>
      </c>
      <c r="CB29" s="357">
        <v>36504</v>
      </c>
      <c r="CC29" s="357">
        <v>36912</v>
      </c>
      <c r="CD29" s="357">
        <v>36993</v>
      </c>
      <c r="CE29" s="357">
        <v>37267</v>
      </c>
      <c r="CF29" s="357">
        <v>37478</v>
      </c>
      <c r="CG29" s="357">
        <v>37820</v>
      </c>
      <c r="CH29" s="357">
        <v>38253</v>
      </c>
      <c r="CI29" s="346">
        <v>38523</v>
      </c>
      <c r="CJ29" s="347">
        <v>37973</v>
      </c>
      <c r="CK29" s="357">
        <v>37691</v>
      </c>
      <c r="CL29" s="357">
        <v>37385</v>
      </c>
      <c r="CM29" s="357">
        <v>37553</v>
      </c>
      <c r="CN29" s="357">
        <v>37522</v>
      </c>
      <c r="CO29" s="357">
        <v>37643</v>
      </c>
      <c r="CP29" s="357">
        <v>38178</v>
      </c>
      <c r="CQ29" s="357">
        <v>38956</v>
      </c>
      <c r="CR29" s="357">
        <v>39534</v>
      </c>
      <c r="CS29" s="357">
        <v>39882</v>
      </c>
      <c r="CT29" s="357">
        <v>40520</v>
      </c>
      <c r="CU29" s="346">
        <v>40938</v>
      </c>
      <c r="CV29" s="347">
        <v>40735</v>
      </c>
      <c r="CW29" s="357">
        <v>41056</v>
      </c>
      <c r="CX29" s="357">
        <v>41739</v>
      </c>
      <c r="CY29" s="357">
        <v>42158</v>
      </c>
      <c r="CZ29" s="357">
        <v>42611</v>
      </c>
      <c r="DA29" s="357">
        <v>42933</v>
      </c>
      <c r="DB29" s="357">
        <v>42709</v>
      </c>
      <c r="DC29" s="357">
        <v>43203</v>
      </c>
      <c r="DD29" s="357">
        <v>41851</v>
      </c>
      <c r="DE29" s="357">
        <v>42360</v>
      </c>
      <c r="DF29" s="357">
        <v>42698</v>
      </c>
      <c r="DG29" s="346">
        <v>42729</v>
      </c>
      <c r="DH29" s="347">
        <v>42416</v>
      </c>
      <c r="DI29" s="357">
        <v>42307</v>
      </c>
      <c r="DJ29" s="357">
        <v>42495</v>
      </c>
      <c r="DK29" s="357">
        <v>42816</v>
      </c>
      <c r="DL29" s="357">
        <v>42685</v>
      </c>
      <c r="DM29" s="357">
        <v>42901</v>
      </c>
      <c r="DN29" s="357">
        <v>40358</v>
      </c>
      <c r="DO29" s="357">
        <v>40381</v>
      </c>
      <c r="DP29" s="357">
        <v>40627</v>
      </c>
      <c r="DQ29" s="346">
        <v>40656</v>
      </c>
      <c r="DR29" s="346">
        <v>40824</v>
      </c>
      <c r="DS29" s="350">
        <v>40793</v>
      </c>
      <c r="DT29" s="102">
        <v>-31</v>
      </c>
      <c r="DU29" s="85">
        <v>-7.5993430245385241E-2</v>
      </c>
      <c r="DV29" s="102">
        <v>-1936</v>
      </c>
      <c r="DW29" s="85">
        <v>-4.5308806665262473</v>
      </c>
    </row>
    <row r="30" spans="1:139" ht="15" outlineLevel="2">
      <c r="A30" s="344">
        <v>873</v>
      </c>
      <c r="B30" s="344" t="s">
        <v>304</v>
      </c>
      <c r="C30" s="344" t="s">
        <v>315</v>
      </c>
      <c r="D30" s="347">
        <v>212</v>
      </c>
      <c r="E30" s="357">
        <v>180</v>
      </c>
      <c r="F30" s="357">
        <v>197</v>
      </c>
      <c r="G30" s="357">
        <v>216</v>
      </c>
      <c r="H30" s="357">
        <v>234</v>
      </c>
      <c r="I30" s="357">
        <v>253</v>
      </c>
      <c r="J30" s="357">
        <v>237</v>
      </c>
      <c r="K30" s="357">
        <v>234</v>
      </c>
      <c r="L30" s="357">
        <v>234</v>
      </c>
      <c r="M30" s="357">
        <v>235</v>
      </c>
      <c r="N30" s="357">
        <v>228</v>
      </c>
      <c r="O30" s="350">
        <v>222</v>
      </c>
      <c r="P30" s="347">
        <v>168</v>
      </c>
      <c r="Q30" s="357">
        <v>154</v>
      </c>
      <c r="R30" s="357">
        <v>158</v>
      </c>
      <c r="S30" s="357">
        <v>148</v>
      </c>
      <c r="T30" s="357">
        <v>234</v>
      </c>
      <c r="U30" s="357">
        <v>158</v>
      </c>
      <c r="V30" s="357">
        <v>148</v>
      </c>
      <c r="W30" s="357">
        <v>145</v>
      </c>
      <c r="X30" s="357">
        <v>129</v>
      </c>
      <c r="Y30" s="357">
        <v>128</v>
      </c>
      <c r="Z30" s="357">
        <v>126</v>
      </c>
      <c r="AA30" s="350">
        <v>138</v>
      </c>
      <c r="AB30" s="347">
        <v>127</v>
      </c>
      <c r="AC30" s="357">
        <v>143</v>
      </c>
      <c r="AD30" s="357">
        <v>182</v>
      </c>
      <c r="AE30" s="357">
        <v>240</v>
      </c>
      <c r="AF30" s="357">
        <v>231</v>
      </c>
      <c r="AG30" s="357">
        <v>240</v>
      </c>
      <c r="AH30" s="357">
        <v>294</v>
      </c>
      <c r="AI30" s="357">
        <v>313</v>
      </c>
      <c r="AJ30" s="357">
        <v>320</v>
      </c>
      <c r="AK30" s="357">
        <v>328</v>
      </c>
      <c r="AL30" s="357">
        <v>313</v>
      </c>
      <c r="AM30" s="350">
        <v>311</v>
      </c>
      <c r="AN30" s="347">
        <v>300</v>
      </c>
      <c r="AO30" s="357">
        <v>210</v>
      </c>
      <c r="AP30" s="357">
        <v>216</v>
      </c>
      <c r="AQ30" s="357">
        <v>261</v>
      </c>
      <c r="AR30" s="357">
        <v>268</v>
      </c>
      <c r="AS30" s="357">
        <v>290</v>
      </c>
      <c r="AT30" s="357">
        <v>291</v>
      </c>
      <c r="AU30" s="357">
        <v>300</v>
      </c>
      <c r="AV30" s="357">
        <v>261</v>
      </c>
      <c r="AW30" s="357">
        <v>303</v>
      </c>
      <c r="AX30" s="357">
        <v>305</v>
      </c>
      <c r="AY30" s="350">
        <v>187</v>
      </c>
      <c r="AZ30" s="347">
        <v>145</v>
      </c>
      <c r="BA30" s="357">
        <v>134</v>
      </c>
      <c r="BB30" s="357">
        <v>149</v>
      </c>
      <c r="BC30" s="357">
        <v>120</v>
      </c>
      <c r="BD30" s="357">
        <v>118</v>
      </c>
      <c r="BE30" s="357">
        <v>131</v>
      </c>
      <c r="BF30" s="357">
        <v>132</v>
      </c>
      <c r="BG30" s="357">
        <v>137</v>
      </c>
      <c r="BH30" s="357">
        <v>138</v>
      </c>
      <c r="BI30" s="357">
        <v>145</v>
      </c>
      <c r="BJ30" s="357">
        <v>135</v>
      </c>
      <c r="BK30" s="346">
        <v>148</v>
      </c>
      <c r="BL30" s="347">
        <v>129</v>
      </c>
      <c r="BM30" s="357">
        <v>77</v>
      </c>
      <c r="BN30" s="357">
        <v>111</v>
      </c>
      <c r="BO30" s="357">
        <v>143</v>
      </c>
      <c r="BP30" s="357">
        <v>153</v>
      </c>
      <c r="BQ30" s="357">
        <v>149</v>
      </c>
      <c r="BR30" s="357">
        <v>136</v>
      </c>
      <c r="BS30" s="357">
        <v>159</v>
      </c>
      <c r="BT30" s="357">
        <v>157</v>
      </c>
      <c r="BU30" s="357">
        <v>150</v>
      </c>
      <c r="BV30" s="357">
        <v>134</v>
      </c>
      <c r="BW30" s="346">
        <v>154</v>
      </c>
      <c r="BX30" s="347">
        <v>101</v>
      </c>
      <c r="BY30" s="357">
        <v>88</v>
      </c>
      <c r="BZ30" s="357">
        <v>100</v>
      </c>
      <c r="CA30" s="357">
        <v>121</v>
      </c>
      <c r="CB30" s="357">
        <v>133</v>
      </c>
      <c r="CC30" s="357">
        <v>148</v>
      </c>
      <c r="CD30" s="357">
        <v>160</v>
      </c>
      <c r="CE30" s="357">
        <v>186</v>
      </c>
      <c r="CF30" s="357">
        <v>191</v>
      </c>
      <c r="CG30" s="357">
        <v>207</v>
      </c>
      <c r="CH30" s="357">
        <v>228</v>
      </c>
      <c r="CI30" s="346">
        <v>233</v>
      </c>
      <c r="CJ30" s="347">
        <v>137</v>
      </c>
      <c r="CK30" s="357">
        <v>118</v>
      </c>
      <c r="CL30" s="357">
        <v>140</v>
      </c>
      <c r="CM30" s="357">
        <v>148</v>
      </c>
      <c r="CN30" s="357">
        <v>165</v>
      </c>
      <c r="CO30" s="357">
        <v>190</v>
      </c>
      <c r="CP30" s="357">
        <v>191</v>
      </c>
      <c r="CQ30" s="357">
        <v>215</v>
      </c>
      <c r="CR30" s="357">
        <v>220</v>
      </c>
      <c r="CS30" s="357">
        <v>226</v>
      </c>
      <c r="CT30" s="357">
        <v>227</v>
      </c>
      <c r="CU30" s="346">
        <v>232</v>
      </c>
      <c r="CV30" s="347">
        <v>207</v>
      </c>
      <c r="CW30" s="357">
        <v>177</v>
      </c>
      <c r="CX30" s="357">
        <v>159</v>
      </c>
      <c r="CY30" s="357">
        <v>222</v>
      </c>
      <c r="CZ30" s="357">
        <v>280</v>
      </c>
      <c r="DA30" s="357">
        <v>273</v>
      </c>
      <c r="DB30" s="357">
        <v>276</v>
      </c>
      <c r="DC30" s="357">
        <v>280</v>
      </c>
      <c r="DD30" s="357">
        <v>247</v>
      </c>
      <c r="DE30" s="357">
        <v>252</v>
      </c>
      <c r="DF30" s="357">
        <v>258</v>
      </c>
      <c r="DG30" s="346">
        <v>263</v>
      </c>
      <c r="DH30" s="347">
        <v>227</v>
      </c>
      <c r="DI30" s="357">
        <v>215</v>
      </c>
      <c r="DJ30" s="357">
        <v>235</v>
      </c>
      <c r="DK30" s="357">
        <v>288</v>
      </c>
      <c r="DL30" s="357">
        <v>305</v>
      </c>
      <c r="DM30" s="357">
        <v>310</v>
      </c>
      <c r="DN30" s="357">
        <v>266</v>
      </c>
      <c r="DO30" s="357">
        <v>277</v>
      </c>
      <c r="DP30" s="357">
        <v>323</v>
      </c>
      <c r="DQ30" s="346">
        <v>313</v>
      </c>
      <c r="DR30" s="346">
        <v>311</v>
      </c>
      <c r="DS30" s="350">
        <v>270</v>
      </c>
      <c r="DT30" s="102">
        <v>-41</v>
      </c>
      <c r="DU30" s="85">
        <v>-15.185185185185185</v>
      </c>
      <c r="DV30" s="102">
        <v>7</v>
      </c>
      <c r="DW30" s="85">
        <v>2.6615969581749046</v>
      </c>
    </row>
    <row r="31" spans="1:139" ht="15" outlineLevel="1">
      <c r="A31" s="123" t="s">
        <v>316</v>
      </c>
      <c r="B31" s="26"/>
      <c r="C31" s="27"/>
      <c r="D31" s="44">
        <v>37738</v>
      </c>
      <c r="E31" s="45">
        <v>37977</v>
      </c>
      <c r="F31" s="45">
        <v>37669</v>
      </c>
      <c r="G31" s="45">
        <v>37696</v>
      </c>
      <c r="H31" s="45">
        <v>38309</v>
      </c>
      <c r="I31" s="45">
        <v>39074</v>
      </c>
      <c r="J31" s="45">
        <v>37787</v>
      </c>
      <c r="K31" s="45">
        <v>37377</v>
      </c>
      <c r="L31" s="45">
        <v>36238</v>
      </c>
      <c r="M31" s="45">
        <v>36145</v>
      </c>
      <c r="N31" s="45">
        <v>36163</v>
      </c>
      <c r="O31" s="235">
        <v>35890</v>
      </c>
      <c r="P31" s="44">
        <v>32849</v>
      </c>
      <c r="Q31" s="45">
        <v>31403</v>
      </c>
      <c r="R31" s="45">
        <v>32829</v>
      </c>
      <c r="S31" s="45">
        <v>33030</v>
      </c>
      <c r="T31" s="45">
        <v>38309</v>
      </c>
      <c r="U31" s="45">
        <v>34557</v>
      </c>
      <c r="V31" s="45">
        <v>34690</v>
      </c>
      <c r="W31" s="45">
        <v>36037</v>
      </c>
      <c r="X31" s="45">
        <v>36843</v>
      </c>
      <c r="Y31" s="45">
        <v>37681</v>
      </c>
      <c r="Z31" s="45">
        <v>36514</v>
      </c>
      <c r="AA31" s="235">
        <v>35707</v>
      </c>
      <c r="AB31" s="44">
        <v>33742</v>
      </c>
      <c r="AC31" s="45">
        <v>33012</v>
      </c>
      <c r="AD31" s="45">
        <v>33105</v>
      </c>
      <c r="AE31" s="45">
        <v>33341</v>
      </c>
      <c r="AF31" s="45">
        <v>33211</v>
      </c>
      <c r="AG31" s="45">
        <v>34131</v>
      </c>
      <c r="AH31" s="45">
        <v>35595</v>
      </c>
      <c r="AI31" s="45">
        <v>36484</v>
      </c>
      <c r="AJ31" s="45">
        <v>37142</v>
      </c>
      <c r="AK31" s="45">
        <v>37092</v>
      </c>
      <c r="AL31" s="45">
        <v>35223</v>
      </c>
      <c r="AM31" s="235">
        <v>35602</v>
      </c>
      <c r="AN31" s="44">
        <v>34930</v>
      </c>
      <c r="AO31" s="45">
        <v>33065</v>
      </c>
      <c r="AP31" s="45">
        <v>33600</v>
      </c>
      <c r="AQ31" s="45">
        <v>34932</v>
      </c>
      <c r="AR31" s="45">
        <v>35541</v>
      </c>
      <c r="AS31" s="45">
        <v>38260</v>
      </c>
      <c r="AT31" s="45">
        <v>38690</v>
      </c>
      <c r="AU31" s="45">
        <v>38933</v>
      </c>
      <c r="AV31" s="45">
        <v>39354</v>
      </c>
      <c r="AW31" s="45">
        <v>39669</v>
      </c>
      <c r="AX31" s="45">
        <v>39816</v>
      </c>
      <c r="AY31" s="235">
        <v>40582</v>
      </c>
      <c r="AZ31" s="44">
        <v>40047</v>
      </c>
      <c r="BA31" s="45">
        <v>39959</v>
      </c>
      <c r="BB31" s="45">
        <v>39899</v>
      </c>
      <c r="BC31" s="45">
        <v>38354</v>
      </c>
      <c r="BD31" s="45">
        <v>38263</v>
      </c>
      <c r="BE31" s="45">
        <v>38793</v>
      </c>
      <c r="BF31" s="45">
        <v>39692</v>
      </c>
      <c r="BG31" s="45">
        <v>39779</v>
      </c>
      <c r="BH31" s="45">
        <v>37846</v>
      </c>
      <c r="BI31" s="45">
        <v>37208</v>
      </c>
      <c r="BJ31" s="45">
        <v>36940</v>
      </c>
      <c r="BK31" s="57">
        <v>37574</v>
      </c>
      <c r="BL31" s="44">
        <v>37298</v>
      </c>
      <c r="BM31" s="45">
        <v>37004</v>
      </c>
      <c r="BN31" s="45">
        <v>37849</v>
      </c>
      <c r="BO31" s="45">
        <v>37958</v>
      </c>
      <c r="BP31" s="45">
        <v>37375</v>
      </c>
      <c r="BQ31" s="45">
        <v>37686</v>
      </c>
      <c r="BR31" s="45">
        <v>37573</v>
      </c>
      <c r="BS31" s="45">
        <v>38018</v>
      </c>
      <c r="BT31" s="45">
        <v>38499</v>
      </c>
      <c r="BU31" s="45">
        <v>38666</v>
      </c>
      <c r="BV31" s="45">
        <v>38632</v>
      </c>
      <c r="BW31" s="57">
        <v>38411</v>
      </c>
      <c r="BX31" s="44">
        <v>37551</v>
      </c>
      <c r="BY31" s="45">
        <v>37327</v>
      </c>
      <c r="BZ31" s="45">
        <v>37472</v>
      </c>
      <c r="CA31" s="45">
        <v>37673</v>
      </c>
      <c r="CB31" s="45">
        <v>38045</v>
      </c>
      <c r="CC31" s="45">
        <v>38268</v>
      </c>
      <c r="CD31" s="45">
        <v>38648</v>
      </c>
      <c r="CE31" s="45">
        <v>38881</v>
      </c>
      <c r="CF31" s="45">
        <v>38174</v>
      </c>
      <c r="CG31" s="45">
        <v>38669</v>
      </c>
      <c r="CH31" s="45">
        <v>38918</v>
      </c>
      <c r="CI31" s="57">
        <v>38806</v>
      </c>
      <c r="CJ31" s="44">
        <v>37697</v>
      </c>
      <c r="CK31" s="45">
        <v>36915</v>
      </c>
      <c r="CL31" s="45">
        <v>37314</v>
      </c>
      <c r="CM31" s="45">
        <v>37488</v>
      </c>
      <c r="CN31" s="45">
        <v>36608</v>
      </c>
      <c r="CO31" s="45">
        <v>36766</v>
      </c>
      <c r="CP31" s="45">
        <v>37060</v>
      </c>
      <c r="CQ31" s="45">
        <v>38414</v>
      </c>
      <c r="CR31" s="45">
        <v>38732</v>
      </c>
      <c r="CS31" s="45">
        <v>39347</v>
      </c>
      <c r="CT31" s="45">
        <v>40228</v>
      </c>
      <c r="CU31" s="57">
        <v>40889</v>
      </c>
      <c r="CV31" s="44">
        <v>40518</v>
      </c>
      <c r="CW31" s="45">
        <v>40902</v>
      </c>
      <c r="CX31" s="45">
        <v>41569</v>
      </c>
      <c r="CY31" s="45">
        <v>42073</v>
      </c>
      <c r="CZ31" s="45">
        <v>42740</v>
      </c>
      <c r="DA31" s="45">
        <v>42816</v>
      </c>
      <c r="DB31" s="45">
        <v>42677</v>
      </c>
      <c r="DC31" s="45">
        <v>42947</v>
      </c>
      <c r="DD31" s="45">
        <v>42087</v>
      </c>
      <c r="DE31" s="45">
        <v>42220</v>
      </c>
      <c r="DF31" s="45">
        <v>42279</v>
      </c>
      <c r="DG31" s="57">
        <v>42673</v>
      </c>
      <c r="DH31" s="44">
        <v>41907</v>
      </c>
      <c r="DI31" s="45">
        <v>42153</v>
      </c>
      <c r="DJ31" s="45">
        <v>43497</v>
      </c>
      <c r="DK31" s="45">
        <v>43938</v>
      </c>
      <c r="DL31" s="45">
        <v>43535</v>
      </c>
      <c r="DM31" s="45">
        <v>43760</v>
      </c>
      <c r="DN31" s="45">
        <v>39844</v>
      </c>
      <c r="DO31" s="45">
        <v>39997</v>
      </c>
      <c r="DP31" s="45">
        <v>40635</v>
      </c>
      <c r="DQ31" s="57">
        <v>40537</v>
      </c>
      <c r="DR31" s="57">
        <v>40797</v>
      </c>
      <c r="DS31" s="235">
        <v>40565</v>
      </c>
      <c r="DT31" s="102">
        <v>-232</v>
      </c>
      <c r="DU31" s="85">
        <v>-0.57192160729693087</v>
      </c>
      <c r="DV31" s="102">
        <v>-2108</v>
      </c>
      <c r="DW31" s="85">
        <v>-4.9398917348206126</v>
      </c>
      <c r="EC31" s="216">
        <v>2016</v>
      </c>
      <c r="ED31" s="216">
        <v>2017</v>
      </c>
      <c r="EE31" s="216">
        <v>2018</v>
      </c>
      <c r="EF31">
        <v>2019</v>
      </c>
      <c r="EG31" s="216">
        <v>2020</v>
      </c>
      <c r="EH31">
        <v>2021</v>
      </c>
      <c r="EI31" s="216">
        <v>2022</v>
      </c>
    </row>
    <row r="32" spans="1:139" ht="15" outlineLevel="2">
      <c r="A32" s="344">
        <v>31</v>
      </c>
      <c r="B32" s="344" t="s">
        <v>316</v>
      </c>
      <c r="C32" s="344" t="s">
        <v>317</v>
      </c>
      <c r="D32" s="347">
        <v>4419</v>
      </c>
      <c r="E32" s="357">
        <v>4364</v>
      </c>
      <c r="F32" s="357">
        <v>4402</v>
      </c>
      <c r="G32" s="357">
        <v>4451</v>
      </c>
      <c r="H32" s="357">
        <v>4545</v>
      </c>
      <c r="I32" s="357">
        <v>4667</v>
      </c>
      <c r="J32" s="357">
        <v>4560</v>
      </c>
      <c r="K32" s="357">
        <v>4487</v>
      </c>
      <c r="L32" s="357">
        <v>4402</v>
      </c>
      <c r="M32" s="357">
        <v>4454</v>
      </c>
      <c r="N32" s="357">
        <v>4461</v>
      </c>
      <c r="O32" s="350">
        <v>4412</v>
      </c>
      <c r="P32" s="347">
        <v>4263</v>
      </c>
      <c r="Q32" s="357">
        <v>3424</v>
      </c>
      <c r="R32" s="357">
        <v>4161</v>
      </c>
      <c r="S32" s="357">
        <v>4264</v>
      </c>
      <c r="T32" s="357">
        <v>4545</v>
      </c>
      <c r="U32" s="357">
        <v>4555</v>
      </c>
      <c r="V32" s="357">
        <v>4570</v>
      </c>
      <c r="W32" s="357">
        <v>4661</v>
      </c>
      <c r="X32" s="357">
        <v>4740</v>
      </c>
      <c r="Y32" s="357">
        <v>4740</v>
      </c>
      <c r="Z32" s="357">
        <v>4492</v>
      </c>
      <c r="AA32" s="350">
        <v>4391</v>
      </c>
      <c r="AB32" s="347">
        <v>4197</v>
      </c>
      <c r="AC32" s="357">
        <v>4090</v>
      </c>
      <c r="AD32" s="357">
        <v>4177</v>
      </c>
      <c r="AE32" s="357">
        <v>4106</v>
      </c>
      <c r="AF32" s="357">
        <v>4064</v>
      </c>
      <c r="AG32" s="357">
        <v>4227</v>
      </c>
      <c r="AH32" s="357">
        <v>4365</v>
      </c>
      <c r="AI32" s="357">
        <v>4466</v>
      </c>
      <c r="AJ32" s="357">
        <v>4470</v>
      </c>
      <c r="AK32" s="357">
        <v>4474</v>
      </c>
      <c r="AL32" s="357">
        <v>4223</v>
      </c>
      <c r="AM32" s="350">
        <v>4248</v>
      </c>
      <c r="AN32" s="347">
        <v>4130</v>
      </c>
      <c r="AO32" s="357">
        <v>3918</v>
      </c>
      <c r="AP32" s="357">
        <v>3999</v>
      </c>
      <c r="AQ32" s="357">
        <v>4155</v>
      </c>
      <c r="AR32" s="357">
        <v>4268</v>
      </c>
      <c r="AS32" s="357">
        <v>4880</v>
      </c>
      <c r="AT32" s="357">
        <v>4921</v>
      </c>
      <c r="AU32" s="357">
        <v>4971</v>
      </c>
      <c r="AV32" s="357">
        <v>5084</v>
      </c>
      <c r="AW32" s="357">
        <v>5132</v>
      </c>
      <c r="AX32" s="357">
        <v>5153</v>
      </c>
      <c r="AY32" s="350">
        <v>5273</v>
      </c>
      <c r="AZ32" s="347">
        <v>5299</v>
      </c>
      <c r="BA32" s="357">
        <v>5319</v>
      </c>
      <c r="BB32" s="357">
        <v>5304</v>
      </c>
      <c r="BC32" s="357">
        <v>5045</v>
      </c>
      <c r="BD32" s="357">
        <v>4872</v>
      </c>
      <c r="BE32" s="357">
        <v>4881</v>
      </c>
      <c r="BF32" s="357">
        <v>4913</v>
      </c>
      <c r="BG32" s="357">
        <v>4880</v>
      </c>
      <c r="BH32" s="357">
        <v>4716</v>
      </c>
      <c r="BI32" s="357">
        <v>4592</v>
      </c>
      <c r="BJ32" s="357">
        <v>4434</v>
      </c>
      <c r="BK32" s="346">
        <v>4517</v>
      </c>
      <c r="BL32" s="347">
        <v>4439</v>
      </c>
      <c r="BM32" s="357">
        <v>4428</v>
      </c>
      <c r="BN32" s="357">
        <v>4529</v>
      </c>
      <c r="BO32" s="357">
        <v>4555</v>
      </c>
      <c r="BP32" s="357">
        <v>4519</v>
      </c>
      <c r="BQ32" s="357">
        <v>4481</v>
      </c>
      <c r="BR32" s="357">
        <v>4414</v>
      </c>
      <c r="BS32" s="357">
        <v>4332</v>
      </c>
      <c r="BT32" s="357">
        <v>4375</v>
      </c>
      <c r="BU32" s="357">
        <v>4387</v>
      </c>
      <c r="BV32" s="357">
        <v>4303</v>
      </c>
      <c r="BW32" s="346">
        <v>4292</v>
      </c>
      <c r="BX32" s="347">
        <v>4150</v>
      </c>
      <c r="BY32" s="357">
        <v>4062</v>
      </c>
      <c r="BZ32" s="357">
        <v>3981</v>
      </c>
      <c r="CA32" s="357">
        <v>3960</v>
      </c>
      <c r="CB32" s="357">
        <v>3985</v>
      </c>
      <c r="CC32" s="357">
        <v>3939</v>
      </c>
      <c r="CD32" s="357">
        <v>3955</v>
      </c>
      <c r="CE32" s="357">
        <v>3902</v>
      </c>
      <c r="CF32" s="357">
        <v>3855</v>
      </c>
      <c r="CG32" s="357">
        <v>3872</v>
      </c>
      <c r="CH32" s="357">
        <v>3844</v>
      </c>
      <c r="CI32" s="346">
        <v>3806</v>
      </c>
      <c r="CJ32" s="347">
        <v>3629</v>
      </c>
      <c r="CK32" s="357">
        <v>3518</v>
      </c>
      <c r="CL32" s="357">
        <v>3526</v>
      </c>
      <c r="CM32" s="357">
        <v>3651</v>
      </c>
      <c r="CN32" s="357">
        <v>3511</v>
      </c>
      <c r="CO32" s="357">
        <v>3533</v>
      </c>
      <c r="CP32" s="357">
        <v>3551</v>
      </c>
      <c r="CQ32" s="357">
        <v>3678</v>
      </c>
      <c r="CR32" s="357">
        <v>3715</v>
      </c>
      <c r="CS32" s="357">
        <v>3782</v>
      </c>
      <c r="CT32" s="357">
        <v>3858</v>
      </c>
      <c r="CU32" s="346">
        <v>3955</v>
      </c>
      <c r="CV32" s="347">
        <v>3975</v>
      </c>
      <c r="CW32" s="357">
        <v>3961</v>
      </c>
      <c r="CX32" s="357">
        <v>4040</v>
      </c>
      <c r="CY32" s="357">
        <v>4110</v>
      </c>
      <c r="CZ32" s="357">
        <v>4173</v>
      </c>
      <c r="DA32" s="357">
        <v>4183</v>
      </c>
      <c r="DB32" s="357">
        <v>4154</v>
      </c>
      <c r="DC32" s="357">
        <v>4128</v>
      </c>
      <c r="DD32" s="357">
        <v>3937</v>
      </c>
      <c r="DE32" s="357">
        <v>3903</v>
      </c>
      <c r="DF32" s="357">
        <v>3948</v>
      </c>
      <c r="DG32" s="346">
        <v>4008</v>
      </c>
      <c r="DH32" s="347">
        <v>3957</v>
      </c>
      <c r="DI32" s="357">
        <v>3907</v>
      </c>
      <c r="DJ32" s="357">
        <v>4082</v>
      </c>
      <c r="DK32" s="357">
        <v>4099</v>
      </c>
      <c r="DL32" s="357">
        <v>4042</v>
      </c>
      <c r="DM32" s="357">
        <v>4046</v>
      </c>
      <c r="DN32" s="357">
        <v>3626</v>
      </c>
      <c r="DO32" s="357">
        <v>3602</v>
      </c>
      <c r="DP32" s="357">
        <v>3675</v>
      </c>
      <c r="DQ32" s="346">
        <v>3640</v>
      </c>
      <c r="DR32" s="346">
        <v>3652</v>
      </c>
      <c r="DS32" s="350">
        <v>3671</v>
      </c>
      <c r="DT32" s="102">
        <v>19</v>
      </c>
      <c r="DU32" s="85">
        <v>0.51757014437482973</v>
      </c>
      <c r="DV32" s="102">
        <v>-337</v>
      </c>
      <c r="DW32" s="85">
        <v>-8.4081836327345307</v>
      </c>
      <c r="EB32" t="s">
        <v>467</v>
      </c>
      <c r="EC32" s="5">
        <v>3426363</v>
      </c>
      <c r="ED32" s="5">
        <v>3648470</v>
      </c>
      <c r="EE32" s="5">
        <v>3680627</v>
      </c>
      <c r="EF32" s="5">
        <v>3770592</v>
      </c>
      <c r="EG32" s="434">
        <v>3900667</v>
      </c>
      <c r="EH32" s="434">
        <v>4041993</v>
      </c>
      <c r="EI32" s="434">
        <v>4242663</v>
      </c>
    </row>
    <row r="33" spans="1:139" ht="15" outlineLevel="2">
      <c r="A33" s="344">
        <v>40</v>
      </c>
      <c r="B33" s="344" t="s">
        <v>316</v>
      </c>
      <c r="C33" s="344" t="s">
        <v>318</v>
      </c>
      <c r="D33" s="347">
        <v>1398</v>
      </c>
      <c r="E33" s="357">
        <v>1435</v>
      </c>
      <c r="F33" s="357">
        <v>1429</v>
      </c>
      <c r="G33" s="357">
        <v>1452</v>
      </c>
      <c r="H33" s="357">
        <v>1480</v>
      </c>
      <c r="I33" s="357">
        <v>1528</v>
      </c>
      <c r="J33" s="357">
        <v>1507</v>
      </c>
      <c r="K33" s="357">
        <v>1454</v>
      </c>
      <c r="L33" s="357">
        <v>1400</v>
      </c>
      <c r="M33" s="357">
        <v>1364</v>
      </c>
      <c r="N33" s="357">
        <v>1375</v>
      </c>
      <c r="O33" s="350">
        <v>1350</v>
      </c>
      <c r="P33" s="347">
        <v>1203</v>
      </c>
      <c r="Q33" s="357">
        <v>1200</v>
      </c>
      <c r="R33" s="357">
        <v>1261</v>
      </c>
      <c r="S33" s="357">
        <v>1237</v>
      </c>
      <c r="T33" s="357">
        <v>1480</v>
      </c>
      <c r="U33" s="357">
        <v>1282</v>
      </c>
      <c r="V33" s="357">
        <v>1278</v>
      </c>
      <c r="W33" s="357">
        <v>1322</v>
      </c>
      <c r="X33" s="357">
        <v>1372</v>
      </c>
      <c r="Y33" s="357">
        <v>1405</v>
      </c>
      <c r="Z33" s="357">
        <v>1315</v>
      </c>
      <c r="AA33" s="350">
        <v>1281</v>
      </c>
      <c r="AB33" s="347">
        <v>1194</v>
      </c>
      <c r="AC33" s="357">
        <v>1122</v>
      </c>
      <c r="AD33" s="357">
        <v>1126</v>
      </c>
      <c r="AE33" s="357">
        <v>1137</v>
      </c>
      <c r="AF33" s="357">
        <v>1119</v>
      </c>
      <c r="AG33" s="357">
        <v>1121</v>
      </c>
      <c r="AH33" s="357">
        <v>1205</v>
      </c>
      <c r="AI33" s="357">
        <v>1226</v>
      </c>
      <c r="AJ33" s="357">
        <v>1235</v>
      </c>
      <c r="AK33" s="357">
        <v>1216</v>
      </c>
      <c r="AL33" s="357">
        <v>1117</v>
      </c>
      <c r="AM33" s="350">
        <v>1144</v>
      </c>
      <c r="AN33" s="347">
        <v>1111</v>
      </c>
      <c r="AO33" s="357">
        <v>1039</v>
      </c>
      <c r="AP33" s="357">
        <v>1079</v>
      </c>
      <c r="AQ33" s="357">
        <v>1172</v>
      </c>
      <c r="AR33" s="357">
        <v>1195</v>
      </c>
      <c r="AS33" s="357">
        <v>1400</v>
      </c>
      <c r="AT33" s="357">
        <v>1343</v>
      </c>
      <c r="AU33" s="357">
        <v>1361</v>
      </c>
      <c r="AV33" s="357">
        <v>1418</v>
      </c>
      <c r="AW33" s="357">
        <v>1486</v>
      </c>
      <c r="AX33" s="357">
        <v>1516</v>
      </c>
      <c r="AY33" s="350">
        <v>1567</v>
      </c>
      <c r="AZ33" s="347">
        <v>1536</v>
      </c>
      <c r="BA33" s="357">
        <v>1564</v>
      </c>
      <c r="BB33" s="357">
        <v>1562</v>
      </c>
      <c r="BC33" s="357">
        <v>1524</v>
      </c>
      <c r="BD33" s="357">
        <v>1527</v>
      </c>
      <c r="BE33" s="357">
        <v>1584</v>
      </c>
      <c r="BF33" s="357">
        <v>1661</v>
      </c>
      <c r="BG33" s="357">
        <v>1651</v>
      </c>
      <c r="BH33" s="357">
        <v>1631</v>
      </c>
      <c r="BI33" s="357">
        <v>1620</v>
      </c>
      <c r="BJ33" s="357">
        <v>1628</v>
      </c>
      <c r="BK33" s="346">
        <v>1622</v>
      </c>
      <c r="BL33" s="347">
        <v>1628</v>
      </c>
      <c r="BM33" s="357">
        <v>1636</v>
      </c>
      <c r="BN33" s="357">
        <v>1742</v>
      </c>
      <c r="BO33" s="357">
        <v>1686</v>
      </c>
      <c r="BP33" s="357">
        <v>1650</v>
      </c>
      <c r="BQ33" s="357">
        <v>1651</v>
      </c>
      <c r="BR33" s="357">
        <v>1660</v>
      </c>
      <c r="BS33" s="357">
        <v>1637</v>
      </c>
      <c r="BT33" s="357">
        <v>1675</v>
      </c>
      <c r="BU33" s="357">
        <v>1667</v>
      </c>
      <c r="BV33" s="357">
        <v>1673</v>
      </c>
      <c r="BW33" s="346">
        <v>1698</v>
      </c>
      <c r="BX33" s="347">
        <v>1695</v>
      </c>
      <c r="BY33" s="357">
        <v>1672</v>
      </c>
      <c r="BZ33" s="357">
        <v>1674</v>
      </c>
      <c r="CA33" s="357">
        <v>1683</v>
      </c>
      <c r="CB33" s="357">
        <v>1919</v>
      </c>
      <c r="CC33" s="357">
        <v>1930</v>
      </c>
      <c r="CD33" s="357">
        <v>1999</v>
      </c>
      <c r="CE33" s="357">
        <v>1935</v>
      </c>
      <c r="CF33" s="357">
        <v>1686</v>
      </c>
      <c r="CG33" s="357">
        <v>1700</v>
      </c>
      <c r="CH33" s="357">
        <v>1719</v>
      </c>
      <c r="CI33" s="346">
        <v>1702</v>
      </c>
      <c r="CJ33" s="347">
        <v>1775</v>
      </c>
      <c r="CK33" s="357">
        <v>1725</v>
      </c>
      <c r="CL33" s="357">
        <v>1757</v>
      </c>
      <c r="CM33" s="357">
        <v>1779</v>
      </c>
      <c r="CN33" s="357">
        <v>1696</v>
      </c>
      <c r="CO33" s="357">
        <v>1720</v>
      </c>
      <c r="CP33" s="357">
        <v>1728</v>
      </c>
      <c r="CQ33" s="357">
        <v>1791</v>
      </c>
      <c r="CR33" s="357">
        <v>1809</v>
      </c>
      <c r="CS33" s="357">
        <v>1834</v>
      </c>
      <c r="CT33" s="357">
        <v>1881</v>
      </c>
      <c r="CU33" s="346">
        <v>1909</v>
      </c>
      <c r="CV33" s="347">
        <v>1872</v>
      </c>
      <c r="CW33" s="357">
        <v>1819</v>
      </c>
      <c r="CX33" s="357">
        <v>1789</v>
      </c>
      <c r="CY33" s="357">
        <v>1795</v>
      </c>
      <c r="CZ33" s="357">
        <v>1841</v>
      </c>
      <c r="DA33" s="357">
        <v>1817</v>
      </c>
      <c r="DB33" s="357">
        <v>1849</v>
      </c>
      <c r="DC33" s="357">
        <v>1818</v>
      </c>
      <c r="DD33" s="357">
        <v>1648</v>
      </c>
      <c r="DE33" s="357">
        <v>1656</v>
      </c>
      <c r="DF33" s="357">
        <v>1671</v>
      </c>
      <c r="DG33" s="346">
        <v>1681</v>
      </c>
      <c r="DH33" s="347">
        <v>1634</v>
      </c>
      <c r="DI33" s="357">
        <v>1585</v>
      </c>
      <c r="DJ33" s="357">
        <v>1677</v>
      </c>
      <c r="DK33" s="357">
        <v>1704</v>
      </c>
      <c r="DL33" s="357">
        <v>1654</v>
      </c>
      <c r="DM33" s="357">
        <v>1670</v>
      </c>
      <c r="DN33" s="357">
        <v>1528</v>
      </c>
      <c r="DO33" s="357">
        <v>1485</v>
      </c>
      <c r="DP33" s="357">
        <v>1556</v>
      </c>
      <c r="DQ33" s="346">
        <v>1561</v>
      </c>
      <c r="DR33" s="346">
        <v>1544</v>
      </c>
      <c r="DS33" s="350">
        <v>1554</v>
      </c>
      <c r="DT33" s="102">
        <v>10</v>
      </c>
      <c r="DU33" s="85">
        <v>0.64350064350064351</v>
      </c>
      <c r="DV33" s="102">
        <v>-127</v>
      </c>
      <c r="DW33" s="85">
        <v>-7.555026769779893</v>
      </c>
      <c r="EB33" t="s">
        <v>469</v>
      </c>
      <c r="EC33" s="5">
        <v>3398694</v>
      </c>
      <c r="ED33" s="5">
        <v>3611664</v>
      </c>
      <c r="EE33" s="5">
        <v>3678533</v>
      </c>
      <c r="EF33" s="5">
        <v>3762794</v>
      </c>
      <c r="EG33" s="434">
        <v>3887980</v>
      </c>
      <c r="EH33" s="434">
        <v>4081087</v>
      </c>
      <c r="EI33" s="434">
        <v>4245292</v>
      </c>
    </row>
    <row r="34" spans="1:139" ht="15" outlineLevel="2">
      <c r="A34" s="344">
        <v>190</v>
      </c>
      <c r="B34" s="344" t="s">
        <v>316</v>
      </c>
      <c r="C34" s="344" t="s">
        <v>319</v>
      </c>
      <c r="D34" s="347">
        <v>2683</v>
      </c>
      <c r="E34" s="357">
        <v>2706</v>
      </c>
      <c r="F34" s="357">
        <v>2719</v>
      </c>
      <c r="G34" s="357">
        <v>2736</v>
      </c>
      <c r="H34" s="357">
        <v>2763</v>
      </c>
      <c r="I34" s="357">
        <v>2826</v>
      </c>
      <c r="J34" s="357">
        <v>2764</v>
      </c>
      <c r="K34" s="357">
        <v>2791</v>
      </c>
      <c r="L34" s="357">
        <v>2749</v>
      </c>
      <c r="M34" s="357">
        <v>2817</v>
      </c>
      <c r="N34" s="357">
        <v>2869</v>
      </c>
      <c r="O34" s="350">
        <v>2888</v>
      </c>
      <c r="P34" s="347">
        <v>2697</v>
      </c>
      <c r="Q34" s="357">
        <v>2445</v>
      </c>
      <c r="R34" s="357">
        <v>2754</v>
      </c>
      <c r="S34" s="357">
        <v>2742</v>
      </c>
      <c r="T34" s="357">
        <v>2763</v>
      </c>
      <c r="U34" s="357">
        <v>2776</v>
      </c>
      <c r="V34" s="357">
        <v>2816</v>
      </c>
      <c r="W34" s="357">
        <v>2872</v>
      </c>
      <c r="X34" s="357">
        <v>2922</v>
      </c>
      <c r="Y34" s="357">
        <v>3026</v>
      </c>
      <c r="Z34" s="357">
        <v>2964</v>
      </c>
      <c r="AA34" s="350">
        <v>2885</v>
      </c>
      <c r="AB34" s="347">
        <v>2766</v>
      </c>
      <c r="AC34" s="357">
        <v>2683</v>
      </c>
      <c r="AD34" s="357">
        <v>2675</v>
      </c>
      <c r="AE34" s="357">
        <v>2690</v>
      </c>
      <c r="AF34" s="357">
        <v>2731</v>
      </c>
      <c r="AG34" s="357">
        <v>2777</v>
      </c>
      <c r="AH34" s="357">
        <v>2911</v>
      </c>
      <c r="AI34" s="357">
        <v>2996</v>
      </c>
      <c r="AJ34" s="357">
        <v>3098</v>
      </c>
      <c r="AK34" s="357">
        <v>3087</v>
      </c>
      <c r="AL34" s="357">
        <v>2990</v>
      </c>
      <c r="AM34" s="350">
        <v>2981</v>
      </c>
      <c r="AN34" s="347">
        <v>2857</v>
      </c>
      <c r="AO34" s="357">
        <v>2742</v>
      </c>
      <c r="AP34" s="357">
        <v>2718</v>
      </c>
      <c r="AQ34" s="357">
        <v>2826</v>
      </c>
      <c r="AR34" s="357">
        <v>2875</v>
      </c>
      <c r="AS34" s="357">
        <v>2887</v>
      </c>
      <c r="AT34" s="357">
        <v>2921</v>
      </c>
      <c r="AU34" s="357">
        <v>2945</v>
      </c>
      <c r="AV34" s="357">
        <v>2948</v>
      </c>
      <c r="AW34" s="357">
        <v>2967</v>
      </c>
      <c r="AX34" s="357">
        <v>2986</v>
      </c>
      <c r="AY34" s="350">
        <v>3016</v>
      </c>
      <c r="AZ34" s="347">
        <v>2975</v>
      </c>
      <c r="BA34" s="357">
        <v>2932</v>
      </c>
      <c r="BB34" s="357">
        <v>2891</v>
      </c>
      <c r="BC34" s="357">
        <v>2812</v>
      </c>
      <c r="BD34" s="357">
        <v>2808</v>
      </c>
      <c r="BE34" s="357">
        <v>2826</v>
      </c>
      <c r="BF34" s="357">
        <v>2861</v>
      </c>
      <c r="BG34" s="357">
        <v>2860</v>
      </c>
      <c r="BH34" s="357">
        <v>2717</v>
      </c>
      <c r="BI34" s="357">
        <v>2668</v>
      </c>
      <c r="BJ34" s="357">
        <v>2641</v>
      </c>
      <c r="BK34" s="346">
        <v>2677</v>
      </c>
      <c r="BL34" s="347">
        <v>2658</v>
      </c>
      <c r="BM34" s="357">
        <v>2649</v>
      </c>
      <c r="BN34" s="357">
        <v>2670</v>
      </c>
      <c r="BO34" s="357">
        <v>2678</v>
      </c>
      <c r="BP34" s="357">
        <v>2702</v>
      </c>
      <c r="BQ34" s="357">
        <v>2754</v>
      </c>
      <c r="BR34" s="357">
        <v>2795</v>
      </c>
      <c r="BS34" s="357">
        <v>2820</v>
      </c>
      <c r="BT34" s="357">
        <v>2886</v>
      </c>
      <c r="BU34" s="357">
        <v>2868</v>
      </c>
      <c r="BV34" s="357">
        <v>2889</v>
      </c>
      <c r="BW34" s="346">
        <v>2909</v>
      </c>
      <c r="BX34" s="347">
        <v>2847</v>
      </c>
      <c r="BY34" s="357">
        <v>2900</v>
      </c>
      <c r="BZ34" s="357">
        <v>2932</v>
      </c>
      <c r="CA34" s="357">
        <v>2948</v>
      </c>
      <c r="CB34" s="357">
        <v>2948</v>
      </c>
      <c r="CC34" s="357">
        <v>2988</v>
      </c>
      <c r="CD34" s="357">
        <v>3048</v>
      </c>
      <c r="CE34" s="357">
        <v>3124</v>
      </c>
      <c r="CF34" s="357">
        <v>3124</v>
      </c>
      <c r="CG34" s="357">
        <v>3174</v>
      </c>
      <c r="CH34" s="357">
        <v>3199</v>
      </c>
      <c r="CI34" s="346">
        <v>3172</v>
      </c>
      <c r="CJ34" s="347">
        <v>3098</v>
      </c>
      <c r="CK34" s="357">
        <v>3142</v>
      </c>
      <c r="CL34" s="357">
        <v>3191</v>
      </c>
      <c r="CM34" s="357">
        <v>3226</v>
      </c>
      <c r="CN34" s="357">
        <v>3171</v>
      </c>
      <c r="CO34" s="357">
        <v>3158</v>
      </c>
      <c r="CP34" s="357">
        <v>3191</v>
      </c>
      <c r="CQ34" s="357">
        <v>3310</v>
      </c>
      <c r="CR34" s="357">
        <v>3303</v>
      </c>
      <c r="CS34" s="357">
        <v>3356</v>
      </c>
      <c r="CT34" s="357">
        <v>3416</v>
      </c>
      <c r="CU34" s="346">
        <v>3442</v>
      </c>
      <c r="CV34" s="347">
        <v>3360</v>
      </c>
      <c r="CW34" s="357">
        <v>3375</v>
      </c>
      <c r="CX34" s="357">
        <v>3426</v>
      </c>
      <c r="CY34" s="357">
        <v>3430</v>
      </c>
      <c r="CZ34" s="357">
        <v>3448</v>
      </c>
      <c r="DA34" s="357">
        <v>3441</v>
      </c>
      <c r="DB34" s="357">
        <v>3408</v>
      </c>
      <c r="DC34" s="357">
        <v>3405</v>
      </c>
      <c r="DD34" s="357">
        <v>3427</v>
      </c>
      <c r="DE34" s="357">
        <v>3388</v>
      </c>
      <c r="DF34" s="357">
        <v>3369</v>
      </c>
      <c r="DG34" s="346">
        <v>3389</v>
      </c>
      <c r="DH34" s="347">
        <v>3351</v>
      </c>
      <c r="DI34" s="357">
        <v>3338</v>
      </c>
      <c r="DJ34" s="357">
        <v>3370</v>
      </c>
      <c r="DK34" s="357">
        <v>3430</v>
      </c>
      <c r="DL34" s="357">
        <v>3422</v>
      </c>
      <c r="DM34" s="357">
        <v>3432</v>
      </c>
      <c r="DN34" s="357">
        <v>3163</v>
      </c>
      <c r="DO34" s="357">
        <v>3178</v>
      </c>
      <c r="DP34" s="357">
        <v>3187</v>
      </c>
      <c r="DQ34" s="346">
        <v>3191</v>
      </c>
      <c r="DR34" s="346">
        <v>3237</v>
      </c>
      <c r="DS34" s="350">
        <v>3213</v>
      </c>
      <c r="DT34" s="102">
        <v>-24</v>
      </c>
      <c r="DU34" s="85">
        <v>-0.7469654528478058</v>
      </c>
      <c r="DV34" s="102">
        <v>-176</v>
      </c>
      <c r="DW34" s="85">
        <v>-5.193272351726173</v>
      </c>
      <c r="EB34" t="s">
        <v>470</v>
      </c>
      <c r="EC34" s="5">
        <v>3448626</v>
      </c>
      <c r="ED34" s="5">
        <v>3686024</v>
      </c>
      <c r="EE34" s="5">
        <v>3710863</v>
      </c>
      <c r="EF34" s="5">
        <v>3800490</v>
      </c>
      <c r="EG34" s="434">
        <v>3904336</v>
      </c>
      <c r="EH34" s="434">
        <v>4124926</v>
      </c>
      <c r="EI34" s="434">
        <v>4202885</v>
      </c>
    </row>
    <row r="35" spans="1:139" ht="15" outlineLevel="2">
      <c r="A35" s="344">
        <v>604</v>
      </c>
      <c r="B35" s="344" t="s">
        <v>316</v>
      </c>
      <c r="C35" s="344" t="s">
        <v>320</v>
      </c>
      <c r="D35" s="347">
        <v>3457</v>
      </c>
      <c r="E35" s="357">
        <v>3475</v>
      </c>
      <c r="F35" s="357">
        <v>3413</v>
      </c>
      <c r="G35" s="357">
        <v>3407</v>
      </c>
      <c r="H35" s="357">
        <v>3532</v>
      </c>
      <c r="I35" s="357">
        <v>3573</v>
      </c>
      <c r="J35" s="357">
        <v>3426</v>
      </c>
      <c r="K35" s="357">
        <v>3425</v>
      </c>
      <c r="L35" s="357">
        <v>3258</v>
      </c>
      <c r="M35" s="357">
        <v>3195</v>
      </c>
      <c r="N35" s="357">
        <v>3160</v>
      </c>
      <c r="O35" s="350">
        <v>3242</v>
      </c>
      <c r="P35" s="347">
        <v>2929</v>
      </c>
      <c r="Q35" s="357">
        <v>2740</v>
      </c>
      <c r="R35" s="357">
        <v>3133</v>
      </c>
      <c r="S35" s="357">
        <v>3082</v>
      </c>
      <c r="T35" s="357">
        <v>3532</v>
      </c>
      <c r="U35" s="357">
        <v>3261</v>
      </c>
      <c r="V35" s="357">
        <v>3263</v>
      </c>
      <c r="W35" s="357">
        <v>3419</v>
      </c>
      <c r="X35" s="357">
        <v>3488</v>
      </c>
      <c r="Y35" s="357">
        <v>3565</v>
      </c>
      <c r="Z35" s="357">
        <v>3429</v>
      </c>
      <c r="AA35" s="350">
        <v>3275</v>
      </c>
      <c r="AB35" s="347">
        <v>3091</v>
      </c>
      <c r="AC35" s="357">
        <v>2995</v>
      </c>
      <c r="AD35" s="357">
        <v>3039</v>
      </c>
      <c r="AE35" s="357">
        <v>3044</v>
      </c>
      <c r="AF35" s="357">
        <v>3110</v>
      </c>
      <c r="AG35" s="357">
        <v>3255</v>
      </c>
      <c r="AH35" s="357">
        <v>3387</v>
      </c>
      <c r="AI35" s="357">
        <v>3503</v>
      </c>
      <c r="AJ35" s="357">
        <v>3612</v>
      </c>
      <c r="AK35" s="357">
        <v>3656</v>
      </c>
      <c r="AL35" s="357">
        <v>3371</v>
      </c>
      <c r="AM35" s="350">
        <v>3369</v>
      </c>
      <c r="AN35" s="347">
        <v>3349</v>
      </c>
      <c r="AO35" s="357">
        <v>3125</v>
      </c>
      <c r="AP35" s="357">
        <v>3185</v>
      </c>
      <c r="AQ35" s="357">
        <v>3305</v>
      </c>
      <c r="AR35" s="357">
        <v>3439</v>
      </c>
      <c r="AS35" s="357">
        <v>3778</v>
      </c>
      <c r="AT35" s="357">
        <v>3824</v>
      </c>
      <c r="AU35" s="357">
        <v>3838</v>
      </c>
      <c r="AV35" s="357">
        <v>3961</v>
      </c>
      <c r="AW35" s="357">
        <v>4051</v>
      </c>
      <c r="AX35" s="357">
        <v>4116</v>
      </c>
      <c r="AY35" s="350">
        <v>4312</v>
      </c>
      <c r="AZ35" s="347">
        <v>4274</v>
      </c>
      <c r="BA35" s="357">
        <v>4254</v>
      </c>
      <c r="BB35" s="357">
        <v>4304</v>
      </c>
      <c r="BC35" s="357">
        <v>4184</v>
      </c>
      <c r="BD35" s="357">
        <v>4149</v>
      </c>
      <c r="BE35" s="357">
        <v>4297</v>
      </c>
      <c r="BF35" s="357">
        <v>4480</v>
      </c>
      <c r="BG35" s="357">
        <v>4415</v>
      </c>
      <c r="BH35" s="357">
        <v>4211</v>
      </c>
      <c r="BI35" s="357">
        <v>4032</v>
      </c>
      <c r="BJ35" s="357">
        <v>4097</v>
      </c>
      <c r="BK35" s="346">
        <v>4241</v>
      </c>
      <c r="BL35" s="347">
        <v>4271</v>
      </c>
      <c r="BM35" s="357">
        <v>4175</v>
      </c>
      <c r="BN35" s="357">
        <v>4350</v>
      </c>
      <c r="BO35" s="357">
        <v>4350</v>
      </c>
      <c r="BP35" s="357">
        <v>4249</v>
      </c>
      <c r="BQ35" s="357">
        <v>4281</v>
      </c>
      <c r="BR35" s="357">
        <v>4275</v>
      </c>
      <c r="BS35" s="357">
        <v>4360</v>
      </c>
      <c r="BT35" s="357">
        <v>4407</v>
      </c>
      <c r="BU35" s="357">
        <v>4502</v>
      </c>
      <c r="BV35" s="357">
        <v>4551</v>
      </c>
      <c r="BW35" s="346">
        <v>4583</v>
      </c>
      <c r="BX35" s="347">
        <v>4608</v>
      </c>
      <c r="BY35" s="357">
        <v>4606</v>
      </c>
      <c r="BZ35" s="357">
        <v>4497</v>
      </c>
      <c r="CA35" s="357">
        <v>4628</v>
      </c>
      <c r="CB35" s="357">
        <v>4620</v>
      </c>
      <c r="CC35" s="357">
        <v>4697</v>
      </c>
      <c r="CD35" s="357">
        <v>4814</v>
      </c>
      <c r="CE35" s="357">
        <v>4877</v>
      </c>
      <c r="CF35" s="357">
        <v>4811</v>
      </c>
      <c r="CG35" s="357">
        <v>4895</v>
      </c>
      <c r="CH35" s="357">
        <v>4950</v>
      </c>
      <c r="CI35" s="346">
        <v>4936</v>
      </c>
      <c r="CJ35" s="347">
        <v>4842</v>
      </c>
      <c r="CK35" s="357">
        <v>4778</v>
      </c>
      <c r="CL35" s="357">
        <v>4853</v>
      </c>
      <c r="CM35" s="357">
        <v>4925</v>
      </c>
      <c r="CN35" s="357">
        <v>4734</v>
      </c>
      <c r="CO35" s="357">
        <v>4748</v>
      </c>
      <c r="CP35" s="357">
        <v>4838</v>
      </c>
      <c r="CQ35" s="357">
        <v>5063</v>
      </c>
      <c r="CR35" s="357">
        <v>5155</v>
      </c>
      <c r="CS35" s="357">
        <v>5302</v>
      </c>
      <c r="CT35" s="357">
        <v>5438</v>
      </c>
      <c r="CU35" s="346">
        <v>5613</v>
      </c>
      <c r="CV35" s="347">
        <v>5601</v>
      </c>
      <c r="CW35" s="357">
        <v>5724</v>
      </c>
      <c r="CX35" s="357">
        <v>5777</v>
      </c>
      <c r="CY35" s="357">
        <v>5923</v>
      </c>
      <c r="CZ35" s="357">
        <v>6112</v>
      </c>
      <c r="DA35" s="357">
        <v>6161</v>
      </c>
      <c r="DB35" s="357">
        <v>6168</v>
      </c>
      <c r="DC35" s="357">
        <v>6179</v>
      </c>
      <c r="DD35" s="357">
        <v>5869</v>
      </c>
      <c r="DE35" s="357">
        <v>5890</v>
      </c>
      <c r="DF35" s="357">
        <v>5884</v>
      </c>
      <c r="DG35" s="346">
        <v>5977</v>
      </c>
      <c r="DH35" s="347">
        <v>5815</v>
      </c>
      <c r="DI35" s="357">
        <v>5848</v>
      </c>
      <c r="DJ35" s="357">
        <v>6128</v>
      </c>
      <c r="DK35" s="357">
        <v>6176</v>
      </c>
      <c r="DL35" s="357">
        <v>6146</v>
      </c>
      <c r="DM35" s="357">
        <v>6175</v>
      </c>
      <c r="DN35" s="357">
        <v>5566</v>
      </c>
      <c r="DO35" s="357">
        <v>5646</v>
      </c>
      <c r="DP35" s="357">
        <v>5754</v>
      </c>
      <c r="DQ35" s="346">
        <v>5739</v>
      </c>
      <c r="DR35" s="346">
        <v>5782</v>
      </c>
      <c r="DS35" s="350">
        <v>5789</v>
      </c>
      <c r="DT35" s="102">
        <v>7</v>
      </c>
      <c r="DU35" s="85">
        <v>0.12091898428053204</v>
      </c>
      <c r="DV35" s="102">
        <v>-188</v>
      </c>
      <c r="DW35" s="85">
        <v>-3.1453906642128162</v>
      </c>
      <c r="EB35" t="s">
        <v>471</v>
      </c>
      <c r="EC35" s="5">
        <v>3493876</v>
      </c>
      <c r="ED35" s="5">
        <v>3662702</v>
      </c>
      <c r="EE35" s="5">
        <v>3715073</v>
      </c>
      <c r="EF35" s="5">
        <v>3833034</v>
      </c>
      <c r="EG35" s="434">
        <v>3842281</v>
      </c>
      <c r="EH35" s="434">
        <v>4159698</v>
      </c>
      <c r="EI35" s="434">
        <v>4223530</v>
      </c>
    </row>
    <row r="36" spans="1:139" ht="15" outlineLevel="2">
      <c r="A36" s="344">
        <v>670</v>
      </c>
      <c r="B36" s="344" t="s">
        <v>316</v>
      </c>
      <c r="C36" s="344" t="s">
        <v>321</v>
      </c>
      <c r="D36" s="347">
        <v>3419</v>
      </c>
      <c r="E36" s="357">
        <v>3678</v>
      </c>
      <c r="F36" s="357">
        <v>3754</v>
      </c>
      <c r="G36" s="357">
        <v>3715</v>
      </c>
      <c r="H36" s="357">
        <v>3819</v>
      </c>
      <c r="I36" s="357">
        <v>3922</v>
      </c>
      <c r="J36" s="357">
        <v>3848</v>
      </c>
      <c r="K36" s="357">
        <v>3756</v>
      </c>
      <c r="L36" s="357">
        <v>3561</v>
      </c>
      <c r="M36" s="357">
        <v>3611</v>
      </c>
      <c r="N36" s="357">
        <v>3685</v>
      </c>
      <c r="O36" s="350">
        <v>3689</v>
      </c>
      <c r="P36" s="347">
        <v>3150</v>
      </c>
      <c r="Q36" s="357">
        <v>3047</v>
      </c>
      <c r="R36" s="357">
        <v>3359</v>
      </c>
      <c r="S36" s="357">
        <v>3448</v>
      </c>
      <c r="T36" s="357">
        <v>3819</v>
      </c>
      <c r="U36" s="357">
        <v>3601</v>
      </c>
      <c r="V36" s="357">
        <v>3597</v>
      </c>
      <c r="W36" s="357">
        <v>3683</v>
      </c>
      <c r="X36" s="357">
        <v>3699</v>
      </c>
      <c r="Y36" s="357">
        <v>3804</v>
      </c>
      <c r="Z36" s="357">
        <v>3742</v>
      </c>
      <c r="AA36" s="350">
        <v>3680</v>
      </c>
      <c r="AB36" s="347">
        <v>3311</v>
      </c>
      <c r="AC36" s="357">
        <v>3273</v>
      </c>
      <c r="AD36" s="357">
        <v>3278</v>
      </c>
      <c r="AE36" s="357">
        <v>3381</v>
      </c>
      <c r="AF36" s="357">
        <v>3402</v>
      </c>
      <c r="AG36" s="357">
        <v>3527</v>
      </c>
      <c r="AH36" s="357">
        <v>3745</v>
      </c>
      <c r="AI36" s="357">
        <v>3787</v>
      </c>
      <c r="AJ36" s="357">
        <v>3854</v>
      </c>
      <c r="AK36" s="357">
        <v>3815</v>
      </c>
      <c r="AL36" s="357">
        <v>3620</v>
      </c>
      <c r="AM36" s="350">
        <v>3683</v>
      </c>
      <c r="AN36" s="347">
        <v>3571</v>
      </c>
      <c r="AO36" s="357">
        <v>3394</v>
      </c>
      <c r="AP36" s="357">
        <v>3464</v>
      </c>
      <c r="AQ36" s="357">
        <v>3590</v>
      </c>
      <c r="AR36" s="357">
        <v>3680</v>
      </c>
      <c r="AS36" s="357">
        <v>3797</v>
      </c>
      <c r="AT36" s="357">
        <v>3865</v>
      </c>
      <c r="AU36" s="357">
        <v>3888</v>
      </c>
      <c r="AV36" s="357">
        <v>3852</v>
      </c>
      <c r="AW36" s="357">
        <v>3867</v>
      </c>
      <c r="AX36" s="357">
        <v>3849</v>
      </c>
      <c r="AY36" s="350">
        <v>3839</v>
      </c>
      <c r="AZ36" s="347">
        <v>3674</v>
      </c>
      <c r="BA36" s="357">
        <v>3671</v>
      </c>
      <c r="BB36" s="357">
        <v>3692</v>
      </c>
      <c r="BC36" s="357">
        <v>3552</v>
      </c>
      <c r="BD36" s="357">
        <v>3558</v>
      </c>
      <c r="BE36" s="357">
        <v>3638</v>
      </c>
      <c r="BF36" s="357">
        <v>3602</v>
      </c>
      <c r="BG36" s="357">
        <v>3754</v>
      </c>
      <c r="BH36" s="357">
        <v>3554</v>
      </c>
      <c r="BI36" s="357">
        <v>3470</v>
      </c>
      <c r="BJ36" s="357">
        <v>3368</v>
      </c>
      <c r="BK36" s="346">
        <v>3368</v>
      </c>
      <c r="BL36" s="347">
        <v>3247</v>
      </c>
      <c r="BM36" s="357">
        <v>3262</v>
      </c>
      <c r="BN36" s="357">
        <v>3264</v>
      </c>
      <c r="BO36" s="357">
        <v>3263</v>
      </c>
      <c r="BP36" s="357">
        <v>3202</v>
      </c>
      <c r="BQ36" s="357">
        <v>3241</v>
      </c>
      <c r="BR36" s="357">
        <v>3200</v>
      </c>
      <c r="BS36" s="357">
        <v>3288</v>
      </c>
      <c r="BT36" s="357">
        <v>3328</v>
      </c>
      <c r="BU36" s="357">
        <v>3304</v>
      </c>
      <c r="BV36" s="357">
        <v>3313</v>
      </c>
      <c r="BW36" s="346">
        <v>3257</v>
      </c>
      <c r="BX36" s="347">
        <v>3050</v>
      </c>
      <c r="BY36" s="357">
        <v>2994</v>
      </c>
      <c r="BZ36" s="357">
        <v>3083</v>
      </c>
      <c r="CA36" s="357">
        <v>3102</v>
      </c>
      <c r="CB36" s="357">
        <v>3185</v>
      </c>
      <c r="CC36" s="357">
        <v>3212</v>
      </c>
      <c r="CD36" s="357">
        <v>3262</v>
      </c>
      <c r="CE36" s="357">
        <v>3318</v>
      </c>
      <c r="CF36" s="357">
        <v>3279</v>
      </c>
      <c r="CG36" s="357">
        <v>3329</v>
      </c>
      <c r="CH36" s="357">
        <v>3407</v>
      </c>
      <c r="CI36" s="346">
        <v>3389</v>
      </c>
      <c r="CJ36" s="347">
        <v>3277</v>
      </c>
      <c r="CK36" s="357">
        <v>3250</v>
      </c>
      <c r="CL36" s="357">
        <v>3333</v>
      </c>
      <c r="CM36" s="357">
        <v>3286</v>
      </c>
      <c r="CN36" s="357">
        <v>3212</v>
      </c>
      <c r="CO36" s="357">
        <v>3265</v>
      </c>
      <c r="CP36" s="357">
        <v>3261</v>
      </c>
      <c r="CQ36" s="357">
        <v>3369</v>
      </c>
      <c r="CR36" s="357">
        <v>3351</v>
      </c>
      <c r="CS36" s="357">
        <v>3366</v>
      </c>
      <c r="CT36" s="357">
        <v>3415</v>
      </c>
      <c r="CU36" s="346">
        <v>3402</v>
      </c>
      <c r="CV36" s="347">
        <v>3308</v>
      </c>
      <c r="CW36" s="357">
        <v>3376</v>
      </c>
      <c r="CX36" s="357">
        <v>3452</v>
      </c>
      <c r="CY36" s="357">
        <v>3526</v>
      </c>
      <c r="CZ36" s="357">
        <v>3597</v>
      </c>
      <c r="DA36" s="357">
        <v>3610</v>
      </c>
      <c r="DB36" s="357">
        <v>3618</v>
      </c>
      <c r="DC36" s="357">
        <v>3680</v>
      </c>
      <c r="DD36" s="357">
        <v>3723</v>
      </c>
      <c r="DE36" s="357">
        <v>3714</v>
      </c>
      <c r="DF36" s="357">
        <v>3677</v>
      </c>
      <c r="DG36" s="346">
        <v>3703</v>
      </c>
      <c r="DH36" s="347">
        <v>3603</v>
      </c>
      <c r="DI36" s="357">
        <v>3653</v>
      </c>
      <c r="DJ36" s="357">
        <v>3733</v>
      </c>
      <c r="DK36" s="357">
        <v>3779</v>
      </c>
      <c r="DL36" s="357">
        <v>3748</v>
      </c>
      <c r="DM36" s="357">
        <v>3784</v>
      </c>
      <c r="DN36" s="357">
        <v>3469</v>
      </c>
      <c r="DO36" s="357">
        <v>3494</v>
      </c>
      <c r="DP36" s="357">
        <v>3493</v>
      </c>
      <c r="DQ36" s="346">
        <v>3478</v>
      </c>
      <c r="DR36" s="346">
        <v>3482</v>
      </c>
      <c r="DS36" s="350">
        <v>3393</v>
      </c>
      <c r="DT36" s="102">
        <v>-89</v>
      </c>
      <c r="DU36" s="85">
        <v>-2.6230474506336576</v>
      </c>
      <c r="DV36" s="102">
        <v>-310</v>
      </c>
      <c r="DW36" s="85">
        <v>-8.3715906022144218</v>
      </c>
      <c r="EB36" t="s">
        <v>472</v>
      </c>
      <c r="EC36" s="5">
        <v>3515674</v>
      </c>
      <c r="ED36" s="5">
        <v>3629909</v>
      </c>
      <c r="EE36" s="5">
        <v>3717425</v>
      </c>
      <c r="EF36" s="5">
        <v>3860678</v>
      </c>
      <c r="EG36" s="434">
        <v>3782032</v>
      </c>
      <c r="EH36" s="434">
        <v>4186403</v>
      </c>
      <c r="EI36" s="434">
        <v>4225101</v>
      </c>
    </row>
    <row r="37" spans="1:139" ht="15" outlineLevel="2">
      <c r="A37" s="344">
        <v>690</v>
      </c>
      <c r="B37" s="344" t="s">
        <v>316</v>
      </c>
      <c r="C37" s="344" t="s">
        <v>322</v>
      </c>
      <c r="D37" s="347">
        <v>1277</v>
      </c>
      <c r="E37" s="357">
        <v>1310</v>
      </c>
      <c r="F37" s="357">
        <v>1295</v>
      </c>
      <c r="G37" s="357">
        <v>1315</v>
      </c>
      <c r="H37" s="357">
        <v>1280</v>
      </c>
      <c r="I37" s="357">
        <v>1311</v>
      </c>
      <c r="J37" s="357">
        <v>1310</v>
      </c>
      <c r="K37" s="357">
        <v>1268</v>
      </c>
      <c r="L37" s="357">
        <v>1256</v>
      </c>
      <c r="M37" s="357">
        <v>1260</v>
      </c>
      <c r="N37" s="357">
        <v>1294</v>
      </c>
      <c r="O37" s="350">
        <v>1268</v>
      </c>
      <c r="P37" s="347">
        <v>1240</v>
      </c>
      <c r="Q37" s="357">
        <v>1197</v>
      </c>
      <c r="R37" s="357">
        <v>1215</v>
      </c>
      <c r="S37" s="357">
        <v>1218</v>
      </c>
      <c r="T37" s="357">
        <v>1280</v>
      </c>
      <c r="U37" s="357">
        <v>1282</v>
      </c>
      <c r="V37" s="357">
        <v>1284</v>
      </c>
      <c r="W37" s="357">
        <v>1314</v>
      </c>
      <c r="X37" s="357">
        <v>1324</v>
      </c>
      <c r="Y37" s="357">
        <v>1338</v>
      </c>
      <c r="Z37" s="357">
        <v>1323</v>
      </c>
      <c r="AA37" s="350">
        <v>1288</v>
      </c>
      <c r="AB37" s="347">
        <v>1264</v>
      </c>
      <c r="AC37" s="357">
        <v>1241</v>
      </c>
      <c r="AD37" s="357">
        <v>1242</v>
      </c>
      <c r="AE37" s="357">
        <v>1249</v>
      </c>
      <c r="AF37" s="357">
        <v>1216</v>
      </c>
      <c r="AG37" s="357">
        <v>1230</v>
      </c>
      <c r="AH37" s="357">
        <v>1322</v>
      </c>
      <c r="AI37" s="357">
        <v>1358</v>
      </c>
      <c r="AJ37" s="357">
        <v>1372</v>
      </c>
      <c r="AK37" s="357">
        <v>1353</v>
      </c>
      <c r="AL37" s="357">
        <v>1290</v>
      </c>
      <c r="AM37" s="350">
        <v>1320</v>
      </c>
      <c r="AN37" s="347">
        <v>1329</v>
      </c>
      <c r="AO37" s="357">
        <v>1209</v>
      </c>
      <c r="AP37" s="357">
        <v>1204</v>
      </c>
      <c r="AQ37" s="357">
        <v>1241</v>
      </c>
      <c r="AR37" s="357">
        <v>1255</v>
      </c>
      <c r="AS37" s="357">
        <v>1272</v>
      </c>
      <c r="AT37" s="357">
        <v>1320</v>
      </c>
      <c r="AU37" s="357">
        <v>1315</v>
      </c>
      <c r="AV37" s="357">
        <v>1283</v>
      </c>
      <c r="AW37" s="357">
        <v>1275</v>
      </c>
      <c r="AX37" s="357">
        <v>1249</v>
      </c>
      <c r="AY37" s="350">
        <v>1235</v>
      </c>
      <c r="AZ37" s="347">
        <v>1189</v>
      </c>
      <c r="BA37" s="357">
        <v>1186</v>
      </c>
      <c r="BB37" s="357">
        <v>1175</v>
      </c>
      <c r="BC37" s="357">
        <v>1152</v>
      </c>
      <c r="BD37" s="357">
        <v>1173</v>
      </c>
      <c r="BE37" s="357">
        <v>1241</v>
      </c>
      <c r="BF37" s="357">
        <v>1241</v>
      </c>
      <c r="BG37" s="357">
        <v>1238</v>
      </c>
      <c r="BH37" s="357">
        <v>1266</v>
      </c>
      <c r="BI37" s="357">
        <v>1252</v>
      </c>
      <c r="BJ37" s="357">
        <v>1226</v>
      </c>
      <c r="BK37" s="346">
        <v>1240</v>
      </c>
      <c r="BL37" s="347">
        <v>1216</v>
      </c>
      <c r="BM37" s="357">
        <v>1224</v>
      </c>
      <c r="BN37" s="357">
        <v>1227</v>
      </c>
      <c r="BO37" s="357">
        <v>1257</v>
      </c>
      <c r="BP37" s="357">
        <v>1298</v>
      </c>
      <c r="BQ37" s="357">
        <v>1336</v>
      </c>
      <c r="BR37" s="357">
        <v>1339</v>
      </c>
      <c r="BS37" s="357">
        <v>1355</v>
      </c>
      <c r="BT37" s="357">
        <v>1357</v>
      </c>
      <c r="BU37" s="357">
        <v>1398</v>
      </c>
      <c r="BV37" s="357">
        <v>1398</v>
      </c>
      <c r="BW37" s="346">
        <v>1390</v>
      </c>
      <c r="BX37" s="347">
        <v>1353</v>
      </c>
      <c r="BY37" s="357">
        <v>1375</v>
      </c>
      <c r="BZ37" s="357">
        <v>1399</v>
      </c>
      <c r="CA37" s="357">
        <v>1420</v>
      </c>
      <c r="CB37" s="357">
        <v>1415</v>
      </c>
      <c r="CC37" s="357">
        <v>1447</v>
      </c>
      <c r="CD37" s="357">
        <v>1473</v>
      </c>
      <c r="CE37" s="357">
        <v>1497</v>
      </c>
      <c r="CF37" s="357">
        <v>1449</v>
      </c>
      <c r="CG37" s="357">
        <v>1464</v>
      </c>
      <c r="CH37" s="357">
        <v>1475</v>
      </c>
      <c r="CI37" s="346">
        <v>1483</v>
      </c>
      <c r="CJ37" s="347">
        <v>1433</v>
      </c>
      <c r="CK37" s="357">
        <v>1397</v>
      </c>
      <c r="CL37" s="357">
        <v>1399</v>
      </c>
      <c r="CM37" s="357">
        <v>1401</v>
      </c>
      <c r="CN37" s="357">
        <v>1422</v>
      </c>
      <c r="CO37" s="357">
        <v>1423</v>
      </c>
      <c r="CP37" s="357">
        <v>1420</v>
      </c>
      <c r="CQ37" s="357">
        <v>1449</v>
      </c>
      <c r="CR37" s="357">
        <v>1453</v>
      </c>
      <c r="CS37" s="357">
        <v>1476</v>
      </c>
      <c r="CT37" s="357">
        <v>1534</v>
      </c>
      <c r="CU37" s="346">
        <v>1540</v>
      </c>
      <c r="CV37" s="347">
        <v>1501</v>
      </c>
      <c r="CW37" s="357">
        <v>1536</v>
      </c>
      <c r="CX37" s="357">
        <v>1529</v>
      </c>
      <c r="CY37" s="357">
        <v>1543</v>
      </c>
      <c r="CZ37" s="357">
        <v>1546</v>
      </c>
      <c r="DA37" s="357">
        <v>1539</v>
      </c>
      <c r="DB37" s="357">
        <v>1506</v>
      </c>
      <c r="DC37" s="357">
        <v>1526</v>
      </c>
      <c r="DD37" s="357">
        <v>1564</v>
      </c>
      <c r="DE37" s="357">
        <v>1573</v>
      </c>
      <c r="DF37" s="357">
        <v>1567</v>
      </c>
      <c r="DG37" s="346">
        <v>1568</v>
      </c>
      <c r="DH37" s="347">
        <v>1556</v>
      </c>
      <c r="DI37" s="357">
        <v>1573</v>
      </c>
      <c r="DJ37" s="357">
        <v>1584</v>
      </c>
      <c r="DK37" s="357">
        <v>1586</v>
      </c>
      <c r="DL37" s="357">
        <v>1583</v>
      </c>
      <c r="DM37" s="357">
        <v>1582</v>
      </c>
      <c r="DN37" s="357">
        <v>1467</v>
      </c>
      <c r="DO37" s="357">
        <v>1467</v>
      </c>
      <c r="DP37" s="357">
        <v>1473</v>
      </c>
      <c r="DQ37" s="346">
        <v>1484</v>
      </c>
      <c r="DR37" s="346">
        <v>1473</v>
      </c>
      <c r="DS37" s="350">
        <v>1474</v>
      </c>
      <c r="DT37" s="102">
        <v>1</v>
      </c>
      <c r="DU37" s="85">
        <v>6.7842605156037988E-2</v>
      </c>
      <c r="DV37" s="102">
        <v>-94</v>
      </c>
      <c r="DW37" s="85">
        <v>-5.9948979591836729</v>
      </c>
      <c r="EB37" t="s">
        <v>473</v>
      </c>
      <c r="EC37" s="5">
        <v>3581857</v>
      </c>
      <c r="ED37" s="5">
        <v>3644036</v>
      </c>
      <c r="EE37" s="5">
        <v>3726523</v>
      </c>
      <c r="EF37" s="5">
        <v>3871697</v>
      </c>
      <c r="EG37" s="434">
        <v>3774886</v>
      </c>
      <c r="EH37" s="434">
        <v>4209834</v>
      </c>
      <c r="EI37" s="434">
        <v>4240970</v>
      </c>
    </row>
    <row r="38" spans="1:139" ht="15" outlineLevel="2">
      <c r="A38" s="344">
        <v>736</v>
      </c>
      <c r="B38" s="344" t="s">
        <v>316</v>
      </c>
      <c r="C38" s="344" t="s">
        <v>323</v>
      </c>
      <c r="D38" s="347">
        <v>16319</v>
      </c>
      <c r="E38" s="357">
        <v>15976</v>
      </c>
      <c r="F38" s="357">
        <v>15521</v>
      </c>
      <c r="G38" s="357">
        <v>15485</v>
      </c>
      <c r="H38" s="357">
        <v>15564</v>
      </c>
      <c r="I38" s="357">
        <v>15775</v>
      </c>
      <c r="J38" s="357">
        <v>15035</v>
      </c>
      <c r="K38" s="357">
        <v>15045</v>
      </c>
      <c r="L38" s="357">
        <v>14490</v>
      </c>
      <c r="M38" s="357">
        <v>14256</v>
      </c>
      <c r="N38" s="357">
        <v>14096</v>
      </c>
      <c r="O38" s="350">
        <v>13940</v>
      </c>
      <c r="P38" s="347">
        <v>12777</v>
      </c>
      <c r="Q38" s="357">
        <v>12579</v>
      </c>
      <c r="R38" s="357">
        <v>12012</v>
      </c>
      <c r="S38" s="357">
        <v>12056</v>
      </c>
      <c r="T38" s="357">
        <v>15564</v>
      </c>
      <c r="U38" s="357">
        <v>12678</v>
      </c>
      <c r="V38" s="357">
        <v>12690</v>
      </c>
      <c r="W38" s="357">
        <v>13340</v>
      </c>
      <c r="X38" s="357">
        <v>13806</v>
      </c>
      <c r="Y38" s="357">
        <v>14122</v>
      </c>
      <c r="Z38" s="357">
        <v>13755</v>
      </c>
      <c r="AA38" s="350">
        <v>13605</v>
      </c>
      <c r="AB38" s="347">
        <v>13068</v>
      </c>
      <c r="AC38" s="357">
        <v>12866</v>
      </c>
      <c r="AD38" s="357">
        <v>12698</v>
      </c>
      <c r="AE38" s="357">
        <v>12736</v>
      </c>
      <c r="AF38" s="357">
        <v>12576</v>
      </c>
      <c r="AG38" s="357">
        <v>12923</v>
      </c>
      <c r="AH38" s="357">
        <v>13178</v>
      </c>
      <c r="AI38" s="357">
        <v>13471</v>
      </c>
      <c r="AJ38" s="357">
        <v>13653</v>
      </c>
      <c r="AK38" s="357">
        <v>13673</v>
      </c>
      <c r="AL38" s="357">
        <v>13015</v>
      </c>
      <c r="AM38" s="350">
        <v>13132</v>
      </c>
      <c r="AN38" s="347">
        <v>13052</v>
      </c>
      <c r="AO38" s="357">
        <v>12594</v>
      </c>
      <c r="AP38" s="357">
        <v>12760</v>
      </c>
      <c r="AQ38" s="357">
        <v>13212</v>
      </c>
      <c r="AR38" s="357">
        <v>13370</v>
      </c>
      <c r="AS38" s="357">
        <v>14405</v>
      </c>
      <c r="AT38" s="357">
        <v>14512</v>
      </c>
      <c r="AU38" s="357">
        <v>14631</v>
      </c>
      <c r="AV38" s="357">
        <v>14857</v>
      </c>
      <c r="AW38" s="357">
        <v>14909</v>
      </c>
      <c r="AX38" s="357">
        <v>14988</v>
      </c>
      <c r="AY38" s="350">
        <v>15360</v>
      </c>
      <c r="AZ38" s="347">
        <v>15332</v>
      </c>
      <c r="BA38" s="357">
        <v>15301</v>
      </c>
      <c r="BB38" s="357">
        <v>15275</v>
      </c>
      <c r="BC38" s="357">
        <v>14642</v>
      </c>
      <c r="BD38" s="357">
        <v>14737</v>
      </c>
      <c r="BE38" s="357">
        <v>14823</v>
      </c>
      <c r="BF38" s="357">
        <v>15371</v>
      </c>
      <c r="BG38" s="357">
        <v>15319</v>
      </c>
      <c r="BH38" s="357">
        <v>14241</v>
      </c>
      <c r="BI38" s="357">
        <v>14076</v>
      </c>
      <c r="BJ38" s="357">
        <v>14063</v>
      </c>
      <c r="BK38" s="346">
        <v>14288</v>
      </c>
      <c r="BL38" s="347">
        <v>14232</v>
      </c>
      <c r="BM38" s="357">
        <v>14017</v>
      </c>
      <c r="BN38" s="357">
        <v>14215</v>
      </c>
      <c r="BO38" s="357">
        <v>14277</v>
      </c>
      <c r="BP38" s="357">
        <v>13797</v>
      </c>
      <c r="BQ38" s="357">
        <v>13781</v>
      </c>
      <c r="BR38" s="357">
        <v>13717</v>
      </c>
      <c r="BS38" s="357">
        <v>13897</v>
      </c>
      <c r="BT38" s="357">
        <v>13992</v>
      </c>
      <c r="BU38" s="357">
        <v>13993</v>
      </c>
      <c r="BV38" s="357">
        <v>13918</v>
      </c>
      <c r="BW38" s="346">
        <v>13818</v>
      </c>
      <c r="BX38" s="347">
        <v>13742</v>
      </c>
      <c r="BY38" s="357">
        <v>13724</v>
      </c>
      <c r="BZ38" s="357">
        <v>13744</v>
      </c>
      <c r="CA38" s="357">
        <v>13759</v>
      </c>
      <c r="CB38" s="357">
        <v>13705</v>
      </c>
      <c r="CC38" s="357">
        <v>13782</v>
      </c>
      <c r="CD38" s="357">
        <v>13901</v>
      </c>
      <c r="CE38" s="357">
        <v>13934</v>
      </c>
      <c r="CF38" s="357">
        <v>13861</v>
      </c>
      <c r="CG38" s="357">
        <v>14032</v>
      </c>
      <c r="CH38" s="357">
        <v>14102</v>
      </c>
      <c r="CI38" s="346">
        <v>14099</v>
      </c>
      <c r="CJ38" s="347">
        <v>13668</v>
      </c>
      <c r="CK38" s="357">
        <v>13412</v>
      </c>
      <c r="CL38" s="357">
        <v>13437</v>
      </c>
      <c r="CM38" s="357">
        <v>13318</v>
      </c>
      <c r="CN38" s="357">
        <v>13055</v>
      </c>
      <c r="CO38" s="357">
        <v>13081</v>
      </c>
      <c r="CP38" s="357">
        <v>13239</v>
      </c>
      <c r="CQ38" s="357">
        <v>13716</v>
      </c>
      <c r="CR38" s="357">
        <v>13855</v>
      </c>
      <c r="CS38" s="357">
        <v>14061</v>
      </c>
      <c r="CT38" s="357">
        <v>14380</v>
      </c>
      <c r="CU38" s="346">
        <v>14619</v>
      </c>
      <c r="CV38" s="347">
        <v>14526</v>
      </c>
      <c r="CW38" s="357">
        <v>14683</v>
      </c>
      <c r="CX38" s="357">
        <v>14885</v>
      </c>
      <c r="CY38" s="357">
        <v>14925</v>
      </c>
      <c r="CZ38" s="357">
        <v>15095</v>
      </c>
      <c r="DA38" s="357">
        <v>15090</v>
      </c>
      <c r="DB38" s="357">
        <v>14998</v>
      </c>
      <c r="DC38" s="357">
        <v>15103</v>
      </c>
      <c r="DD38" s="357">
        <v>14830</v>
      </c>
      <c r="DE38" s="357">
        <v>14935</v>
      </c>
      <c r="DF38" s="357">
        <v>15050</v>
      </c>
      <c r="DG38" s="346">
        <v>15196</v>
      </c>
      <c r="DH38" s="347">
        <v>15006</v>
      </c>
      <c r="DI38" s="357">
        <v>15149</v>
      </c>
      <c r="DJ38" s="357">
        <v>15591</v>
      </c>
      <c r="DK38" s="357">
        <v>15735</v>
      </c>
      <c r="DL38" s="357">
        <v>15519</v>
      </c>
      <c r="DM38" s="357">
        <v>15578</v>
      </c>
      <c r="DN38" s="357">
        <v>14153</v>
      </c>
      <c r="DO38" s="357">
        <v>14239</v>
      </c>
      <c r="DP38" s="357">
        <v>14448</v>
      </c>
      <c r="DQ38" s="346">
        <v>14420</v>
      </c>
      <c r="DR38" s="346">
        <v>14536</v>
      </c>
      <c r="DS38" s="350">
        <v>14473</v>
      </c>
      <c r="DT38" s="102">
        <v>-63</v>
      </c>
      <c r="DU38" s="85">
        <v>-0.43529330477440747</v>
      </c>
      <c r="DV38" s="102">
        <v>-723</v>
      </c>
      <c r="DW38" s="85">
        <v>-4.7578310081600419</v>
      </c>
      <c r="EB38" t="s">
        <v>474</v>
      </c>
      <c r="EC38" s="5">
        <v>3605662</v>
      </c>
      <c r="ED38" s="5">
        <v>3654357</v>
      </c>
      <c r="EE38" s="5">
        <v>3725821</v>
      </c>
      <c r="EF38" s="5">
        <v>3888740</v>
      </c>
      <c r="EG38" s="434">
        <v>3827999</v>
      </c>
      <c r="EH38" s="434">
        <v>4227270</v>
      </c>
      <c r="EI38" s="434">
        <v>4029918</v>
      </c>
    </row>
    <row r="39" spans="1:139" ht="15" outlineLevel="2">
      <c r="A39" s="344">
        <v>858</v>
      </c>
      <c r="B39" s="344" t="s">
        <v>316</v>
      </c>
      <c r="C39" s="344" t="s">
        <v>324</v>
      </c>
      <c r="D39" s="347">
        <v>1642</v>
      </c>
      <c r="E39" s="357">
        <v>1762</v>
      </c>
      <c r="F39" s="357">
        <v>1797</v>
      </c>
      <c r="G39" s="357">
        <v>1828</v>
      </c>
      <c r="H39" s="357">
        <v>1850</v>
      </c>
      <c r="I39" s="357">
        <v>1836</v>
      </c>
      <c r="J39" s="357">
        <v>1817</v>
      </c>
      <c r="K39" s="357">
        <v>1811</v>
      </c>
      <c r="L39" s="357">
        <v>1789</v>
      </c>
      <c r="M39" s="357">
        <v>1847</v>
      </c>
      <c r="N39" s="357">
        <v>1877</v>
      </c>
      <c r="O39" s="350">
        <v>1821</v>
      </c>
      <c r="P39" s="347">
        <v>1647</v>
      </c>
      <c r="Q39" s="357">
        <v>1685</v>
      </c>
      <c r="R39" s="357">
        <v>1737</v>
      </c>
      <c r="S39" s="357">
        <v>1747</v>
      </c>
      <c r="T39" s="357">
        <v>1850</v>
      </c>
      <c r="U39" s="357">
        <v>1821</v>
      </c>
      <c r="V39" s="357">
        <v>1828</v>
      </c>
      <c r="W39" s="357">
        <v>1924</v>
      </c>
      <c r="X39" s="357">
        <v>1922</v>
      </c>
      <c r="Y39" s="357">
        <v>1993</v>
      </c>
      <c r="Z39" s="357">
        <v>1952</v>
      </c>
      <c r="AA39" s="350">
        <v>1854</v>
      </c>
      <c r="AB39" s="347">
        <v>1691</v>
      </c>
      <c r="AC39" s="357">
        <v>1646</v>
      </c>
      <c r="AD39" s="357">
        <v>1734</v>
      </c>
      <c r="AE39" s="357">
        <v>1762</v>
      </c>
      <c r="AF39" s="357">
        <v>1773</v>
      </c>
      <c r="AG39" s="357">
        <v>1823</v>
      </c>
      <c r="AH39" s="357">
        <v>1963</v>
      </c>
      <c r="AI39" s="357">
        <v>2064</v>
      </c>
      <c r="AJ39" s="357">
        <v>2173</v>
      </c>
      <c r="AK39" s="357">
        <v>2191</v>
      </c>
      <c r="AL39" s="357">
        <v>2172</v>
      </c>
      <c r="AM39" s="350">
        <v>2215</v>
      </c>
      <c r="AN39" s="347">
        <v>2107</v>
      </c>
      <c r="AO39" s="357">
        <v>1932</v>
      </c>
      <c r="AP39" s="357">
        <v>2044</v>
      </c>
      <c r="AQ39" s="357">
        <v>2095</v>
      </c>
      <c r="AR39" s="357">
        <v>2086</v>
      </c>
      <c r="AS39" s="357">
        <v>2247</v>
      </c>
      <c r="AT39" s="357">
        <v>2285</v>
      </c>
      <c r="AU39" s="357">
        <v>2280</v>
      </c>
      <c r="AV39" s="357">
        <v>2263</v>
      </c>
      <c r="AW39" s="357">
        <v>2277</v>
      </c>
      <c r="AX39" s="357">
        <v>2248</v>
      </c>
      <c r="AY39" s="350">
        <v>2209</v>
      </c>
      <c r="AZ39" s="347">
        <v>2088</v>
      </c>
      <c r="BA39" s="357">
        <v>2051</v>
      </c>
      <c r="BB39" s="357">
        <v>2051</v>
      </c>
      <c r="BC39" s="357">
        <v>1953</v>
      </c>
      <c r="BD39" s="357">
        <v>1943</v>
      </c>
      <c r="BE39" s="357">
        <v>1921</v>
      </c>
      <c r="BF39" s="357">
        <v>1958</v>
      </c>
      <c r="BG39" s="357">
        <v>2065</v>
      </c>
      <c r="BH39" s="357">
        <v>1925</v>
      </c>
      <c r="BI39" s="357">
        <v>1894</v>
      </c>
      <c r="BJ39" s="357">
        <v>1912</v>
      </c>
      <c r="BK39" s="346">
        <v>1976</v>
      </c>
      <c r="BL39" s="347">
        <v>1985</v>
      </c>
      <c r="BM39" s="357">
        <v>1997</v>
      </c>
      <c r="BN39" s="357">
        <v>2095</v>
      </c>
      <c r="BO39" s="357">
        <v>2143</v>
      </c>
      <c r="BP39" s="357">
        <v>2225</v>
      </c>
      <c r="BQ39" s="357">
        <v>2348</v>
      </c>
      <c r="BR39" s="357">
        <v>2393</v>
      </c>
      <c r="BS39" s="357">
        <v>2475</v>
      </c>
      <c r="BT39" s="357">
        <v>2545</v>
      </c>
      <c r="BU39" s="357">
        <v>2568</v>
      </c>
      <c r="BV39" s="357">
        <v>2606</v>
      </c>
      <c r="BW39" s="346">
        <v>2558</v>
      </c>
      <c r="BX39" s="347">
        <v>2332</v>
      </c>
      <c r="BY39" s="357">
        <v>2271</v>
      </c>
      <c r="BZ39" s="357">
        <v>2393</v>
      </c>
      <c r="CA39" s="357">
        <v>2401</v>
      </c>
      <c r="CB39" s="357">
        <v>2407</v>
      </c>
      <c r="CC39" s="357">
        <v>2355</v>
      </c>
      <c r="CD39" s="357">
        <v>2256</v>
      </c>
      <c r="CE39" s="357">
        <v>2299</v>
      </c>
      <c r="CF39" s="357">
        <v>2199</v>
      </c>
      <c r="CG39" s="357">
        <v>2236</v>
      </c>
      <c r="CH39" s="357">
        <v>2235</v>
      </c>
      <c r="CI39" s="346">
        <v>2217</v>
      </c>
      <c r="CJ39" s="347">
        <v>2109</v>
      </c>
      <c r="CK39" s="357">
        <v>1956</v>
      </c>
      <c r="CL39" s="357">
        <v>1958</v>
      </c>
      <c r="CM39" s="357">
        <v>1969</v>
      </c>
      <c r="CN39" s="357">
        <v>1958</v>
      </c>
      <c r="CO39" s="357">
        <v>1978</v>
      </c>
      <c r="CP39" s="357">
        <v>1957</v>
      </c>
      <c r="CQ39" s="357">
        <v>2069</v>
      </c>
      <c r="CR39" s="357">
        <v>2083</v>
      </c>
      <c r="CS39" s="357">
        <v>2089</v>
      </c>
      <c r="CT39" s="357">
        <v>2145</v>
      </c>
      <c r="CU39" s="346">
        <v>2161</v>
      </c>
      <c r="CV39" s="347">
        <v>2136</v>
      </c>
      <c r="CW39" s="357">
        <v>2195</v>
      </c>
      <c r="CX39" s="357">
        <v>2298</v>
      </c>
      <c r="CY39" s="357">
        <v>2379</v>
      </c>
      <c r="CZ39" s="357">
        <v>2418</v>
      </c>
      <c r="DA39" s="357">
        <v>2459</v>
      </c>
      <c r="DB39" s="357">
        <v>2498</v>
      </c>
      <c r="DC39" s="357">
        <v>2568</v>
      </c>
      <c r="DD39" s="357">
        <v>2565</v>
      </c>
      <c r="DE39" s="357">
        <v>2577</v>
      </c>
      <c r="DF39" s="357">
        <v>2532</v>
      </c>
      <c r="DG39" s="346">
        <v>2547</v>
      </c>
      <c r="DH39" s="347">
        <v>2497</v>
      </c>
      <c r="DI39" s="357">
        <v>2563</v>
      </c>
      <c r="DJ39" s="357">
        <v>2654</v>
      </c>
      <c r="DK39" s="357">
        <v>2704</v>
      </c>
      <c r="DL39" s="357">
        <v>2687</v>
      </c>
      <c r="DM39" s="357">
        <v>2675</v>
      </c>
      <c r="DN39" s="357">
        <v>2478</v>
      </c>
      <c r="DO39" s="357">
        <v>2501</v>
      </c>
      <c r="DP39" s="357">
        <v>2582</v>
      </c>
      <c r="DQ39" s="346">
        <v>2594</v>
      </c>
      <c r="DR39" s="346">
        <v>2648</v>
      </c>
      <c r="DS39" s="350">
        <v>2557</v>
      </c>
      <c r="DT39" s="102">
        <v>-91</v>
      </c>
      <c r="DU39" s="85">
        <v>-3.5588580367618308</v>
      </c>
      <c r="DV39" s="102">
        <v>10</v>
      </c>
      <c r="DW39" s="85">
        <v>0.39261876717707106</v>
      </c>
      <c r="EB39" t="s">
        <v>475</v>
      </c>
      <c r="EC39" s="5">
        <v>3600393</v>
      </c>
      <c r="ED39" s="5">
        <v>3670286</v>
      </c>
      <c r="EE39" s="5">
        <v>3742748</v>
      </c>
      <c r="EF39" s="5">
        <v>3910011</v>
      </c>
      <c r="EG39" s="434">
        <v>3910066</v>
      </c>
      <c r="EH39" s="434">
        <v>4253603</v>
      </c>
      <c r="EI39" s="434">
        <v>4053788</v>
      </c>
    </row>
    <row r="40" spans="1:139" ht="15" outlineLevel="2">
      <c r="A40" s="344">
        <v>885</v>
      </c>
      <c r="B40" s="344" t="s">
        <v>316</v>
      </c>
      <c r="C40" s="344" t="s">
        <v>325</v>
      </c>
      <c r="D40" s="347">
        <v>862</v>
      </c>
      <c r="E40" s="357">
        <v>854</v>
      </c>
      <c r="F40" s="357">
        <v>899</v>
      </c>
      <c r="G40" s="357">
        <v>883</v>
      </c>
      <c r="H40" s="357">
        <v>953</v>
      </c>
      <c r="I40" s="357">
        <v>966</v>
      </c>
      <c r="J40" s="357">
        <v>928</v>
      </c>
      <c r="K40" s="357">
        <v>922</v>
      </c>
      <c r="L40" s="357">
        <v>910</v>
      </c>
      <c r="M40" s="357">
        <v>911</v>
      </c>
      <c r="N40" s="357">
        <v>912</v>
      </c>
      <c r="O40" s="350">
        <v>899</v>
      </c>
      <c r="P40" s="347">
        <v>809</v>
      </c>
      <c r="Q40" s="357">
        <v>782</v>
      </c>
      <c r="R40" s="357">
        <v>833</v>
      </c>
      <c r="S40" s="357">
        <v>831</v>
      </c>
      <c r="T40" s="357">
        <v>953</v>
      </c>
      <c r="U40" s="357">
        <v>856</v>
      </c>
      <c r="V40" s="357">
        <v>885</v>
      </c>
      <c r="W40" s="357">
        <v>939</v>
      </c>
      <c r="X40" s="357">
        <v>955</v>
      </c>
      <c r="Y40" s="357">
        <v>985</v>
      </c>
      <c r="Z40" s="357">
        <v>959</v>
      </c>
      <c r="AA40" s="350">
        <v>926</v>
      </c>
      <c r="AB40" s="347">
        <v>852</v>
      </c>
      <c r="AC40" s="357">
        <v>812</v>
      </c>
      <c r="AD40" s="357">
        <v>822</v>
      </c>
      <c r="AE40" s="357">
        <v>832</v>
      </c>
      <c r="AF40" s="357">
        <v>806</v>
      </c>
      <c r="AG40" s="357">
        <v>803</v>
      </c>
      <c r="AH40" s="357">
        <v>865</v>
      </c>
      <c r="AI40" s="357">
        <v>874</v>
      </c>
      <c r="AJ40" s="357">
        <v>878</v>
      </c>
      <c r="AK40" s="357">
        <v>886</v>
      </c>
      <c r="AL40" s="357">
        <v>838</v>
      </c>
      <c r="AM40" s="350">
        <v>851</v>
      </c>
      <c r="AN40" s="347">
        <v>833</v>
      </c>
      <c r="AO40" s="357">
        <v>764</v>
      </c>
      <c r="AP40" s="357">
        <v>768</v>
      </c>
      <c r="AQ40" s="357">
        <v>797</v>
      </c>
      <c r="AR40" s="357">
        <v>777</v>
      </c>
      <c r="AS40" s="357">
        <v>793</v>
      </c>
      <c r="AT40" s="357">
        <v>842</v>
      </c>
      <c r="AU40" s="357">
        <v>840</v>
      </c>
      <c r="AV40" s="357">
        <v>824</v>
      </c>
      <c r="AW40" s="357">
        <v>824</v>
      </c>
      <c r="AX40" s="357">
        <v>832</v>
      </c>
      <c r="AY40" s="350">
        <v>852</v>
      </c>
      <c r="AZ40" s="347">
        <v>836</v>
      </c>
      <c r="BA40" s="357">
        <v>833</v>
      </c>
      <c r="BB40" s="357">
        <v>810</v>
      </c>
      <c r="BC40" s="357">
        <v>749</v>
      </c>
      <c r="BD40" s="357">
        <v>756</v>
      </c>
      <c r="BE40" s="357">
        <v>755</v>
      </c>
      <c r="BF40" s="357">
        <v>758</v>
      </c>
      <c r="BG40" s="357">
        <v>770</v>
      </c>
      <c r="BH40" s="357">
        <v>788</v>
      </c>
      <c r="BI40" s="357">
        <v>779</v>
      </c>
      <c r="BJ40" s="357">
        <v>773</v>
      </c>
      <c r="BK40" s="346">
        <v>804</v>
      </c>
      <c r="BL40" s="347">
        <v>789</v>
      </c>
      <c r="BM40" s="357">
        <v>819</v>
      </c>
      <c r="BN40" s="357">
        <v>829</v>
      </c>
      <c r="BO40" s="357">
        <v>839</v>
      </c>
      <c r="BP40" s="357">
        <v>840</v>
      </c>
      <c r="BQ40" s="357">
        <v>844</v>
      </c>
      <c r="BR40" s="357">
        <v>821</v>
      </c>
      <c r="BS40" s="357">
        <v>817</v>
      </c>
      <c r="BT40" s="357">
        <v>840</v>
      </c>
      <c r="BU40" s="357">
        <v>842</v>
      </c>
      <c r="BV40" s="357">
        <v>864</v>
      </c>
      <c r="BW40" s="346">
        <v>869</v>
      </c>
      <c r="BX40" s="347">
        <v>835</v>
      </c>
      <c r="BY40" s="357">
        <v>801</v>
      </c>
      <c r="BZ40" s="357">
        <v>799</v>
      </c>
      <c r="CA40" s="357">
        <v>806</v>
      </c>
      <c r="CB40" s="357">
        <v>815</v>
      </c>
      <c r="CC40" s="357">
        <v>806</v>
      </c>
      <c r="CD40" s="357">
        <v>796</v>
      </c>
      <c r="CE40" s="357">
        <v>825</v>
      </c>
      <c r="CF40" s="357">
        <v>814</v>
      </c>
      <c r="CG40" s="357">
        <v>828</v>
      </c>
      <c r="CH40" s="357">
        <v>833</v>
      </c>
      <c r="CI40" s="346">
        <v>849</v>
      </c>
      <c r="CJ40" s="347">
        <v>808</v>
      </c>
      <c r="CK40" s="357">
        <v>789</v>
      </c>
      <c r="CL40" s="357">
        <v>799</v>
      </c>
      <c r="CM40" s="357">
        <v>812</v>
      </c>
      <c r="CN40" s="357">
        <v>795</v>
      </c>
      <c r="CO40" s="357">
        <v>809</v>
      </c>
      <c r="CP40" s="357">
        <v>809</v>
      </c>
      <c r="CQ40" s="357">
        <v>834</v>
      </c>
      <c r="CR40" s="357">
        <v>822</v>
      </c>
      <c r="CS40" s="357">
        <v>838</v>
      </c>
      <c r="CT40" s="357">
        <v>835</v>
      </c>
      <c r="CU40" s="346">
        <v>854</v>
      </c>
      <c r="CV40" s="347">
        <v>857</v>
      </c>
      <c r="CW40" s="357">
        <v>867</v>
      </c>
      <c r="CX40" s="357">
        <v>889</v>
      </c>
      <c r="CY40" s="357">
        <v>913</v>
      </c>
      <c r="CZ40" s="357">
        <v>924</v>
      </c>
      <c r="DA40" s="357">
        <v>931</v>
      </c>
      <c r="DB40" s="357">
        <v>922</v>
      </c>
      <c r="DC40" s="357">
        <v>946</v>
      </c>
      <c r="DD40" s="357">
        <v>958</v>
      </c>
      <c r="DE40" s="357">
        <v>973</v>
      </c>
      <c r="DF40" s="357">
        <v>970</v>
      </c>
      <c r="DG40" s="346">
        <v>947</v>
      </c>
      <c r="DH40" s="347">
        <v>924</v>
      </c>
      <c r="DI40" s="357">
        <v>956</v>
      </c>
      <c r="DJ40" s="357">
        <v>952</v>
      </c>
      <c r="DK40" s="357">
        <v>982</v>
      </c>
      <c r="DL40" s="357">
        <v>999</v>
      </c>
      <c r="DM40" s="357">
        <v>1018</v>
      </c>
      <c r="DN40" s="357">
        <v>947</v>
      </c>
      <c r="DO40" s="357">
        <v>965</v>
      </c>
      <c r="DP40" s="357">
        <v>984</v>
      </c>
      <c r="DQ40" s="346">
        <v>973</v>
      </c>
      <c r="DR40" s="346">
        <v>992</v>
      </c>
      <c r="DS40" s="350">
        <v>992</v>
      </c>
      <c r="DT40" s="102">
        <v>0</v>
      </c>
      <c r="DU40" s="85">
        <v>0</v>
      </c>
      <c r="DV40" s="102">
        <v>45</v>
      </c>
      <c r="DW40" s="85">
        <v>4.7518479408658925</v>
      </c>
      <c r="EB40" t="s">
        <v>477</v>
      </c>
      <c r="EC40" s="5">
        <v>3632108</v>
      </c>
      <c r="ED40" s="5">
        <v>3682330</v>
      </c>
      <c r="EE40" s="5">
        <v>3769054</v>
      </c>
      <c r="EF40" s="5">
        <v>3914759</v>
      </c>
      <c r="EG40" s="434">
        <v>3943689</v>
      </c>
      <c r="EH40" s="434">
        <v>4190806</v>
      </c>
      <c r="EI40" s="434">
        <v>4084358</v>
      </c>
    </row>
    <row r="41" spans="1:139" ht="15" outlineLevel="2">
      <c r="A41" s="344">
        <v>890</v>
      </c>
      <c r="B41" s="344" t="s">
        <v>316</v>
      </c>
      <c r="C41" s="344" t="s">
        <v>326</v>
      </c>
      <c r="D41" s="347">
        <v>2262</v>
      </c>
      <c r="E41" s="357">
        <v>2417</v>
      </c>
      <c r="F41" s="357">
        <v>2440</v>
      </c>
      <c r="G41" s="357">
        <v>2424</v>
      </c>
      <c r="H41" s="357">
        <v>2523</v>
      </c>
      <c r="I41" s="357">
        <v>2670</v>
      </c>
      <c r="J41" s="357">
        <v>2592</v>
      </c>
      <c r="K41" s="357">
        <v>2418</v>
      </c>
      <c r="L41" s="357">
        <v>2423</v>
      </c>
      <c r="M41" s="357">
        <v>2430</v>
      </c>
      <c r="N41" s="357">
        <v>2434</v>
      </c>
      <c r="O41" s="350">
        <v>2381</v>
      </c>
      <c r="P41" s="347">
        <v>2134</v>
      </c>
      <c r="Q41" s="357">
        <v>2304</v>
      </c>
      <c r="R41" s="357">
        <v>2364</v>
      </c>
      <c r="S41" s="357">
        <v>2405</v>
      </c>
      <c r="T41" s="357">
        <v>2523</v>
      </c>
      <c r="U41" s="357">
        <v>2445</v>
      </c>
      <c r="V41" s="357">
        <v>2479</v>
      </c>
      <c r="W41" s="357">
        <v>2563</v>
      </c>
      <c r="X41" s="357">
        <v>2615</v>
      </c>
      <c r="Y41" s="357">
        <v>2703</v>
      </c>
      <c r="Z41" s="357">
        <v>2583</v>
      </c>
      <c r="AA41" s="350">
        <v>2522</v>
      </c>
      <c r="AB41" s="347">
        <v>2308</v>
      </c>
      <c r="AC41" s="357">
        <v>2284</v>
      </c>
      <c r="AD41" s="357">
        <v>2314</v>
      </c>
      <c r="AE41" s="357">
        <v>2404</v>
      </c>
      <c r="AF41" s="357">
        <v>2414</v>
      </c>
      <c r="AG41" s="357">
        <v>2445</v>
      </c>
      <c r="AH41" s="357">
        <v>2654</v>
      </c>
      <c r="AI41" s="357">
        <v>2739</v>
      </c>
      <c r="AJ41" s="357">
        <v>2797</v>
      </c>
      <c r="AK41" s="357">
        <v>2741</v>
      </c>
      <c r="AL41" s="357">
        <v>2587</v>
      </c>
      <c r="AM41" s="350">
        <v>2659</v>
      </c>
      <c r="AN41" s="347">
        <v>2591</v>
      </c>
      <c r="AO41" s="357">
        <v>2348</v>
      </c>
      <c r="AP41" s="357">
        <v>2379</v>
      </c>
      <c r="AQ41" s="357">
        <v>2539</v>
      </c>
      <c r="AR41" s="357">
        <v>2596</v>
      </c>
      <c r="AS41" s="357">
        <v>2801</v>
      </c>
      <c r="AT41" s="357">
        <v>2857</v>
      </c>
      <c r="AU41" s="357">
        <v>2864</v>
      </c>
      <c r="AV41" s="357">
        <v>2864</v>
      </c>
      <c r="AW41" s="357">
        <v>2881</v>
      </c>
      <c r="AX41" s="357">
        <v>2879</v>
      </c>
      <c r="AY41" s="350">
        <v>2919</v>
      </c>
      <c r="AZ41" s="347">
        <v>2844</v>
      </c>
      <c r="BA41" s="357">
        <v>2848</v>
      </c>
      <c r="BB41" s="357">
        <v>2835</v>
      </c>
      <c r="BC41" s="357">
        <v>2741</v>
      </c>
      <c r="BD41" s="357">
        <v>2740</v>
      </c>
      <c r="BE41" s="357">
        <v>2827</v>
      </c>
      <c r="BF41" s="357">
        <v>2847</v>
      </c>
      <c r="BG41" s="357">
        <v>2827</v>
      </c>
      <c r="BH41" s="357">
        <v>2797</v>
      </c>
      <c r="BI41" s="357">
        <v>2825</v>
      </c>
      <c r="BJ41" s="357">
        <v>2798</v>
      </c>
      <c r="BK41" s="346">
        <v>2841</v>
      </c>
      <c r="BL41" s="347">
        <v>2833</v>
      </c>
      <c r="BM41" s="357">
        <v>2797</v>
      </c>
      <c r="BN41" s="357">
        <v>2928</v>
      </c>
      <c r="BO41" s="357">
        <v>2910</v>
      </c>
      <c r="BP41" s="357">
        <v>2893</v>
      </c>
      <c r="BQ41" s="357">
        <v>2969</v>
      </c>
      <c r="BR41" s="357">
        <v>2959</v>
      </c>
      <c r="BS41" s="357">
        <v>3037</v>
      </c>
      <c r="BT41" s="357">
        <v>3094</v>
      </c>
      <c r="BU41" s="357">
        <v>3137</v>
      </c>
      <c r="BV41" s="357">
        <v>3117</v>
      </c>
      <c r="BW41" s="346">
        <v>3037</v>
      </c>
      <c r="BX41" s="347">
        <v>2939</v>
      </c>
      <c r="BY41" s="357">
        <v>2922</v>
      </c>
      <c r="BZ41" s="357">
        <v>2970</v>
      </c>
      <c r="CA41" s="357">
        <v>2966</v>
      </c>
      <c r="CB41" s="357">
        <v>3046</v>
      </c>
      <c r="CC41" s="357">
        <v>3112</v>
      </c>
      <c r="CD41" s="357">
        <v>3144</v>
      </c>
      <c r="CE41" s="357">
        <v>3170</v>
      </c>
      <c r="CF41" s="357">
        <v>3096</v>
      </c>
      <c r="CG41" s="357">
        <v>3139</v>
      </c>
      <c r="CH41" s="357">
        <v>3154</v>
      </c>
      <c r="CI41" s="346">
        <v>3153</v>
      </c>
      <c r="CJ41" s="347">
        <v>3058</v>
      </c>
      <c r="CK41" s="357">
        <v>2948</v>
      </c>
      <c r="CL41" s="357">
        <v>3061</v>
      </c>
      <c r="CM41" s="357">
        <v>3121</v>
      </c>
      <c r="CN41" s="357">
        <v>3054</v>
      </c>
      <c r="CO41" s="357">
        <v>3051</v>
      </c>
      <c r="CP41" s="357">
        <v>3066</v>
      </c>
      <c r="CQ41" s="357">
        <v>3135</v>
      </c>
      <c r="CR41" s="357">
        <v>3186</v>
      </c>
      <c r="CS41" s="357">
        <v>3243</v>
      </c>
      <c r="CT41" s="357">
        <v>3326</v>
      </c>
      <c r="CU41" s="346">
        <v>3394</v>
      </c>
      <c r="CV41" s="347">
        <v>3382</v>
      </c>
      <c r="CW41" s="357">
        <v>3366</v>
      </c>
      <c r="CX41" s="357">
        <v>3484</v>
      </c>
      <c r="CY41" s="357">
        <v>3529</v>
      </c>
      <c r="CZ41" s="357">
        <v>3586</v>
      </c>
      <c r="DA41" s="357">
        <v>3585</v>
      </c>
      <c r="DB41" s="357">
        <v>3556</v>
      </c>
      <c r="DC41" s="357">
        <v>3594</v>
      </c>
      <c r="DD41" s="357">
        <v>3566</v>
      </c>
      <c r="DE41" s="357">
        <v>3611</v>
      </c>
      <c r="DF41" s="357">
        <v>3611</v>
      </c>
      <c r="DG41" s="346">
        <v>3657</v>
      </c>
      <c r="DH41" s="347">
        <v>3564</v>
      </c>
      <c r="DI41" s="357">
        <v>3581</v>
      </c>
      <c r="DJ41" s="357">
        <v>3726</v>
      </c>
      <c r="DK41" s="357">
        <v>3743</v>
      </c>
      <c r="DL41" s="357">
        <v>3735</v>
      </c>
      <c r="DM41" s="357">
        <v>3800</v>
      </c>
      <c r="DN41" s="357">
        <v>3447</v>
      </c>
      <c r="DO41" s="357">
        <v>3420</v>
      </c>
      <c r="DP41" s="357">
        <v>3483</v>
      </c>
      <c r="DQ41" s="346">
        <v>3457</v>
      </c>
      <c r="DR41" s="346">
        <v>3451</v>
      </c>
      <c r="DS41" s="350">
        <v>3449</v>
      </c>
      <c r="DT41" s="102">
        <v>-2</v>
      </c>
      <c r="DU41" s="85">
        <v>-5.7987822557262973E-2</v>
      </c>
      <c r="DV41" s="102">
        <v>-208</v>
      </c>
      <c r="DW41" s="85">
        <v>-5.687722176647525</v>
      </c>
      <c r="EB41" t="s">
        <v>478</v>
      </c>
      <c r="EC41" s="5">
        <v>3679020</v>
      </c>
      <c r="ED41" s="5">
        <v>3688539</v>
      </c>
      <c r="EE41" s="5">
        <v>3783032</v>
      </c>
      <c r="EF41" s="5">
        <v>3938516</v>
      </c>
      <c r="EG41" s="434">
        <v>3980162</v>
      </c>
      <c r="EH41" s="434">
        <v>4213503</v>
      </c>
      <c r="EI41" s="434">
        <v>4097643</v>
      </c>
    </row>
    <row r="42" spans="1:139" ht="15" outlineLevel="1">
      <c r="A42" s="123" t="s">
        <v>327</v>
      </c>
      <c r="B42" s="26"/>
      <c r="C42" s="27"/>
      <c r="D42" s="44">
        <v>29608</v>
      </c>
      <c r="E42" s="45">
        <v>29660</v>
      </c>
      <c r="F42" s="45">
        <v>29904</v>
      </c>
      <c r="G42" s="45">
        <v>29939</v>
      </c>
      <c r="H42" s="45">
        <v>30600</v>
      </c>
      <c r="I42" s="45">
        <v>31027</v>
      </c>
      <c r="J42" s="45">
        <v>31041</v>
      </c>
      <c r="K42" s="45">
        <v>31477</v>
      </c>
      <c r="L42" s="45">
        <v>31639</v>
      </c>
      <c r="M42" s="45">
        <v>31760</v>
      </c>
      <c r="N42" s="45">
        <v>31794</v>
      </c>
      <c r="O42" s="235">
        <v>31685</v>
      </c>
      <c r="P42" s="44">
        <v>30458</v>
      </c>
      <c r="Q42" s="45">
        <v>27843</v>
      </c>
      <c r="R42" s="45">
        <v>30838</v>
      </c>
      <c r="S42" s="45">
        <v>31541</v>
      </c>
      <c r="T42" s="45">
        <v>30600</v>
      </c>
      <c r="U42" s="45">
        <v>32430</v>
      </c>
      <c r="V42" s="45">
        <v>32825</v>
      </c>
      <c r="W42" s="45">
        <v>34215</v>
      </c>
      <c r="X42" s="45">
        <v>34949</v>
      </c>
      <c r="Y42" s="45">
        <v>35794</v>
      </c>
      <c r="Z42" s="45">
        <v>34581</v>
      </c>
      <c r="AA42" s="235">
        <v>33514</v>
      </c>
      <c r="AB42" s="44">
        <v>32246</v>
      </c>
      <c r="AC42" s="45">
        <v>31414</v>
      </c>
      <c r="AD42" s="45">
        <v>31906</v>
      </c>
      <c r="AE42" s="45">
        <v>32326</v>
      </c>
      <c r="AF42" s="45">
        <v>32246</v>
      </c>
      <c r="AG42" s="45">
        <v>32932</v>
      </c>
      <c r="AH42" s="45">
        <v>34790</v>
      </c>
      <c r="AI42" s="45">
        <v>35833</v>
      </c>
      <c r="AJ42" s="45">
        <v>36362</v>
      </c>
      <c r="AK42" s="45">
        <v>36349</v>
      </c>
      <c r="AL42" s="45">
        <v>33874</v>
      </c>
      <c r="AM42" s="235">
        <v>36284</v>
      </c>
      <c r="AN42" s="44">
        <v>41021</v>
      </c>
      <c r="AO42" s="45">
        <v>38951</v>
      </c>
      <c r="AP42" s="45">
        <v>39328</v>
      </c>
      <c r="AQ42" s="45">
        <v>40525</v>
      </c>
      <c r="AR42" s="45">
        <v>40678</v>
      </c>
      <c r="AS42" s="45">
        <v>43583</v>
      </c>
      <c r="AT42" s="45">
        <v>43953</v>
      </c>
      <c r="AU42" s="45">
        <v>43692</v>
      </c>
      <c r="AV42" s="45">
        <v>43187</v>
      </c>
      <c r="AW42" s="45">
        <v>42966</v>
      </c>
      <c r="AX42" s="45">
        <v>42539</v>
      </c>
      <c r="AY42" s="235">
        <v>42026</v>
      </c>
      <c r="AZ42" s="44">
        <v>40512</v>
      </c>
      <c r="BA42" s="45">
        <v>39141</v>
      </c>
      <c r="BB42" s="45">
        <v>37943</v>
      </c>
      <c r="BC42" s="45">
        <v>35863</v>
      </c>
      <c r="BD42" s="45">
        <v>35588</v>
      </c>
      <c r="BE42" s="45">
        <v>35754</v>
      </c>
      <c r="BF42" s="45">
        <v>35975</v>
      </c>
      <c r="BG42" s="45">
        <v>36058</v>
      </c>
      <c r="BH42" s="45">
        <v>34959</v>
      </c>
      <c r="BI42" s="45">
        <v>34603</v>
      </c>
      <c r="BJ42" s="45">
        <v>33787</v>
      </c>
      <c r="BK42" s="57">
        <v>34119</v>
      </c>
      <c r="BL42" s="44">
        <v>33435</v>
      </c>
      <c r="BM42" s="45">
        <v>33145</v>
      </c>
      <c r="BN42" s="45">
        <v>33661</v>
      </c>
      <c r="BO42" s="45">
        <v>33847</v>
      </c>
      <c r="BP42" s="45">
        <v>33693</v>
      </c>
      <c r="BQ42" s="45">
        <v>34017</v>
      </c>
      <c r="BR42" s="45">
        <v>33857</v>
      </c>
      <c r="BS42" s="45">
        <v>34073</v>
      </c>
      <c r="BT42" s="45">
        <v>34293</v>
      </c>
      <c r="BU42" s="45">
        <v>34404</v>
      </c>
      <c r="BV42" s="45">
        <v>34344</v>
      </c>
      <c r="BW42" s="57">
        <v>34315</v>
      </c>
      <c r="BX42" s="44">
        <v>33429</v>
      </c>
      <c r="BY42" s="45">
        <v>33306</v>
      </c>
      <c r="BZ42" s="45">
        <v>33931</v>
      </c>
      <c r="CA42" s="45">
        <v>34374</v>
      </c>
      <c r="CB42" s="45">
        <v>34835</v>
      </c>
      <c r="CC42" s="45">
        <v>35154</v>
      </c>
      <c r="CD42" s="45">
        <v>35581</v>
      </c>
      <c r="CE42" s="45">
        <v>35675</v>
      </c>
      <c r="CF42" s="45">
        <v>35306</v>
      </c>
      <c r="CG42" s="45">
        <v>35882</v>
      </c>
      <c r="CH42" s="45">
        <v>35946</v>
      </c>
      <c r="CI42" s="57">
        <v>35923</v>
      </c>
      <c r="CJ42" s="44">
        <v>34769</v>
      </c>
      <c r="CK42" s="45">
        <v>34220</v>
      </c>
      <c r="CL42" s="45">
        <v>34735</v>
      </c>
      <c r="CM42" s="45">
        <v>34958</v>
      </c>
      <c r="CN42" s="45">
        <v>33998</v>
      </c>
      <c r="CO42" s="45">
        <v>34002</v>
      </c>
      <c r="CP42" s="45">
        <v>34300</v>
      </c>
      <c r="CQ42" s="45">
        <v>35430</v>
      </c>
      <c r="CR42" s="45">
        <v>35365</v>
      </c>
      <c r="CS42" s="45">
        <v>36109</v>
      </c>
      <c r="CT42" s="45">
        <v>37057</v>
      </c>
      <c r="CU42" s="57">
        <v>37470</v>
      </c>
      <c r="CV42" s="44">
        <v>36919</v>
      </c>
      <c r="CW42" s="45">
        <v>37262</v>
      </c>
      <c r="CX42" s="45">
        <v>38132</v>
      </c>
      <c r="CY42" s="45">
        <v>38555</v>
      </c>
      <c r="CZ42" s="45">
        <v>39046</v>
      </c>
      <c r="DA42" s="45">
        <v>39114</v>
      </c>
      <c r="DB42" s="45">
        <v>38943</v>
      </c>
      <c r="DC42" s="45">
        <v>39010</v>
      </c>
      <c r="DD42" s="45">
        <v>39174</v>
      </c>
      <c r="DE42" s="45">
        <v>39438</v>
      </c>
      <c r="DF42" s="45">
        <v>39252</v>
      </c>
      <c r="DG42" s="57">
        <v>39387</v>
      </c>
      <c r="DH42" s="44">
        <v>38751</v>
      </c>
      <c r="DI42" s="45">
        <v>38934</v>
      </c>
      <c r="DJ42" s="45">
        <v>39695</v>
      </c>
      <c r="DK42" s="45">
        <v>40237</v>
      </c>
      <c r="DL42" s="45">
        <v>40100</v>
      </c>
      <c r="DM42" s="45">
        <v>40044</v>
      </c>
      <c r="DN42" s="45">
        <v>35875</v>
      </c>
      <c r="DO42" s="45">
        <v>35714</v>
      </c>
      <c r="DP42" s="45">
        <v>36137</v>
      </c>
      <c r="DQ42" s="57">
        <v>35901</v>
      </c>
      <c r="DR42" s="57">
        <v>35841</v>
      </c>
      <c r="DS42" s="235">
        <v>35430</v>
      </c>
      <c r="DT42" s="102">
        <v>-411</v>
      </c>
      <c r="DU42" s="85">
        <v>-1.160033869602032</v>
      </c>
      <c r="DV42" s="102">
        <v>-3957</v>
      </c>
      <c r="DW42" s="85">
        <v>-10.046462030619239</v>
      </c>
      <c r="EB42" t="s">
        <v>479</v>
      </c>
      <c r="EC42" s="5">
        <v>3678842</v>
      </c>
      <c r="ED42" s="5">
        <v>3691515</v>
      </c>
      <c r="EE42" s="5">
        <v>3791243</v>
      </c>
      <c r="EF42" s="5">
        <v>3947078</v>
      </c>
      <c r="EG42" s="434">
        <v>4015743</v>
      </c>
      <c r="EH42" s="434">
        <v>4231708</v>
      </c>
      <c r="EI42" s="434">
        <v>4108256</v>
      </c>
    </row>
    <row r="43" spans="1:139" ht="15" outlineLevel="2">
      <c r="A43" s="344">
        <v>4</v>
      </c>
      <c r="B43" s="344" t="s">
        <v>327</v>
      </c>
      <c r="C43" s="344" t="s">
        <v>328</v>
      </c>
      <c r="D43" s="347">
        <v>199</v>
      </c>
      <c r="E43" s="357">
        <v>205</v>
      </c>
      <c r="F43" s="357">
        <v>208</v>
      </c>
      <c r="G43" s="357">
        <v>193</v>
      </c>
      <c r="H43" s="357">
        <v>187</v>
      </c>
      <c r="I43" s="357">
        <v>190</v>
      </c>
      <c r="J43" s="357">
        <v>185</v>
      </c>
      <c r="K43" s="357">
        <v>177</v>
      </c>
      <c r="L43" s="357">
        <v>171</v>
      </c>
      <c r="M43" s="357">
        <v>174</v>
      </c>
      <c r="N43" s="357">
        <v>176</v>
      </c>
      <c r="O43" s="350">
        <v>179</v>
      </c>
      <c r="P43" s="347">
        <v>171</v>
      </c>
      <c r="Q43" s="357">
        <v>164</v>
      </c>
      <c r="R43" s="357">
        <v>196</v>
      </c>
      <c r="S43" s="357">
        <v>186</v>
      </c>
      <c r="T43" s="357">
        <v>187</v>
      </c>
      <c r="U43" s="357">
        <v>205</v>
      </c>
      <c r="V43" s="357">
        <v>195</v>
      </c>
      <c r="W43" s="357">
        <v>209</v>
      </c>
      <c r="X43" s="357">
        <v>218</v>
      </c>
      <c r="Y43" s="357">
        <v>223</v>
      </c>
      <c r="Z43" s="357">
        <v>209</v>
      </c>
      <c r="AA43" s="350">
        <v>205</v>
      </c>
      <c r="AB43" s="347">
        <v>210</v>
      </c>
      <c r="AC43" s="357">
        <v>214</v>
      </c>
      <c r="AD43" s="357">
        <v>209</v>
      </c>
      <c r="AE43" s="357">
        <v>199</v>
      </c>
      <c r="AF43" s="357">
        <v>196</v>
      </c>
      <c r="AG43" s="357">
        <v>192</v>
      </c>
      <c r="AH43" s="357">
        <v>208</v>
      </c>
      <c r="AI43" s="357">
        <v>223</v>
      </c>
      <c r="AJ43" s="357">
        <v>230</v>
      </c>
      <c r="AK43" s="357">
        <v>230</v>
      </c>
      <c r="AL43" s="357">
        <v>216</v>
      </c>
      <c r="AM43" s="350">
        <v>296</v>
      </c>
      <c r="AN43" s="347">
        <v>491</v>
      </c>
      <c r="AO43" s="357">
        <v>497</v>
      </c>
      <c r="AP43" s="357">
        <v>490</v>
      </c>
      <c r="AQ43" s="357">
        <v>481</v>
      </c>
      <c r="AR43" s="357">
        <v>589</v>
      </c>
      <c r="AS43" s="357">
        <v>782</v>
      </c>
      <c r="AT43" s="357">
        <v>870</v>
      </c>
      <c r="AU43" s="357">
        <v>855</v>
      </c>
      <c r="AV43" s="357">
        <v>745</v>
      </c>
      <c r="AW43" s="357">
        <v>690</v>
      </c>
      <c r="AX43" s="357">
        <v>640</v>
      </c>
      <c r="AY43" s="350">
        <v>603</v>
      </c>
      <c r="AZ43" s="347">
        <v>573</v>
      </c>
      <c r="BA43" s="357">
        <v>534</v>
      </c>
      <c r="BB43" s="357">
        <v>505</v>
      </c>
      <c r="BC43" s="357">
        <v>463</v>
      </c>
      <c r="BD43" s="357">
        <v>446</v>
      </c>
      <c r="BE43" s="357">
        <v>427</v>
      </c>
      <c r="BF43" s="357">
        <v>420</v>
      </c>
      <c r="BG43" s="357">
        <v>404</v>
      </c>
      <c r="BH43" s="357">
        <v>396</v>
      </c>
      <c r="BI43" s="357">
        <v>382</v>
      </c>
      <c r="BJ43" s="357">
        <v>362</v>
      </c>
      <c r="BK43" s="346">
        <v>358</v>
      </c>
      <c r="BL43" s="347">
        <v>356</v>
      </c>
      <c r="BM43" s="357">
        <v>358</v>
      </c>
      <c r="BN43" s="357">
        <v>367</v>
      </c>
      <c r="BO43" s="357">
        <v>355</v>
      </c>
      <c r="BP43" s="357">
        <v>350</v>
      </c>
      <c r="BQ43" s="357">
        <v>343</v>
      </c>
      <c r="BR43" s="357">
        <v>345</v>
      </c>
      <c r="BS43" s="357">
        <v>331</v>
      </c>
      <c r="BT43" s="357">
        <v>334</v>
      </c>
      <c r="BU43" s="357">
        <v>334</v>
      </c>
      <c r="BV43" s="357">
        <v>326</v>
      </c>
      <c r="BW43" s="346">
        <v>309</v>
      </c>
      <c r="BX43" s="347">
        <v>268</v>
      </c>
      <c r="BY43" s="357">
        <v>291</v>
      </c>
      <c r="BZ43" s="357">
        <v>310</v>
      </c>
      <c r="CA43" s="357">
        <v>316</v>
      </c>
      <c r="CB43" s="357">
        <v>315</v>
      </c>
      <c r="CC43" s="357">
        <v>315</v>
      </c>
      <c r="CD43" s="357">
        <v>311</v>
      </c>
      <c r="CE43" s="357">
        <v>302</v>
      </c>
      <c r="CF43" s="357">
        <v>288</v>
      </c>
      <c r="CG43" s="357">
        <v>289</v>
      </c>
      <c r="CH43" s="357">
        <v>297</v>
      </c>
      <c r="CI43" s="346">
        <v>280</v>
      </c>
      <c r="CJ43" s="347">
        <v>279</v>
      </c>
      <c r="CK43" s="357">
        <v>285</v>
      </c>
      <c r="CL43" s="357">
        <v>269</v>
      </c>
      <c r="CM43" s="357">
        <v>269</v>
      </c>
      <c r="CN43" s="357">
        <v>271</v>
      </c>
      <c r="CO43" s="357">
        <v>267</v>
      </c>
      <c r="CP43" s="357">
        <v>263</v>
      </c>
      <c r="CQ43" s="357">
        <v>268</v>
      </c>
      <c r="CR43" s="357">
        <v>268</v>
      </c>
      <c r="CS43" s="357">
        <v>269</v>
      </c>
      <c r="CT43" s="357">
        <v>278</v>
      </c>
      <c r="CU43" s="346">
        <v>266</v>
      </c>
      <c r="CV43" s="347">
        <v>243</v>
      </c>
      <c r="CW43" s="357">
        <v>253</v>
      </c>
      <c r="CX43" s="357">
        <v>256</v>
      </c>
      <c r="CY43" s="357">
        <v>257</v>
      </c>
      <c r="CZ43" s="357">
        <v>267</v>
      </c>
      <c r="DA43" s="357">
        <v>279</v>
      </c>
      <c r="DB43" s="357">
        <v>294</v>
      </c>
      <c r="DC43" s="357">
        <v>300</v>
      </c>
      <c r="DD43" s="357">
        <v>320</v>
      </c>
      <c r="DE43" s="357">
        <v>328</v>
      </c>
      <c r="DF43" s="357">
        <v>327</v>
      </c>
      <c r="DG43" s="346">
        <v>324</v>
      </c>
      <c r="DH43" s="347">
        <v>309</v>
      </c>
      <c r="DI43" s="357">
        <v>330</v>
      </c>
      <c r="DJ43" s="357">
        <v>334</v>
      </c>
      <c r="DK43" s="357">
        <v>336</v>
      </c>
      <c r="DL43" s="357">
        <v>353</v>
      </c>
      <c r="DM43" s="357">
        <v>356</v>
      </c>
      <c r="DN43" s="357">
        <v>314</v>
      </c>
      <c r="DO43" s="357">
        <v>320</v>
      </c>
      <c r="DP43" s="357">
        <v>323</v>
      </c>
      <c r="DQ43" s="346">
        <v>326</v>
      </c>
      <c r="DR43" s="346">
        <v>332</v>
      </c>
      <c r="DS43" s="350">
        <v>315</v>
      </c>
      <c r="DT43" s="102">
        <v>-17</v>
      </c>
      <c r="DU43" s="85">
        <v>-5.3968253968253972</v>
      </c>
      <c r="DV43" s="102">
        <v>-9</v>
      </c>
      <c r="DW43" s="85">
        <v>-2.7777777777777777</v>
      </c>
      <c r="EB43" t="s">
        <v>480</v>
      </c>
      <c r="EC43" s="5">
        <v>3696112</v>
      </c>
      <c r="ED43" s="5">
        <v>3699285</v>
      </c>
      <c r="EE43" s="5">
        <v>3791942</v>
      </c>
      <c r="EF43" s="5">
        <v>3941677</v>
      </c>
      <c r="EG43" s="434">
        <v>4036469</v>
      </c>
      <c r="EH43" s="434">
        <v>4240748</v>
      </c>
      <c r="EI43" s="434">
        <v>4098416</v>
      </c>
    </row>
    <row r="44" spans="1:139" ht="15" outlineLevel="2">
      <c r="A44" s="344">
        <v>42</v>
      </c>
      <c r="B44" s="344" t="s">
        <v>327</v>
      </c>
      <c r="C44" s="344" t="s">
        <v>329</v>
      </c>
      <c r="D44" s="347">
        <v>7462</v>
      </c>
      <c r="E44" s="357">
        <v>7568</v>
      </c>
      <c r="F44" s="357">
        <v>7642</v>
      </c>
      <c r="G44" s="357">
        <v>7674</v>
      </c>
      <c r="H44" s="357">
        <v>7740</v>
      </c>
      <c r="I44" s="357">
        <v>7841</v>
      </c>
      <c r="J44" s="357">
        <v>7814</v>
      </c>
      <c r="K44" s="357">
        <v>7927</v>
      </c>
      <c r="L44" s="357">
        <v>7920</v>
      </c>
      <c r="M44" s="357">
        <v>7863</v>
      </c>
      <c r="N44" s="357">
        <v>7852</v>
      </c>
      <c r="O44" s="350">
        <v>7844</v>
      </c>
      <c r="P44" s="347">
        <v>7668</v>
      </c>
      <c r="Q44" s="357">
        <v>6779</v>
      </c>
      <c r="R44" s="357">
        <v>7720</v>
      </c>
      <c r="S44" s="357">
        <v>7891</v>
      </c>
      <c r="T44" s="357">
        <v>7740</v>
      </c>
      <c r="U44" s="357">
        <v>8395</v>
      </c>
      <c r="V44" s="357">
        <v>8543</v>
      </c>
      <c r="W44" s="357">
        <v>8869</v>
      </c>
      <c r="X44" s="357">
        <v>8960</v>
      </c>
      <c r="Y44" s="357">
        <v>9235</v>
      </c>
      <c r="Z44" s="357">
        <v>8982</v>
      </c>
      <c r="AA44" s="350">
        <v>8747</v>
      </c>
      <c r="AB44" s="347">
        <v>8504</v>
      </c>
      <c r="AC44" s="357">
        <v>8361</v>
      </c>
      <c r="AD44" s="357">
        <v>8564</v>
      </c>
      <c r="AE44" s="357">
        <v>8710</v>
      </c>
      <c r="AF44" s="357">
        <v>8761</v>
      </c>
      <c r="AG44" s="357">
        <v>9081</v>
      </c>
      <c r="AH44" s="357">
        <v>9452</v>
      </c>
      <c r="AI44" s="357">
        <v>9678</v>
      </c>
      <c r="AJ44" s="357">
        <v>9817</v>
      </c>
      <c r="AK44" s="357">
        <v>9820</v>
      </c>
      <c r="AL44" s="357">
        <v>9223</v>
      </c>
      <c r="AM44" s="350">
        <v>9340</v>
      </c>
      <c r="AN44" s="347">
        <v>9222</v>
      </c>
      <c r="AO44" s="357">
        <v>8754</v>
      </c>
      <c r="AP44" s="357">
        <v>8920</v>
      </c>
      <c r="AQ44" s="357">
        <v>9387</v>
      </c>
      <c r="AR44" s="357">
        <v>9341</v>
      </c>
      <c r="AS44" s="357">
        <v>9725</v>
      </c>
      <c r="AT44" s="357">
        <v>9678</v>
      </c>
      <c r="AU44" s="357">
        <v>9656</v>
      </c>
      <c r="AV44" s="357">
        <v>9701</v>
      </c>
      <c r="AW44" s="357">
        <v>9816</v>
      </c>
      <c r="AX44" s="357">
        <v>9744</v>
      </c>
      <c r="AY44" s="350">
        <v>9820</v>
      </c>
      <c r="AZ44" s="347">
        <v>9750</v>
      </c>
      <c r="BA44" s="357">
        <v>9783</v>
      </c>
      <c r="BB44" s="357">
        <v>9815</v>
      </c>
      <c r="BC44" s="357">
        <v>9641</v>
      </c>
      <c r="BD44" s="357">
        <v>9629</v>
      </c>
      <c r="BE44" s="357">
        <v>9625</v>
      </c>
      <c r="BF44" s="357">
        <v>9740</v>
      </c>
      <c r="BG44" s="357">
        <v>9959</v>
      </c>
      <c r="BH44" s="357">
        <v>9264</v>
      </c>
      <c r="BI44" s="357">
        <v>9154</v>
      </c>
      <c r="BJ44" s="357">
        <v>8988</v>
      </c>
      <c r="BK44" s="346">
        <v>9110</v>
      </c>
      <c r="BL44" s="347">
        <v>8849</v>
      </c>
      <c r="BM44" s="357">
        <v>8817</v>
      </c>
      <c r="BN44" s="357">
        <v>8895</v>
      </c>
      <c r="BO44" s="357">
        <v>8912</v>
      </c>
      <c r="BP44" s="357">
        <v>8785</v>
      </c>
      <c r="BQ44" s="357">
        <v>8784</v>
      </c>
      <c r="BR44" s="357">
        <v>8751</v>
      </c>
      <c r="BS44" s="357">
        <v>8817</v>
      </c>
      <c r="BT44" s="357">
        <v>8901</v>
      </c>
      <c r="BU44" s="357">
        <v>8953</v>
      </c>
      <c r="BV44" s="357">
        <v>8935</v>
      </c>
      <c r="BW44" s="346">
        <v>8902</v>
      </c>
      <c r="BX44" s="347">
        <v>8737</v>
      </c>
      <c r="BY44" s="357">
        <v>8637</v>
      </c>
      <c r="BZ44" s="357">
        <v>8611</v>
      </c>
      <c r="CA44" s="357">
        <v>8607</v>
      </c>
      <c r="CB44" s="357">
        <v>8507</v>
      </c>
      <c r="CC44" s="357">
        <v>8488</v>
      </c>
      <c r="CD44" s="357">
        <v>8546</v>
      </c>
      <c r="CE44" s="357">
        <v>8488</v>
      </c>
      <c r="CF44" s="357">
        <v>8547</v>
      </c>
      <c r="CG44" s="357">
        <v>8735</v>
      </c>
      <c r="CH44" s="357">
        <v>8754</v>
      </c>
      <c r="CI44" s="346">
        <v>8765</v>
      </c>
      <c r="CJ44" s="347">
        <v>8702</v>
      </c>
      <c r="CK44" s="357">
        <v>8542</v>
      </c>
      <c r="CL44" s="357">
        <v>8474</v>
      </c>
      <c r="CM44" s="357">
        <v>8409</v>
      </c>
      <c r="CN44" s="357">
        <v>8239</v>
      </c>
      <c r="CO44" s="357">
        <v>8150</v>
      </c>
      <c r="CP44" s="357">
        <v>8126</v>
      </c>
      <c r="CQ44" s="357">
        <v>8360</v>
      </c>
      <c r="CR44" s="357">
        <v>8459</v>
      </c>
      <c r="CS44" s="357">
        <v>8487</v>
      </c>
      <c r="CT44" s="357">
        <v>8658</v>
      </c>
      <c r="CU44" s="346">
        <v>8840</v>
      </c>
      <c r="CV44" s="347">
        <v>8769</v>
      </c>
      <c r="CW44" s="357">
        <v>8802</v>
      </c>
      <c r="CX44" s="357">
        <v>8957</v>
      </c>
      <c r="CY44" s="357">
        <v>8953</v>
      </c>
      <c r="CZ44" s="357">
        <v>9016</v>
      </c>
      <c r="DA44" s="357">
        <v>9063</v>
      </c>
      <c r="DB44" s="357">
        <v>8988</v>
      </c>
      <c r="DC44" s="357">
        <v>8981</v>
      </c>
      <c r="DD44" s="357">
        <v>8920</v>
      </c>
      <c r="DE44" s="357">
        <v>8987</v>
      </c>
      <c r="DF44" s="357">
        <v>9012</v>
      </c>
      <c r="DG44" s="346">
        <v>9067</v>
      </c>
      <c r="DH44" s="347">
        <v>9032</v>
      </c>
      <c r="DI44" s="357">
        <v>9083</v>
      </c>
      <c r="DJ44" s="357">
        <v>9228</v>
      </c>
      <c r="DK44" s="357">
        <v>9269</v>
      </c>
      <c r="DL44" s="357">
        <v>9271</v>
      </c>
      <c r="DM44" s="357">
        <v>9255</v>
      </c>
      <c r="DN44" s="357">
        <v>8351</v>
      </c>
      <c r="DO44" s="357">
        <v>8443</v>
      </c>
      <c r="DP44" s="357">
        <v>8641</v>
      </c>
      <c r="DQ44" s="346">
        <v>8632</v>
      </c>
      <c r="DR44" s="346">
        <v>8681</v>
      </c>
      <c r="DS44" s="350">
        <v>8686</v>
      </c>
      <c r="DT44" s="102">
        <v>5</v>
      </c>
      <c r="DU44" s="85">
        <v>5.7563895924476173E-2</v>
      </c>
      <c r="DV44" s="102">
        <v>-381</v>
      </c>
      <c r="DW44" s="85">
        <v>-4.2020513951692946</v>
      </c>
    </row>
    <row r="45" spans="1:139" ht="15" outlineLevel="2">
      <c r="A45" s="344">
        <v>44</v>
      </c>
      <c r="B45" s="344" t="s">
        <v>327</v>
      </c>
      <c r="C45" s="344" t="s">
        <v>330</v>
      </c>
      <c r="D45" s="347">
        <v>1080</v>
      </c>
      <c r="E45" s="357">
        <v>1090</v>
      </c>
      <c r="F45" s="357">
        <v>1097</v>
      </c>
      <c r="G45" s="357">
        <v>1123</v>
      </c>
      <c r="H45" s="357">
        <v>1133</v>
      </c>
      <c r="I45" s="357">
        <v>1118</v>
      </c>
      <c r="J45" s="357">
        <v>1117</v>
      </c>
      <c r="K45" s="357">
        <v>1133</v>
      </c>
      <c r="L45" s="357">
        <v>1173</v>
      </c>
      <c r="M45" s="357">
        <v>1131</v>
      </c>
      <c r="N45" s="357">
        <v>1156</v>
      </c>
      <c r="O45" s="350">
        <v>1157</v>
      </c>
      <c r="P45" s="347">
        <v>1139</v>
      </c>
      <c r="Q45" s="357">
        <v>1178</v>
      </c>
      <c r="R45" s="357">
        <v>1185</v>
      </c>
      <c r="S45" s="357">
        <v>1166</v>
      </c>
      <c r="T45" s="357">
        <v>1133</v>
      </c>
      <c r="U45" s="357">
        <v>1214</v>
      </c>
      <c r="V45" s="357">
        <v>1219</v>
      </c>
      <c r="W45" s="357">
        <v>1263</v>
      </c>
      <c r="X45" s="357">
        <v>1259</v>
      </c>
      <c r="Y45" s="357">
        <v>1289</v>
      </c>
      <c r="Z45" s="357">
        <v>1223</v>
      </c>
      <c r="AA45" s="350">
        <v>1166</v>
      </c>
      <c r="AB45" s="347">
        <v>1153</v>
      </c>
      <c r="AC45" s="357">
        <v>1125</v>
      </c>
      <c r="AD45" s="357">
        <v>1133</v>
      </c>
      <c r="AE45" s="357">
        <v>1177</v>
      </c>
      <c r="AF45" s="357">
        <v>1167</v>
      </c>
      <c r="AG45" s="357">
        <v>1178</v>
      </c>
      <c r="AH45" s="357">
        <v>1299</v>
      </c>
      <c r="AI45" s="357">
        <v>1333</v>
      </c>
      <c r="AJ45" s="357">
        <v>1346</v>
      </c>
      <c r="AK45" s="357">
        <v>1326</v>
      </c>
      <c r="AL45" s="357">
        <v>1213</v>
      </c>
      <c r="AM45" s="350">
        <v>1208</v>
      </c>
      <c r="AN45" s="347">
        <v>1198</v>
      </c>
      <c r="AO45" s="357">
        <v>1093</v>
      </c>
      <c r="AP45" s="357">
        <v>1107</v>
      </c>
      <c r="AQ45" s="357">
        <v>1220</v>
      </c>
      <c r="AR45" s="357">
        <v>1241</v>
      </c>
      <c r="AS45" s="357">
        <v>1286</v>
      </c>
      <c r="AT45" s="357">
        <v>1310</v>
      </c>
      <c r="AU45" s="357">
        <v>1309</v>
      </c>
      <c r="AV45" s="357">
        <v>1311</v>
      </c>
      <c r="AW45" s="357">
        <v>1298</v>
      </c>
      <c r="AX45" s="357">
        <v>1286</v>
      </c>
      <c r="AY45" s="350">
        <v>1245</v>
      </c>
      <c r="AZ45" s="347">
        <v>1227</v>
      </c>
      <c r="BA45" s="357">
        <v>1225</v>
      </c>
      <c r="BB45" s="357">
        <v>1214</v>
      </c>
      <c r="BC45" s="357">
        <v>1194</v>
      </c>
      <c r="BD45" s="357">
        <v>1214</v>
      </c>
      <c r="BE45" s="357">
        <v>1293</v>
      </c>
      <c r="BF45" s="357">
        <v>1314</v>
      </c>
      <c r="BG45" s="357">
        <v>1304</v>
      </c>
      <c r="BH45" s="357">
        <v>1321</v>
      </c>
      <c r="BI45" s="357">
        <v>1297</v>
      </c>
      <c r="BJ45" s="357">
        <v>1174</v>
      </c>
      <c r="BK45" s="346">
        <v>1194</v>
      </c>
      <c r="BL45" s="347">
        <v>1190</v>
      </c>
      <c r="BM45" s="357">
        <v>1203</v>
      </c>
      <c r="BN45" s="357">
        <v>1221</v>
      </c>
      <c r="BO45" s="357">
        <v>1242</v>
      </c>
      <c r="BP45" s="357">
        <v>1228</v>
      </c>
      <c r="BQ45" s="357">
        <v>1252</v>
      </c>
      <c r="BR45" s="357">
        <v>1183</v>
      </c>
      <c r="BS45" s="357">
        <v>1213</v>
      </c>
      <c r="BT45" s="357">
        <v>1236</v>
      </c>
      <c r="BU45" s="357">
        <v>1212</v>
      </c>
      <c r="BV45" s="357">
        <v>1208</v>
      </c>
      <c r="BW45" s="346">
        <v>1160</v>
      </c>
      <c r="BX45" s="347">
        <v>1101</v>
      </c>
      <c r="BY45" s="357">
        <v>1109</v>
      </c>
      <c r="BZ45" s="357">
        <v>1132</v>
      </c>
      <c r="CA45" s="357">
        <v>1129</v>
      </c>
      <c r="CB45" s="357">
        <v>1153</v>
      </c>
      <c r="CC45" s="357">
        <v>1188</v>
      </c>
      <c r="CD45" s="357">
        <v>1216</v>
      </c>
      <c r="CE45" s="357">
        <v>1228</v>
      </c>
      <c r="CF45" s="357">
        <v>1204</v>
      </c>
      <c r="CG45" s="357">
        <v>1210</v>
      </c>
      <c r="CH45" s="357">
        <v>1208</v>
      </c>
      <c r="CI45" s="346">
        <v>1187</v>
      </c>
      <c r="CJ45" s="347">
        <v>1134</v>
      </c>
      <c r="CK45" s="357">
        <v>1126</v>
      </c>
      <c r="CL45" s="357">
        <v>1127</v>
      </c>
      <c r="CM45" s="357">
        <v>1123</v>
      </c>
      <c r="CN45" s="357">
        <v>1101</v>
      </c>
      <c r="CO45" s="357">
        <v>1141</v>
      </c>
      <c r="CP45" s="357">
        <v>1135</v>
      </c>
      <c r="CQ45" s="357">
        <v>1156</v>
      </c>
      <c r="CR45" s="357">
        <v>1172</v>
      </c>
      <c r="CS45" s="357">
        <v>1175</v>
      </c>
      <c r="CT45" s="357">
        <v>1211</v>
      </c>
      <c r="CU45" s="346">
        <v>1214</v>
      </c>
      <c r="CV45" s="347">
        <v>1222</v>
      </c>
      <c r="CW45" s="357">
        <v>1243</v>
      </c>
      <c r="CX45" s="357">
        <v>1273</v>
      </c>
      <c r="CY45" s="357">
        <v>1303</v>
      </c>
      <c r="CZ45" s="357">
        <v>1358</v>
      </c>
      <c r="DA45" s="357">
        <v>1362</v>
      </c>
      <c r="DB45" s="357">
        <v>1365</v>
      </c>
      <c r="DC45" s="357">
        <v>1376</v>
      </c>
      <c r="DD45" s="357">
        <v>1411</v>
      </c>
      <c r="DE45" s="357">
        <v>1409</v>
      </c>
      <c r="DF45" s="357">
        <v>1397</v>
      </c>
      <c r="DG45" s="346">
        <v>1379</v>
      </c>
      <c r="DH45" s="347">
        <v>1351</v>
      </c>
      <c r="DI45" s="357">
        <v>1365</v>
      </c>
      <c r="DJ45" s="357">
        <v>1423</v>
      </c>
      <c r="DK45" s="357">
        <v>1460</v>
      </c>
      <c r="DL45" s="357">
        <v>1464</v>
      </c>
      <c r="DM45" s="357">
        <v>1395</v>
      </c>
      <c r="DN45" s="357">
        <v>1356</v>
      </c>
      <c r="DO45" s="357">
        <v>1355</v>
      </c>
      <c r="DP45" s="357">
        <v>1363</v>
      </c>
      <c r="DQ45" s="346">
        <v>1371</v>
      </c>
      <c r="DR45" s="346">
        <v>1328</v>
      </c>
      <c r="DS45" s="350">
        <v>1267</v>
      </c>
      <c r="DT45" s="102">
        <v>-61</v>
      </c>
      <c r="DU45" s="85">
        <v>-4.8145224940805056</v>
      </c>
      <c r="DV45" s="102">
        <v>-112</v>
      </c>
      <c r="DW45" s="85">
        <v>-8.1218274111675122</v>
      </c>
    </row>
    <row r="46" spans="1:139" ht="15" outlineLevel="2">
      <c r="A46" s="344">
        <v>59</v>
      </c>
      <c r="B46" s="344" t="s">
        <v>327</v>
      </c>
      <c r="C46" s="344" t="s">
        <v>331</v>
      </c>
      <c r="D46" s="347">
        <v>1321</v>
      </c>
      <c r="E46" s="357">
        <v>1294</v>
      </c>
      <c r="F46" s="357">
        <v>1265</v>
      </c>
      <c r="G46" s="357">
        <v>1221</v>
      </c>
      <c r="H46" s="357">
        <v>1264</v>
      </c>
      <c r="I46" s="357">
        <v>1244</v>
      </c>
      <c r="J46" s="357">
        <v>1184</v>
      </c>
      <c r="K46" s="357">
        <v>1135</v>
      </c>
      <c r="L46" s="357">
        <v>1100</v>
      </c>
      <c r="M46" s="357">
        <v>1101</v>
      </c>
      <c r="N46" s="357">
        <v>1133</v>
      </c>
      <c r="O46" s="350">
        <v>1146</v>
      </c>
      <c r="P46" s="347">
        <v>1141</v>
      </c>
      <c r="Q46" s="357">
        <v>1005</v>
      </c>
      <c r="R46" s="357">
        <v>1036</v>
      </c>
      <c r="S46" s="357">
        <v>1044</v>
      </c>
      <c r="T46" s="357">
        <v>1264</v>
      </c>
      <c r="U46" s="357">
        <v>830</v>
      </c>
      <c r="V46" s="357">
        <v>820</v>
      </c>
      <c r="W46" s="357">
        <v>864</v>
      </c>
      <c r="X46" s="357">
        <v>902</v>
      </c>
      <c r="Y46" s="357">
        <v>919</v>
      </c>
      <c r="Z46" s="357">
        <v>889</v>
      </c>
      <c r="AA46" s="350">
        <v>874</v>
      </c>
      <c r="AB46" s="347">
        <v>904</v>
      </c>
      <c r="AC46" s="357">
        <v>891</v>
      </c>
      <c r="AD46" s="357">
        <v>902</v>
      </c>
      <c r="AE46" s="357">
        <v>827</v>
      </c>
      <c r="AF46" s="357">
        <v>893</v>
      </c>
      <c r="AG46" s="357">
        <v>891</v>
      </c>
      <c r="AH46" s="357">
        <v>901</v>
      </c>
      <c r="AI46" s="357">
        <v>888</v>
      </c>
      <c r="AJ46" s="357">
        <v>771</v>
      </c>
      <c r="AK46" s="357">
        <v>765</v>
      </c>
      <c r="AL46" s="357">
        <v>748</v>
      </c>
      <c r="AM46" s="350">
        <v>2655</v>
      </c>
      <c r="AN46" s="347">
        <v>7147</v>
      </c>
      <c r="AO46" s="357">
        <v>7291</v>
      </c>
      <c r="AP46" s="357">
        <v>7059</v>
      </c>
      <c r="AQ46" s="357">
        <v>6833</v>
      </c>
      <c r="AR46" s="357">
        <v>6625</v>
      </c>
      <c r="AS46" s="357">
        <v>7531</v>
      </c>
      <c r="AT46" s="357">
        <v>7478</v>
      </c>
      <c r="AU46" s="357">
        <v>7193</v>
      </c>
      <c r="AV46" s="357">
        <v>6786</v>
      </c>
      <c r="AW46" s="357">
        <v>6440</v>
      </c>
      <c r="AX46" s="357">
        <v>6152</v>
      </c>
      <c r="AY46" s="350">
        <v>5857</v>
      </c>
      <c r="AZ46" s="347">
        <v>4768</v>
      </c>
      <c r="BA46" s="357">
        <v>3682</v>
      </c>
      <c r="BB46" s="357">
        <v>2673</v>
      </c>
      <c r="BC46" s="357">
        <v>1669</v>
      </c>
      <c r="BD46" s="357">
        <v>1575</v>
      </c>
      <c r="BE46" s="357">
        <v>1510</v>
      </c>
      <c r="BF46" s="357">
        <v>1446</v>
      </c>
      <c r="BG46" s="357">
        <v>1387</v>
      </c>
      <c r="BH46" s="357">
        <v>1319</v>
      </c>
      <c r="BI46" s="357">
        <v>1252</v>
      </c>
      <c r="BJ46" s="357">
        <v>1172</v>
      </c>
      <c r="BK46" s="346">
        <v>1164</v>
      </c>
      <c r="BL46" s="347">
        <v>1163</v>
      </c>
      <c r="BM46" s="357">
        <v>1135</v>
      </c>
      <c r="BN46" s="357">
        <v>1061</v>
      </c>
      <c r="BO46" s="357">
        <v>1042</v>
      </c>
      <c r="BP46" s="357">
        <v>1192</v>
      </c>
      <c r="BQ46" s="357">
        <v>1213</v>
      </c>
      <c r="BR46" s="357">
        <v>1231</v>
      </c>
      <c r="BS46" s="357">
        <v>1252</v>
      </c>
      <c r="BT46" s="357">
        <v>1250</v>
      </c>
      <c r="BU46" s="357">
        <v>1260</v>
      </c>
      <c r="BV46" s="357">
        <v>1215</v>
      </c>
      <c r="BW46" s="346">
        <v>1181</v>
      </c>
      <c r="BX46" s="347">
        <v>1193</v>
      </c>
      <c r="BY46" s="357">
        <v>1176</v>
      </c>
      <c r="BZ46" s="357">
        <v>1293</v>
      </c>
      <c r="CA46" s="357">
        <v>1331</v>
      </c>
      <c r="CB46" s="357">
        <v>1256</v>
      </c>
      <c r="CC46" s="357">
        <v>1170</v>
      </c>
      <c r="CD46" s="357">
        <v>1117</v>
      </c>
      <c r="CE46" s="357">
        <v>1058</v>
      </c>
      <c r="CF46" s="357">
        <v>1019</v>
      </c>
      <c r="CG46" s="357">
        <v>981</v>
      </c>
      <c r="CH46" s="357">
        <v>915</v>
      </c>
      <c r="CI46" s="346">
        <v>891</v>
      </c>
      <c r="CJ46" s="347">
        <v>839</v>
      </c>
      <c r="CK46" s="357">
        <v>829</v>
      </c>
      <c r="CL46" s="357">
        <v>837</v>
      </c>
      <c r="CM46" s="357">
        <v>1040</v>
      </c>
      <c r="CN46" s="357">
        <v>996</v>
      </c>
      <c r="CO46" s="357">
        <v>948</v>
      </c>
      <c r="CP46" s="357">
        <v>922</v>
      </c>
      <c r="CQ46" s="357">
        <v>917</v>
      </c>
      <c r="CR46" s="357">
        <v>897</v>
      </c>
      <c r="CS46" s="357">
        <v>901</v>
      </c>
      <c r="CT46" s="357">
        <v>934</v>
      </c>
      <c r="CU46" s="346">
        <v>950</v>
      </c>
      <c r="CV46" s="347">
        <v>930</v>
      </c>
      <c r="CW46" s="357">
        <v>962</v>
      </c>
      <c r="CX46" s="357">
        <v>983</v>
      </c>
      <c r="CY46" s="357">
        <v>1018</v>
      </c>
      <c r="CZ46" s="357">
        <v>1036</v>
      </c>
      <c r="DA46" s="357">
        <v>1007</v>
      </c>
      <c r="DB46" s="357">
        <v>991</v>
      </c>
      <c r="DC46" s="357">
        <v>985</v>
      </c>
      <c r="DD46" s="357">
        <v>978</v>
      </c>
      <c r="DE46" s="357">
        <v>968</v>
      </c>
      <c r="DF46" s="357">
        <v>971</v>
      </c>
      <c r="DG46" s="346">
        <v>964</v>
      </c>
      <c r="DH46" s="347">
        <v>946</v>
      </c>
      <c r="DI46" s="357">
        <v>956</v>
      </c>
      <c r="DJ46" s="357">
        <v>961</v>
      </c>
      <c r="DK46" s="357">
        <v>965</v>
      </c>
      <c r="DL46" s="357">
        <v>929</v>
      </c>
      <c r="DM46" s="357">
        <v>927</v>
      </c>
      <c r="DN46" s="357">
        <v>829</v>
      </c>
      <c r="DO46" s="357">
        <v>822</v>
      </c>
      <c r="DP46" s="357">
        <v>815</v>
      </c>
      <c r="DQ46" s="346">
        <v>797</v>
      </c>
      <c r="DR46" s="346">
        <v>788</v>
      </c>
      <c r="DS46" s="350">
        <v>805</v>
      </c>
      <c r="DT46" s="102">
        <v>17</v>
      </c>
      <c r="DU46" s="85">
        <v>2.1118012422360248</v>
      </c>
      <c r="DV46" s="102">
        <v>-159</v>
      </c>
      <c r="DW46" s="85">
        <v>-16.493775933609957</v>
      </c>
    </row>
    <row r="47" spans="1:139" ht="15" outlineLevel="2">
      <c r="A47" s="344">
        <v>113</v>
      </c>
      <c r="B47" s="344" t="s">
        <v>327</v>
      </c>
      <c r="C47" s="344" t="s">
        <v>332</v>
      </c>
      <c r="D47" s="347">
        <v>1444</v>
      </c>
      <c r="E47" s="357">
        <v>1632</v>
      </c>
      <c r="F47" s="357">
        <v>1699</v>
      </c>
      <c r="G47" s="357">
        <v>1616</v>
      </c>
      <c r="H47" s="357">
        <v>1813</v>
      </c>
      <c r="I47" s="357">
        <v>1934</v>
      </c>
      <c r="J47" s="357">
        <v>1939</v>
      </c>
      <c r="K47" s="357">
        <v>1993</v>
      </c>
      <c r="L47" s="357">
        <v>1965</v>
      </c>
      <c r="M47" s="357">
        <v>2044</v>
      </c>
      <c r="N47" s="357">
        <v>2109</v>
      </c>
      <c r="O47" s="350">
        <v>2154</v>
      </c>
      <c r="P47" s="347">
        <v>1873</v>
      </c>
      <c r="Q47" s="357">
        <v>1968</v>
      </c>
      <c r="R47" s="357">
        <v>1916</v>
      </c>
      <c r="S47" s="357">
        <v>2129</v>
      </c>
      <c r="T47" s="357">
        <v>1813</v>
      </c>
      <c r="U47" s="357">
        <v>1976</v>
      </c>
      <c r="V47" s="357">
        <v>2072</v>
      </c>
      <c r="W47" s="357">
        <v>2239</v>
      </c>
      <c r="X47" s="357">
        <v>2434</v>
      </c>
      <c r="Y47" s="357">
        <v>2521</v>
      </c>
      <c r="Z47" s="357">
        <v>2355</v>
      </c>
      <c r="AA47" s="350">
        <v>2174</v>
      </c>
      <c r="AB47" s="347">
        <v>2017</v>
      </c>
      <c r="AC47" s="357">
        <v>1983</v>
      </c>
      <c r="AD47" s="357">
        <v>1992</v>
      </c>
      <c r="AE47" s="357">
        <v>2010</v>
      </c>
      <c r="AF47" s="357">
        <v>1940</v>
      </c>
      <c r="AG47" s="357">
        <v>2093</v>
      </c>
      <c r="AH47" s="357">
        <v>2370</v>
      </c>
      <c r="AI47" s="357">
        <v>2533</v>
      </c>
      <c r="AJ47" s="357">
        <v>2689</v>
      </c>
      <c r="AK47" s="357">
        <v>2682</v>
      </c>
      <c r="AL47" s="357">
        <v>2372</v>
      </c>
      <c r="AM47" s="350">
        <v>2394</v>
      </c>
      <c r="AN47" s="347">
        <v>2362</v>
      </c>
      <c r="AO47" s="357">
        <v>2146</v>
      </c>
      <c r="AP47" s="357">
        <v>2088</v>
      </c>
      <c r="AQ47" s="357">
        <v>2237</v>
      </c>
      <c r="AR47" s="357">
        <v>2168</v>
      </c>
      <c r="AS47" s="357">
        <v>2163</v>
      </c>
      <c r="AT47" s="357">
        <v>2214</v>
      </c>
      <c r="AU47" s="357">
        <v>2169</v>
      </c>
      <c r="AV47" s="357">
        <v>2127</v>
      </c>
      <c r="AW47" s="357">
        <v>2072</v>
      </c>
      <c r="AX47" s="357">
        <v>2088</v>
      </c>
      <c r="AY47" s="350">
        <v>2025</v>
      </c>
      <c r="AZ47" s="347">
        <v>2062</v>
      </c>
      <c r="BA47" s="357">
        <v>2216</v>
      </c>
      <c r="BB47" s="357">
        <v>2213</v>
      </c>
      <c r="BC47" s="357">
        <v>2044</v>
      </c>
      <c r="BD47" s="357">
        <v>1892</v>
      </c>
      <c r="BE47" s="357">
        <v>1847</v>
      </c>
      <c r="BF47" s="357">
        <v>1954</v>
      </c>
      <c r="BG47" s="357">
        <v>1915</v>
      </c>
      <c r="BH47" s="357">
        <v>1831</v>
      </c>
      <c r="BI47" s="357">
        <v>1858</v>
      </c>
      <c r="BJ47" s="357">
        <v>1847</v>
      </c>
      <c r="BK47" s="346">
        <v>1856</v>
      </c>
      <c r="BL47" s="347">
        <v>1819</v>
      </c>
      <c r="BM47" s="357">
        <v>1855</v>
      </c>
      <c r="BN47" s="357">
        <v>1873</v>
      </c>
      <c r="BO47" s="357">
        <v>1881</v>
      </c>
      <c r="BP47" s="357">
        <v>1878</v>
      </c>
      <c r="BQ47" s="357">
        <v>1914</v>
      </c>
      <c r="BR47" s="357">
        <v>1905</v>
      </c>
      <c r="BS47" s="357">
        <v>1957</v>
      </c>
      <c r="BT47" s="357">
        <v>1939</v>
      </c>
      <c r="BU47" s="357">
        <v>1954</v>
      </c>
      <c r="BV47" s="357">
        <v>1936</v>
      </c>
      <c r="BW47" s="346">
        <v>1960</v>
      </c>
      <c r="BX47" s="347">
        <v>1885</v>
      </c>
      <c r="BY47" s="357">
        <v>1873</v>
      </c>
      <c r="BZ47" s="357">
        <v>1938</v>
      </c>
      <c r="CA47" s="357">
        <v>1949</v>
      </c>
      <c r="CB47" s="357">
        <v>1989</v>
      </c>
      <c r="CC47" s="357">
        <v>2018</v>
      </c>
      <c r="CD47" s="357">
        <v>2047</v>
      </c>
      <c r="CE47" s="357">
        <v>2109</v>
      </c>
      <c r="CF47" s="357">
        <v>2034</v>
      </c>
      <c r="CG47" s="357">
        <v>2044</v>
      </c>
      <c r="CH47" s="357">
        <v>2067</v>
      </c>
      <c r="CI47" s="346">
        <v>2084</v>
      </c>
      <c r="CJ47" s="347">
        <v>2006</v>
      </c>
      <c r="CK47" s="357">
        <v>1966</v>
      </c>
      <c r="CL47" s="357">
        <v>1940</v>
      </c>
      <c r="CM47" s="357">
        <v>1882</v>
      </c>
      <c r="CN47" s="357">
        <v>1832</v>
      </c>
      <c r="CO47" s="357">
        <v>1815</v>
      </c>
      <c r="CP47" s="357">
        <v>1820</v>
      </c>
      <c r="CQ47" s="357">
        <v>1871</v>
      </c>
      <c r="CR47" s="357">
        <v>1881</v>
      </c>
      <c r="CS47" s="357">
        <v>1886</v>
      </c>
      <c r="CT47" s="357">
        <v>1898</v>
      </c>
      <c r="CU47" s="346">
        <v>1895</v>
      </c>
      <c r="CV47" s="347">
        <v>1875</v>
      </c>
      <c r="CW47" s="357">
        <v>1878</v>
      </c>
      <c r="CX47" s="357">
        <v>1940</v>
      </c>
      <c r="CY47" s="357">
        <v>1958</v>
      </c>
      <c r="CZ47" s="357">
        <v>1984</v>
      </c>
      <c r="DA47" s="357">
        <v>2017</v>
      </c>
      <c r="DB47" s="357">
        <v>1934</v>
      </c>
      <c r="DC47" s="357">
        <v>1970</v>
      </c>
      <c r="DD47" s="357">
        <v>1977</v>
      </c>
      <c r="DE47" s="357">
        <v>2001</v>
      </c>
      <c r="DF47" s="357">
        <v>2000</v>
      </c>
      <c r="DG47" s="346">
        <v>2020</v>
      </c>
      <c r="DH47" s="347">
        <v>1964</v>
      </c>
      <c r="DI47" s="357">
        <v>2035</v>
      </c>
      <c r="DJ47" s="357">
        <v>2039</v>
      </c>
      <c r="DK47" s="357">
        <v>2094</v>
      </c>
      <c r="DL47" s="357">
        <v>2086</v>
      </c>
      <c r="DM47" s="357">
        <v>2079</v>
      </c>
      <c r="DN47" s="357">
        <v>1850</v>
      </c>
      <c r="DO47" s="357">
        <v>1821</v>
      </c>
      <c r="DP47" s="357">
        <v>1853</v>
      </c>
      <c r="DQ47" s="346">
        <v>1854</v>
      </c>
      <c r="DR47" s="346">
        <v>1893</v>
      </c>
      <c r="DS47" s="350">
        <v>1869</v>
      </c>
      <c r="DT47" s="102">
        <v>-24</v>
      </c>
      <c r="DU47" s="85">
        <v>-1.2841091492776886</v>
      </c>
      <c r="DV47" s="102">
        <v>-151</v>
      </c>
      <c r="DW47" s="85">
        <v>-7.4752475247524748</v>
      </c>
    </row>
    <row r="48" spans="1:139" ht="15" outlineLevel="2">
      <c r="A48" s="344">
        <v>125</v>
      </c>
      <c r="B48" s="344" t="s">
        <v>327</v>
      </c>
      <c r="C48" s="344" t="s">
        <v>333</v>
      </c>
      <c r="D48" s="347">
        <v>500</v>
      </c>
      <c r="E48" s="357">
        <v>544</v>
      </c>
      <c r="F48" s="357">
        <v>590</v>
      </c>
      <c r="G48" s="357">
        <v>595</v>
      </c>
      <c r="H48" s="357">
        <v>603</v>
      </c>
      <c r="I48" s="357">
        <v>626</v>
      </c>
      <c r="J48" s="357">
        <v>606</v>
      </c>
      <c r="K48" s="357">
        <v>634</v>
      </c>
      <c r="L48" s="357">
        <v>648</v>
      </c>
      <c r="M48" s="357">
        <v>613</v>
      </c>
      <c r="N48" s="357">
        <v>588</v>
      </c>
      <c r="O48" s="350">
        <v>563</v>
      </c>
      <c r="P48" s="347">
        <v>464</v>
      </c>
      <c r="Q48" s="357">
        <v>516</v>
      </c>
      <c r="R48" s="357">
        <v>620</v>
      </c>
      <c r="S48" s="357">
        <v>631</v>
      </c>
      <c r="T48" s="357">
        <v>603</v>
      </c>
      <c r="U48" s="357">
        <v>596</v>
      </c>
      <c r="V48" s="357">
        <v>607</v>
      </c>
      <c r="W48" s="357">
        <v>621</v>
      </c>
      <c r="X48" s="357">
        <v>631</v>
      </c>
      <c r="Y48" s="357">
        <v>655</v>
      </c>
      <c r="Z48" s="357">
        <v>587</v>
      </c>
      <c r="AA48" s="350">
        <v>560</v>
      </c>
      <c r="AB48" s="347">
        <v>488</v>
      </c>
      <c r="AC48" s="357">
        <v>475</v>
      </c>
      <c r="AD48" s="357">
        <v>536</v>
      </c>
      <c r="AE48" s="357">
        <v>586</v>
      </c>
      <c r="AF48" s="357">
        <v>574</v>
      </c>
      <c r="AG48" s="357">
        <v>561</v>
      </c>
      <c r="AH48" s="357">
        <v>603</v>
      </c>
      <c r="AI48" s="357">
        <v>629</v>
      </c>
      <c r="AJ48" s="357">
        <v>624</v>
      </c>
      <c r="AK48" s="357">
        <v>629</v>
      </c>
      <c r="AL48" s="357">
        <v>583</v>
      </c>
      <c r="AM48" s="350">
        <v>654</v>
      </c>
      <c r="AN48" s="347">
        <v>780</v>
      </c>
      <c r="AO48" s="357">
        <v>706</v>
      </c>
      <c r="AP48" s="357">
        <v>703</v>
      </c>
      <c r="AQ48" s="357">
        <v>719</v>
      </c>
      <c r="AR48" s="357">
        <v>745</v>
      </c>
      <c r="AS48" s="357">
        <v>785</v>
      </c>
      <c r="AT48" s="357">
        <v>815</v>
      </c>
      <c r="AU48" s="357">
        <v>805</v>
      </c>
      <c r="AV48" s="357">
        <v>798</v>
      </c>
      <c r="AW48" s="357">
        <v>802</v>
      </c>
      <c r="AX48" s="357">
        <v>781</v>
      </c>
      <c r="AY48" s="350">
        <v>673</v>
      </c>
      <c r="AZ48" s="347">
        <v>626</v>
      </c>
      <c r="BA48" s="357">
        <v>573</v>
      </c>
      <c r="BB48" s="357">
        <v>574</v>
      </c>
      <c r="BC48" s="357">
        <v>544</v>
      </c>
      <c r="BD48" s="357">
        <v>559</v>
      </c>
      <c r="BE48" s="357">
        <v>572</v>
      </c>
      <c r="BF48" s="357">
        <v>556</v>
      </c>
      <c r="BG48" s="357">
        <v>539</v>
      </c>
      <c r="BH48" s="357">
        <v>563</v>
      </c>
      <c r="BI48" s="357">
        <v>540</v>
      </c>
      <c r="BJ48" s="357">
        <v>547</v>
      </c>
      <c r="BK48" s="346">
        <v>555</v>
      </c>
      <c r="BL48" s="347">
        <v>514</v>
      </c>
      <c r="BM48" s="357">
        <v>526</v>
      </c>
      <c r="BN48" s="357">
        <v>541</v>
      </c>
      <c r="BO48" s="357">
        <v>536</v>
      </c>
      <c r="BP48" s="357">
        <v>519</v>
      </c>
      <c r="BQ48" s="357">
        <v>544</v>
      </c>
      <c r="BR48" s="357">
        <v>533</v>
      </c>
      <c r="BS48" s="357">
        <v>555</v>
      </c>
      <c r="BT48" s="357">
        <v>588</v>
      </c>
      <c r="BU48" s="357">
        <v>578</v>
      </c>
      <c r="BV48" s="357">
        <v>565</v>
      </c>
      <c r="BW48" s="346">
        <v>565</v>
      </c>
      <c r="BX48" s="347">
        <v>498</v>
      </c>
      <c r="BY48" s="357">
        <v>518</v>
      </c>
      <c r="BZ48" s="357">
        <v>539</v>
      </c>
      <c r="CA48" s="357">
        <v>539</v>
      </c>
      <c r="CB48" s="357">
        <v>550</v>
      </c>
      <c r="CC48" s="357">
        <v>547</v>
      </c>
      <c r="CD48" s="357">
        <v>578</v>
      </c>
      <c r="CE48" s="357">
        <v>590</v>
      </c>
      <c r="CF48" s="357">
        <v>581</v>
      </c>
      <c r="CG48" s="357">
        <v>592</v>
      </c>
      <c r="CH48" s="357">
        <v>606</v>
      </c>
      <c r="CI48" s="346">
        <v>597</v>
      </c>
      <c r="CJ48" s="347">
        <v>532</v>
      </c>
      <c r="CK48" s="357">
        <v>523</v>
      </c>
      <c r="CL48" s="357">
        <v>564</v>
      </c>
      <c r="CM48" s="357">
        <v>608</v>
      </c>
      <c r="CN48" s="357">
        <v>638</v>
      </c>
      <c r="CO48" s="357">
        <v>636</v>
      </c>
      <c r="CP48" s="357">
        <v>645</v>
      </c>
      <c r="CQ48" s="357">
        <v>679</v>
      </c>
      <c r="CR48" s="357">
        <v>670</v>
      </c>
      <c r="CS48" s="357">
        <v>678</v>
      </c>
      <c r="CT48" s="357">
        <v>693</v>
      </c>
      <c r="CU48" s="346">
        <v>678</v>
      </c>
      <c r="CV48" s="347">
        <v>618</v>
      </c>
      <c r="CW48" s="357">
        <v>606</v>
      </c>
      <c r="CX48" s="357">
        <v>623</v>
      </c>
      <c r="CY48" s="357">
        <v>619</v>
      </c>
      <c r="CZ48" s="357">
        <v>619</v>
      </c>
      <c r="DA48" s="357">
        <v>637</v>
      </c>
      <c r="DB48" s="357">
        <v>609</v>
      </c>
      <c r="DC48" s="357">
        <v>603</v>
      </c>
      <c r="DD48" s="357">
        <v>621</v>
      </c>
      <c r="DE48" s="357">
        <v>620</v>
      </c>
      <c r="DF48" s="357">
        <v>616</v>
      </c>
      <c r="DG48" s="346">
        <v>602</v>
      </c>
      <c r="DH48" s="347">
        <v>565</v>
      </c>
      <c r="DI48" s="357">
        <v>589</v>
      </c>
      <c r="DJ48" s="357">
        <v>623</v>
      </c>
      <c r="DK48" s="357">
        <v>652</v>
      </c>
      <c r="DL48" s="357">
        <v>661</v>
      </c>
      <c r="DM48" s="357">
        <v>674</v>
      </c>
      <c r="DN48" s="357">
        <v>616</v>
      </c>
      <c r="DO48" s="357">
        <v>582</v>
      </c>
      <c r="DP48" s="357">
        <v>601</v>
      </c>
      <c r="DQ48" s="346">
        <v>609</v>
      </c>
      <c r="DR48" s="346">
        <v>622</v>
      </c>
      <c r="DS48" s="350">
        <v>612</v>
      </c>
      <c r="DT48" s="102">
        <v>-10</v>
      </c>
      <c r="DU48" s="85">
        <v>-1.6339869281045754</v>
      </c>
      <c r="DV48" s="102">
        <v>10</v>
      </c>
      <c r="DW48" s="85">
        <v>1.6611295681063125</v>
      </c>
    </row>
    <row r="49" spans="1:136" ht="15" outlineLevel="2">
      <c r="A49" s="344">
        <v>138</v>
      </c>
      <c r="B49" s="344" t="s">
        <v>327</v>
      </c>
      <c r="C49" s="344" t="s">
        <v>334</v>
      </c>
      <c r="D49" s="347">
        <v>1387</v>
      </c>
      <c r="E49" s="357">
        <v>1326</v>
      </c>
      <c r="F49" s="357">
        <v>1268</v>
      </c>
      <c r="G49" s="357">
        <v>1315</v>
      </c>
      <c r="H49" s="357">
        <v>1326</v>
      </c>
      <c r="I49" s="357">
        <v>1371</v>
      </c>
      <c r="J49" s="357">
        <v>1359</v>
      </c>
      <c r="K49" s="357">
        <v>1348</v>
      </c>
      <c r="L49" s="357">
        <v>1358</v>
      </c>
      <c r="M49" s="357">
        <v>1394</v>
      </c>
      <c r="N49" s="357">
        <v>1400</v>
      </c>
      <c r="O49" s="350">
        <v>1409</v>
      </c>
      <c r="P49" s="347">
        <v>1308</v>
      </c>
      <c r="Q49" s="357">
        <v>868</v>
      </c>
      <c r="R49" s="357">
        <v>1132</v>
      </c>
      <c r="S49" s="357">
        <v>1219</v>
      </c>
      <c r="T49" s="357">
        <v>1326</v>
      </c>
      <c r="U49" s="357">
        <v>1344</v>
      </c>
      <c r="V49" s="357">
        <v>1363</v>
      </c>
      <c r="W49" s="357">
        <v>1430</v>
      </c>
      <c r="X49" s="357">
        <v>1436</v>
      </c>
      <c r="Y49" s="357">
        <v>1498</v>
      </c>
      <c r="Z49" s="357">
        <v>1497</v>
      </c>
      <c r="AA49" s="350">
        <v>1459</v>
      </c>
      <c r="AB49" s="347">
        <v>1365</v>
      </c>
      <c r="AC49" s="357">
        <v>1312</v>
      </c>
      <c r="AD49" s="357">
        <v>1304</v>
      </c>
      <c r="AE49" s="357">
        <v>1412</v>
      </c>
      <c r="AF49" s="357">
        <v>1385</v>
      </c>
      <c r="AG49" s="357">
        <v>1380</v>
      </c>
      <c r="AH49" s="357">
        <v>1500</v>
      </c>
      <c r="AI49" s="357">
        <v>1559</v>
      </c>
      <c r="AJ49" s="357">
        <v>1615</v>
      </c>
      <c r="AK49" s="357">
        <v>1632</v>
      </c>
      <c r="AL49" s="357">
        <v>1547</v>
      </c>
      <c r="AM49" s="350">
        <v>1546</v>
      </c>
      <c r="AN49" s="347">
        <v>1500</v>
      </c>
      <c r="AO49" s="357">
        <v>1357</v>
      </c>
      <c r="AP49" s="357">
        <v>1437</v>
      </c>
      <c r="AQ49" s="357">
        <v>1523</v>
      </c>
      <c r="AR49" s="357">
        <v>1536</v>
      </c>
      <c r="AS49" s="357">
        <v>1581</v>
      </c>
      <c r="AT49" s="357">
        <v>1621</v>
      </c>
      <c r="AU49" s="357">
        <v>1599</v>
      </c>
      <c r="AV49" s="357">
        <v>1575</v>
      </c>
      <c r="AW49" s="357">
        <v>1582</v>
      </c>
      <c r="AX49" s="357">
        <v>1577</v>
      </c>
      <c r="AY49" s="350">
        <v>1576</v>
      </c>
      <c r="AZ49" s="347">
        <v>1563</v>
      </c>
      <c r="BA49" s="357">
        <v>1518</v>
      </c>
      <c r="BB49" s="357">
        <v>1511</v>
      </c>
      <c r="BC49" s="357">
        <v>1464</v>
      </c>
      <c r="BD49" s="357">
        <v>1436</v>
      </c>
      <c r="BE49" s="357">
        <v>1455</v>
      </c>
      <c r="BF49" s="357">
        <v>1412</v>
      </c>
      <c r="BG49" s="357">
        <v>1387</v>
      </c>
      <c r="BH49" s="357">
        <v>1345</v>
      </c>
      <c r="BI49" s="357">
        <v>1315</v>
      </c>
      <c r="BJ49" s="357">
        <v>1316</v>
      </c>
      <c r="BK49" s="346">
        <v>1353</v>
      </c>
      <c r="BL49" s="347">
        <v>1343</v>
      </c>
      <c r="BM49" s="357">
        <v>1366</v>
      </c>
      <c r="BN49" s="357">
        <v>1395</v>
      </c>
      <c r="BO49" s="357">
        <v>1517</v>
      </c>
      <c r="BP49" s="357">
        <v>1550</v>
      </c>
      <c r="BQ49" s="357">
        <v>1618</v>
      </c>
      <c r="BR49" s="357">
        <v>1659</v>
      </c>
      <c r="BS49" s="357">
        <v>1697</v>
      </c>
      <c r="BT49" s="357">
        <v>1743</v>
      </c>
      <c r="BU49" s="357">
        <v>1766</v>
      </c>
      <c r="BV49" s="357">
        <v>1826</v>
      </c>
      <c r="BW49" s="346">
        <v>1923</v>
      </c>
      <c r="BX49" s="347">
        <v>1872</v>
      </c>
      <c r="BY49" s="357">
        <v>1920</v>
      </c>
      <c r="BZ49" s="357">
        <v>1998</v>
      </c>
      <c r="CA49" s="357">
        <v>2088</v>
      </c>
      <c r="CB49" s="357">
        <v>2137</v>
      </c>
      <c r="CC49" s="357">
        <v>2197</v>
      </c>
      <c r="CD49" s="357">
        <v>2226</v>
      </c>
      <c r="CE49" s="357">
        <v>2269</v>
      </c>
      <c r="CF49" s="357">
        <v>2209</v>
      </c>
      <c r="CG49" s="357">
        <v>2212</v>
      </c>
      <c r="CH49" s="357">
        <v>2177</v>
      </c>
      <c r="CI49" s="346">
        <v>2207</v>
      </c>
      <c r="CJ49" s="347">
        <v>2125</v>
      </c>
      <c r="CK49" s="357">
        <v>2133</v>
      </c>
      <c r="CL49" s="357">
        <v>2217</v>
      </c>
      <c r="CM49" s="357">
        <v>2176</v>
      </c>
      <c r="CN49" s="357">
        <v>2062</v>
      </c>
      <c r="CO49" s="357">
        <v>2075</v>
      </c>
      <c r="CP49" s="357">
        <v>2112</v>
      </c>
      <c r="CQ49" s="357">
        <v>2247</v>
      </c>
      <c r="CR49" s="357">
        <v>2274</v>
      </c>
      <c r="CS49" s="357">
        <v>2299</v>
      </c>
      <c r="CT49" s="357">
        <v>2370</v>
      </c>
      <c r="CU49" s="346">
        <v>2375</v>
      </c>
      <c r="CV49" s="347">
        <v>2345</v>
      </c>
      <c r="CW49" s="357">
        <v>2369</v>
      </c>
      <c r="CX49" s="357">
        <v>2495</v>
      </c>
      <c r="CY49" s="357">
        <v>2567</v>
      </c>
      <c r="CZ49" s="357">
        <v>2586</v>
      </c>
      <c r="DA49" s="357">
        <v>2591</v>
      </c>
      <c r="DB49" s="357">
        <v>2561</v>
      </c>
      <c r="DC49" s="357">
        <v>2595</v>
      </c>
      <c r="DD49" s="357">
        <v>2710</v>
      </c>
      <c r="DE49" s="357">
        <v>2749</v>
      </c>
      <c r="DF49" s="357">
        <v>2735</v>
      </c>
      <c r="DG49" s="346">
        <v>2764</v>
      </c>
      <c r="DH49" s="347">
        <v>2706</v>
      </c>
      <c r="DI49" s="357">
        <v>2731</v>
      </c>
      <c r="DJ49" s="357">
        <v>2780</v>
      </c>
      <c r="DK49" s="357">
        <v>2826</v>
      </c>
      <c r="DL49" s="357">
        <v>2832</v>
      </c>
      <c r="DM49" s="357">
        <v>2853</v>
      </c>
      <c r="DN49" s="357">
        <v>2640</v>
      </c>
      <c r="DO49" s="357">
        <v>2623</v>
      </c>
      <c r="DP49" s="357">
        <v>2618</v>
      </c>
      <c r="DQ49" s="346">
        <v>2595</v>
      </c>
      <c r="DR49" s="346">
        <v>2539</v>
      </c>
      <c r="DS49" s="350">
        <v>2536</v>
      </c>
      <c r="DT49" s="102">
        <v>-3</v>
      </c>
      <c r="DU49" s="85">
        <v>-0.11829652996845426</v>
      </c>
      <c r="DV49" s="102">
        <v>-228</v>
      </c>
      <c r="DW49" s="85">
        <v>-8.2489146164978298</v>
      </c>
      <c r="EE49" s="899" t="s">
        <v>3290</v>
      </c>
      <c r="EF49" s="899"/>
    </row>
    <row r="50" spans="1:136" ht="15" outlineLevel="2">
      <c r="A50" s="344">
        <v>234</v>
      </c>
      <c r="B50" s="344" t="s">
        <v>327</v>
      </c>
      <c r="C50" s="344" t="s">
        <v>335</v>
      </c>
      <c r="D50" s="347">
        <v>1152</v>
      </c>
      <c r="E50" s="357">
        <v>1119</v>
      </c>
      <c r="F50" s="357">
        <v>1154</v>
      </c>
      <c r="G50" s="357">
        <v>1184</v>
      </c>
      <c r="H50" s="357">
        <v>1242</v>
      </c>
      <c r="I50" s="357">
        <v>1249</v>
      </c>
      <c r="J50" s="357">
        <v>1312</v>
      </c>
      <c r="K50" s="357">
        <v>1353</v>
      </c>
      <c r="L50" s="357">
        <v>1383</v>
      </c>
      <c r="M50" s="357">
        <v>1440</v>
      </c>
      <c r="N50" s="357">
        <v>1442</v>
      </c>
      <c r="O50" s="350">
        <v>1442</v>
      </c>
      <c r="P50" s="347">
        <v>1241</v>
      </c>
      <c r="Q50" s="357">
        <v>1345</v>
      </c>
      <c r="R50" s="357">
        <v>1431</v>
      </c>
      <c r="S50" s="357">
        <v>1480</v>
      </c>
      <c r="T50" s="357">
        <v>1242</v>
      </c>
      <c r="U50" s="357">
        <v>1569</v>
      </c>
      <c r="V50" s="357">
        <v>1587</v>
      </c>
      <c r="W50" s="357">
        <v>1696</v>
      </c>
      <c r="X50" s="357">
        <v>1724</v>
      </c>
      <c r="Y50" s="357">
        <v>1793</v>
      </c>
      <c r="Z50" s="357">
        <v>1669</v>
      </c>
      <c r="AA50" s="350">
        <v>1582</v>
      </c>
      <c r="AB50" s="347">
        <v>1475</v>
      </c>
      <c r="AC50" s="357">
        <v>1395</v>
      </c>
      <c r="AD50" s="357">
        <v>1443</v>
      </c>
      <c r="AE50" s="357">
        <v>1485</v>
      </c>
      <c r="AF50" s="357">
        <v>1543</v>
      </c>
      <c r="AG50" s="357">
        <v>1578</v>
      </c>
      <c r="AH50" s="357">
        <v>1632</v>
      </c>
      <c r="AI50" s="357">
        <v>1675</v>
      </c>
      <c r="AJ50" s="357">
        <v>1689</v>
      </c>
      <c r="AK50" s="357">
        <v>1715</v>
      </c>
      <c r="AL50" s="357">
        <v>1572</v>
      </c>
      <c r="AM50" s="350">
        <v>1658</v>
      </c>
      <c r="AN50" s="347">
        <v>1655</v>
      </c>
      <c r="AO50" s="357">
        <v>1415</v>
      </c>
      <c r="AP50" s="357">
        <v>1530</v>
      </c>
      <c r="AQ50" s="357">
        <v>1598</v>
      </c>
      <c r="AR50" s="357">
        <v>1679</v>
      </c>
      <c r="AS50" s="357">
        <v>2052</v>
      </c>
      <c r="AT50" s="357">
        <v>2062</v>
      </c>
      <c r="AU50" s="357">
        <v>2059</v>
      </c>
      <c r="AV50" s="357">
        <v>2031</v>
      </c>
      <c r="AW50" s="357">
        <v>2049</v>
      </c>
      <c r="AX50" s="357">
        <v>2030</v>
      </c>
      <c r="AY50" s="350">
        <v>2031</v>
      </c>
      <c r="AZ50" s="347">
        <v>1991</v>
      </c>
      <c r="BA50" s="357">
        <v>1938</v>
      </c>
      <c r="BB50" s="357">
        <v>1856</v>
      </c>
      <c r="BC50" s="357">
        <v>1810</v>
      </c>
      <c r="BD50" s="357">
        <v>1803</v>
      </c>
      <c r="BE50" s="357">
        <v>1800</v>
      </c>
      <c r="BF50" s="357">
        <v>1807</v>
      </c>
      <c r="BG50" s="357">
        <v>1798</v>
      </c>
      <c r="BH50" s="357">
        <v>1761</v>
      </c>
      <c r="BI50" s="357">
        <v>1772</v>
      </c>
      <c r="BJ50" s="357">
        <v>1732</v>
      </c>
      <c r="BK50" s="346">
        <v>1744</v>
      </c>
      <c r="BL50" s="347">
        <v>1732</v>
      </c>
      <c r="BM50" s="357">
        <v>1626</v>
      </c>
      <c r="BN50" s="357">
        <v>1741</v>
      </c>
      <c r="BO50" s="357">
        <v>1720</v>
      </c>
      <c r="BP50" s="357">
        <v>1691</v>
      </c>
      <c r="BQ50" s="357">
        <v>1734</v>
      </c>
      <c r="BR50" s="357">
        <v>1755</v>
      </c>
      <c r="BS50" s="357">
        <v>1758</v>
      </c>
      <c r="BT50" s="357">
        <v>1749</v>
      </c>
      <c r="BU50" s="357">
        <v>1784</v>
      </c>
      <c r="BV50" s="357">
        <v>1807</v>
      </c>
      <c r="BW50" s="346">
        <v>1841</v>
      </c>
      <c r="BX50" s="347">
        <v>1841</v>
      </c>
      <c r="BY50" s="357">
        <v>1781</v>
      </c>
      <c r="BZ50" s="357">
        <v>1765</v>
      </c>
      <c r="CA50" s="357">
        <v>1837</v>
      </c>
      <c r="CB50" s="357">
        <v>1947</v>
      </c>
      <c r="CC50" s="357">
        <v>2027</v>
      </c>
      <c r="CD50" s="357">
        <v>2052</v>
      </c>
      <c r="CE50" s="357">
        <v>2043</v>
      </c>
      <c r="CF50" s="357">
        <v>2128</v>
      </c>
      <c r="CG50" s="357">
        <v>2349</v>
      </c>
      <c r="CH50" s="357">
        <v>2421</v>
      </c>
      <c r="CI50" s="346">
        <v>2466</v>
      </c>
      <c r="CJ50" s="347">
        <v>2508</v>
      </c>
      <c r="CK50" s="357">
        <v>2508</v>
      </c>
      <c r="CL50" s="357">
        <v>2679</v>
      </c>
      <c r="CM50" s="357">
        <v>2799</v>
      </c>
      <c r="CN50" s="357">
        <v>2717</v>
      </c>
      <c r="CO50" s="357">
        <v>2737</v>
      </c>
      <c r="CP50" s="357">
        <v>2922</v>
      </c>
      <c r="CQ50" s="357">
        <v>2969</v>
      </c>
      <c r="CR50" s="357">
        <v>2671</v>
      </c>
      <c r="CS50" s="357">
        <v>3083</v>
      </c>
      <c r="CT50" s="357">
        <v>3213</v>
      </c>
      <c r="CU50" s="346">
        <v>3317</v>
      </c>
      <c r="CV50" s="347">
        <v>3315</v>
      </c>
      <c r="CW50" s="357">
        <v>3359</v>
      </c>
      <c r="CX50" s="357">
        <v>3426</v>
      </c>
      <c r="CY50" s="357">
        <v>3459</v>
      </c>
      <c r="CZ50" s="357">
        <v>3533</v>
      </c>
      <c r="DA50" s="357">
        <v>3552</v>
      </c>
      <c r="DB50" s="357">
        <v>3621</v>
      </c>
      <c r="DC50" s="357">
        <v>3626</v>
      </c>
      <c r="DD50" s="357">
        <v>3620</v>
      </c>
      <c r="DE50" s="357">
        <v>3658</v>
      </c>
      <c r="DF50" s="357">
        <v>3674</v>
      </c>
      <c r="DG50" s="346">
        <v>3671</v>
      </c>
      <c r="DH50" s="347">
        <v>3613</v>
      </c>
      <c r="DI50" s="357">
        <v>3556</v>
      </c>
      <c r="DJ50" s="357">
        <v>3671</v>
      </c>
      <c r="DK50" s="357">
        <v>3689</v>
      </c>
      <c r="DL50" s="357">
        <v>3596</v>
      </c>
      <c r="DM50" s="357">
        <v>3549</v>
      </c>
      <c r="DN50" s="357">
        <v>2891</v>
      </c>
      <c r="DO50" s="357">
        <v>2831</v>
      </c>
      <c r="DP50" s="357">
        <v>2848</v>
      </c>
      <c r="DQ50" s="346">
        <v>2822</v>
      </c>
      <c r="DR50" s="346">
        <v>2731</v>
      </c>
      <c r="DS50" s="350">
        <v>2680</v>
      </c>
      <c r="DT50" s="102">
        <v>-51</v>
      </c>
      <c r="DU50" s="85">
        <v>-1.9029850746268655</v>
      </c>
      <c r="DV50" s="102">
        <v>-991</v>
      </c>
      <c r="DW50" s="85">
        <v>-26.995369109234542</v>
      </c>
    </row>
    <row r="51" spans="1:136" ht="15" outlineLevel="2">
      <c r="A51" s="344">
        <v>240</v>
      </c>
      <c r="B51" s="344" t="s">
        <v>327</v>
      </c>
      <c r="C51" s="344" t="s">
        <v>336</v>
      </c>
      <c r="D51" s="347">
        <v>1712</v>
      </c>
      <c r="E51" s="357">
        <v>1749</v>
      </c>
      <c r="F51" s="357">
        <v>1761</v>
      </c>
      <c r="G51" s="357">
        <v>1757</v>
      </c>
      <c r="H51" s="357">
        <v>1753</v>
      </c>
      <c r="I51" s="357">
        <v>1724</v>
      </c>
      <c r="J51" s="357">
        <v>1725</v>
      </c>
      <c r="K51" s="357">
        <v>1737</v>
      </c>
      <c r="L51" s="357">
        <v>1766</v>
      </c>
      <c r="M51" s="357">
        <v>1730</v>
      </c>
      <c r="N51" s="357">
        <v>1738</v>
      </c>
      <c r="O51" s="350">
        <v>1740</v>
      </c>
      <c r="P51" s="347">
        <v>1721</v>
      </c>
      <c r="Q51" s="357">
        <v>1439</v>
      </c>
      <c r="R51" s="357">
        <v>1651</v>
      </c>
      <c r="S51" s="357">
        <v>1697</v>
      </c>
      <c r="T51" s="357">
        <v>1753</v>
      </c>
      <c r="U51" s="357">
        <v>1793</v>
      </c>
      <c r="V51" s="357">
        <v>1802</v>
      </c>
      <c r="W51" s="357">
        <v>1848</v>
      </c>
      <c r="X51" s="357">
        <v>1864</v>
      </c>
      <c r="Y51" s="357">
        <v>1888</v>
      </c>
      <c r="Z51" s="357">
        <v>1852</v>
      </c>
      <c r="AA51" s="350">
        <v>1822</v>
      </c>
      <c r="AB51" s="347">
        <v>1829</v>
      </c>
      <c r="AC51" s="357">
        <v>1774</v>
      </c>
      <c r="AD51" s="357">
        <v>1790</v>
      </c>
      <c r="AE51" s="357">
        <v>1785</v>
      </c>
      <c r="AF51" s="357">
        <v>1776</v>
      </c>
      <c r="AG51" s="357">
        <v>1813</v>
      </c>
      <c r="AH51" s="357">
        <v>2037</v>
      </c>
      <c r="AI51" s="357">
        <v>2078</v>
      </c>
      <c r="AJ51" s="357">
        <v>2087</v>
      </c>
      <c r="AK51" s="357">
        <v>2045</v>
      </c>
      <c r="AL51" s="357">
        <v>1905</v>
      </c>
      <c r="AM51" s="350">
        <v>1930</v>
      </c>
      <c r="AN51" s="347">
        <v>1931</v>
      </c>
      <c r="AO51" s="357">
        <v>1869</v>
      </c>
      <c r="AP51" s="357">
        <v>1886</v>
      </c>
      <c r="AQ51" s="357">
        <v>1923</v>
      </c>
      <c r="AR51" s="357">
        <v>1979</v>
      </c>
      <c r="AS51" s="357">
        <v>2068</v>
      </c>
      <c r="AT51" s="357">
        <v>2174</v>
      </c>
      <c r="AU51" s="357">
        <v>2176</v>
      </c>
      <c r="AV51" s="357">
        <v>2131</v>
      </c>
      <c r="AW51" s="357">
        <v>2130</v>
      </c>
      <c r="AX51" s="357">
        <v>2139</v>
      </c>
      <c r="AY51" s="350">
        <v>2135</v>
      </c>
      <c r="AZ51" s="347">
        <v>2100</v>
      </c>
      <c r="BA51" s="357">
        <v>2075</v>
      </c>
      <c r="BB51" s="357">
        <v>2016</v>
      </c>
      <c r="BC51" s="357">
        <v>1939</v>
      </c>
      <c r="BD51" s="357">
        <v>1930</v>
      </c>
      <c r="BE51" s="357">
        <v>1931</v>
      </c>
      <c r="BF51" s="357">
        <v>1941</v>
      </c>
      <c r="BG51" s="357">
        <v>1956</v>
      </c>
      <c r="BH51" s="357">
        <v>1957</v>
      </c>
      <c r="BI51" s="357">
        <v>1902</v>
      </c>
      <c r="BJ51" s="357">
        <v>1842</v>
      </c>
      <c r="BK51" s="346">
        <v>1838</v>
      </c>
      <c r="BL51" s="347">
        <v>1812</v>
      </c>
      <c r="BM51" s="357">
        <v>1829</v>
      </c>
      <c r="BN51" s="357">
        <v>1833</v>
      </c>
      <c r="BO51" s="357">
        <v>1874</v>
      </c>
      <c r="BP51" s="357">
        <v>1833</v>
      </c>
      <c r="BQ51" s="357">
        <v>1855</v>
      </c>
      <c r="BR51" s="357">
        <v>1848</v>
      </c>
      <c r="BS51" s="357">
        <v>1866</v>
      </c>
      <c r="BT51" s="357">
        <v>1867</v>
      </c>
      <c r="BU51" s="357">
        <v>1844</v>
      </c>
      <c r="BV51" s="357">
        <v>1800</v>
      </c>
      <c r="BW51" s="346">
        <v>1789</v>
      </c>
      <c r="BX51" s="347">
        <v>1724</v>
      </c>
      <c r="BY51" s="357">
        <v>1741</v>
      </c>
      <c r="BZ51" s="357">
        <v>1764</v>
      </c>
      <c r="CA51" s="357">
        <v>1760</v>
      </c>
      <c r="CB51" s="357">
        <v>1782</v>
      </c>
      <c r="CC51" s="357">
        <v>1781</v>
      </c>
      <c r="CD51" s="357">
        <v>1785</v>
      </c>
      <c r="CE51" s="357">
        <v>1827</v>
      </c>
      <c r="CF51" s="357">
        <v>1815</v>
      </c>
      <c r="CG51" s="357">
        <v>1818</v>
      </c>
      <c r="CH51" s="357">
        <v>1850</v>
      </c>
      <c r="CI51" s="346">
        <v>1871</v>
      </c>
      <c r="CJ51" s="347">
        <v>1807</v>
      </c>
      <c r="CK51" s="357">
        <v>1768</v>
      </c>
      <c r="CL51" s="357">
        <v>1806</v>
      </c>
      <c r="CM51" s="357">
        <v>1774</v>
      </c>
      <c r="CN51" s="357">
        <v>1735</v>
      </c>
      <c r="CO51" s="357">
        <v>1740</v>
      </c>
      <c r="CP51" s="357">
        <v>1760</v>
      </c>
      <c r="CQ51" s="357">
        <v>1773</v>
      </c>
      <c r="CR51" s="357">
        <v>1745</v>
      </c>
      <c r="CS51" s="357">
        <v>1723</v>
      </c>
      <c r="CT51" s="357">
        <v>1772</v>
      </c>
      <c r="CU51" s="346">
        <v>1794</v>
      </c>
      <c r="CV51" s="347">
        <v>1765</v>
      </c>
      <c r="CW51" s="357">
        <v>1768</v>
      </c>
      <c r="CX51" s="357">
        <v>1824</v>
      </c>
      <c r="CY51" s="357">
        <v>1811</v>
      </c>
      <c r="CZ51" s="357">
        <v>1811</v>
      </c>
      <c r="DA51" s="357">
        <v>1813</v>
      </c>
      <c r="DB51" s="357">
        <v>1778</v>
      </c>
      <c r="DC51" s="357">
        <v>1756</v>
      </c>
      <c r="DD51" s="357">
        <v>1787</v>
      </c>
      <c r="DE51" s="357">
        <v>1798</v>
      </c>
      <c r="DF51" s="357">
        <v>1795</v>
      </c>
      <c r="DG51" s="346">
        <v>1814</v>
      </c>
      <c r="DH51" s="347">
        <v>1808</v>
      </c>
      <c r="DI51" s="357">
        <v>1788</v>
      </c>
      <c r="DJ51" s="357">
        <v>1815</v>
      </c>
      <c r="DK51" s="357">
        <v>1822</v>
      </c>
      <c r="DL51" s="357">
        <v>1821</v>
      </c>
      <c r="DM51" s="357">
        <v>1830</v>
      </c>
      <c r="DN51" s="357">
        <v>1722</v>
      </c>
      <c r="DO51" s="357">
        <v>1690</v>
      </c>
      <c r="DP51" s="357">
        <v>1717</v>
      </c>
      <c r="DQ51" s="346">
        <v>1720</v>
      </c>
      <c r="DR51" s="346">
        <v>1735</v>
      </c>
      <c r="DS51" s="350">
        <v>1719</v>
      </c>
      <c r="DT51" s="102">
        <v>-16</v>
      </c>
      <c r="DU51" s="85">
        <v>-0.93077370564281559</v>
      </c>
      <c r="DV51" s="102">
        <v>-95</v>
      </c>
      <c r="DW51" s="85">
        <v>-5.2370452039691289</v>
      </c>
    </row>
    <row r="52" spans="1:136" ht="15" outlineLevel="2">
      <c r="A52" s="344">
        <v>284</v>
      </c>
      <c r="B52" s="344" t="s">
        <v>327</v>
      </c>
      <c r="C52" s="344" t="s">
        <v>337</v>
      </c>
      <c r="D52" s="347">
        <v>2489</v>
      </c>
      <c r="E52" s="357">
        <v>2407</v>
      </c>
      <c r="F52" s="357">
        <v>2439</v>
      </c>
      <c r="G52" s="357">
        <v>2458</v>
      </c>
      <c r="H52" s="357">
        <v>2524</v>
      </c>
      <c r="I52" s="357">
        <v>2584</v>
      </c>
      <c r="J52" s="357">
        <v>2555</v>
      </c>
      <c r="K52" s="357">
        <v>2634</v>
      </c>
      <c r="L52" s="357">
        <v>2667</v>
      </c>
      <c r="M52" s="357">
        <v>2650</v>
      </c>
      <c r="N52" s="357">
        <v>2621</v>
      </c>
      <c r="O52" s="350">
        <v>2598</v>
      </c>
      <c r="P52" s="347">
        <v>2489</v>
      </c>
      <c r="Q52" s="357">
        <v>2424</v>
      </c>
      <c r="R52" s="357">
        <v>2552</v>
      </c>
      <c r="S52" s="357">
        <v>2550</v>
      </c>
      <c r="T52" s="357">
        <v>2524</v>
      </c>
      <c r="U52" s="357">
        <v>2566</v>
      </c>
      <c r="V52" s="357">
        <v>2539</v>
      </c>
      <c r="W52" s="357">
        <v>2638</v>
      </c>
      <c r="X52" s="357">
        <v>2702</v>
      </c>
      <c r="Y52" s="357">
        <v>2746</v>
      </c>
      <c r="Z52" s="357">
        <v>2651</v>
      </c>
      <c r="AA52" s="350">
        <v>2606</v>
      </c>
      <c r="AB52" s="347">
        <v>2469</v>
      </c>
      <c r="AC52" s="357">
        <v>2421</v>
      </c>
      <c r="AD52" s="357">
        <v>2356</v>
      </c>
      <c r="AE52" s="357">
        <v>2498</v>
      </c>
      <c r="AF52" s="357">
        <v>2481</v>
      </c>
      <c r="AG52" s="357">
        <v>2394</v>
      </c>
      <c r="AH52" s="357">
        <v>2477</v>
      </c>
      <c r="AI52" s="357">
        <v>2493</v>
      </c>
      <c r="AJ52" s="357">
        <v>2514</v>
      </c>
      <c r="AK52" s="357">
        <v>2511</v>
      </c>
      <c r="AL52" s="357">
        <v>2383</v>
      </c>
      <c r="AM52" s="350">
        <v>2417</v>
      </c>
      <c r="AN52" s="347">
        <v>2374</v>
      </c>
      <c r="AO52" s="357">
        <v>2131</v>
      </c>
      <c r="AP52" s="357">
        <v>2221</v>
      </c>
      <c r="AQ52" s="357">
        <v>2306</v>
      </c>
      <c r="AR52" s="357">
        <v>2323</v>
      </c>
      <c r="AS52" s="357">
        <v>2536</v>
      </c>
      <c r="AT52" s="357">
        <v>2514</v>
      </c>
      <c r="AU52" s="357">
        <v>2582</v>
      </c>
      <c r="AV52" s="357">
        <v>2613</v>
      </c>
      <c r="AW52" s="357">
        <v>2674</v>
      </c>
      <c r="AX52" s="357">
        <v>2695</v>
      </c>
      <c r="AY52" s="350">
        <v>2712</v>
      </c>
      <c r="AZ52" s="347">
        <v>2722</v>
      </c>
      <c r="BA52" s="357">
        <v>2682</v>
      </c>
      <c r="BB52" s="357">
        <v>2664</v>
      </c>
      <c r="BC52" s="357">
        <v>2599</v>
      </c>
      <c r="BD52" s="357">
        <v>2618</v>
      </c>
      <c r="BE52" s="357">
        <v>2671</v>
      </c>
      <c r="BF52" s="357">
        <v>2667</v>
      </c>
      <c r="BG52" s="357">
        <v>2660</v>
      </c>
      <c r="BH52" s="357">
        <v>2670</v>
      </c>
      <c r="BI52" s="357">
        <v>2705</v>
      </c>
      <c r="BJ52" s="357">
        <v>2699</v>
      </c>
      <c r="BK52" s="346">
        <v>2721</v>
      </c>
      <c r="BL52" s="347">
        <v>2655</v>
      </c>
      <c r="BM52" s="357">
        <v>2503</v>
      </c>
      <c r="BN52" s="357">
        <v>2601</v>
      </c>
      <c r="BO52" s="357">
        <v>2644</v>
      </c>
      <c r="BP52" s="357">
        <v>2600</v>
      </c>
      <c r="BQ52" s="357">
        <v>2619</v>
      </c>
      <c r="BR52" s="357">
        <v>2615</v>
      </c>
      <c r="BS52" s="357">
        <v>2647</v>
      </c>
      <c r="BT52" s="357">
        <v>2644</v>
      </c>
      <c r="BU52" s="357">
        <v>2672</v>
      </c>
      <c r="BV52" s="357">
        <v>2695</v>
      </c>
      <c r="BW52" s="346">
        <v>2701</v>
      </c>
      <c r="BX52" s="347">
        <v>2629</v>
      </c>
      <c r="BY52" s="357">
        <v>2532</v>
      </c>
      <c r="BZ52" s="357">
        <v>2501</v>
      </c>
      <c r="CA52" s="357">
        <v>2534</v>
      </c>
      <c r="CB52" s="357">
        <v>2610</v>
      </c>
      <c r="CC52" s="357">
        <v>2698</v>
      </c>
      <c r="CD52" s="357">
        <v>2753</v>
      </c>
      <c r="CE52" s="357">
        <v>2718</v>
      </c>
      <c r="CF52" s="357">
        <v>2690</v>
      </c>
      <c r="CG52" s="357">
        <v>2728</v>
      </c>
      <c r="CH52" s="357">
        <v>2701</v>
      </c>
      <c r="CI52" s="346">
        <v>2706</v>
      </c>
      <c r="CJ52" s="347">
        <v>2619</v>
      </c>
      <c r="CK52" s="357">
        <v>2579</v>
      </c>
      <c r="CL52" s="357">
        <v>2597</v>
      </c>
      <c r="CM52" s="357">
        <v>2637</v>
      </c>
      <c r="CN52" s="357">
        <v>2512</v>
      </c>
      <c r="CO52" s="357">
        <v>2521</v>
      </c>
      <c r="CP52" s="357">
        <v>2558</v>
      </c>
      <c r="CQ52" s="357">
        <v>2688</v>
      </c>
      <c r="CR52" s="357">
        <v>2755</v>
      </c>
      <c r="CS52" s="357">
        <v>2877</v>
      </c>
      <c r="CT52" s="357">
        <v>2982</v>
      </c>
      <c r="CU52" s="346">
        <v>3040</v>
      </c>
      <c r="CV52" s="347">
        <v>2965</v>
      </c>
      <c r="CW52" s="357">
        <v>2908</v>
      </c>
      <c r="CX52" s="357">
        <v>2974</v>
      </c>
      <c r="CY52" s="357">
        <v>3038</v>
      </c>
      <c r="CZ52" s="357">
        <v>3077</v>
      </c>
      <c r="DA52" s="357">
        <v>3103</v>
      </c>
      <c r="DB52" s="357">
        <v>3132</v>
      </c>
      <c r="DC52" s="357">
        <v>3154</v>
      </c>
      <c r="DD52" s="357">
        <v>3078</v>
      </c>
      <c r="DE52" s="357">
        <v>3142</v>
      </c>
      <c r="DF52" s="357">
        <v>3151</v>
      </c>
      <c r="DG52" s="346">
        <v>3163</v>
      </c>
      <c r="DH52" s="347">
        <v>3122</v>
      </c>
      <c r="DI52" s="357">
        <v>3063</v>
      </c>
      <c r="DJ52" s="357">
        <v>3195</v>
      </c>
      <c r="DK52" s="357">
        <v>3220</v>
      </c>
      <c r="DL52" s="357">
        <v>3210</v>
      </c>
      <c r="DM52" s="357">
        <v>3184</v>
      </c>
      <c r="DN52" s="357">
        <v>2903</v>
      </c>
      <c r="DO52" s="357">
        <v>2883</v>
      </c>
      <c r="DP52" s="357">
        <v>2879</v>
      </c>
      <c r="DQ52" s="346">
        <v>2806</v>
      </c>
      <c r="DR52" s="346">
        <v>2818</v>
      </c>
      <c r="DS52" s="350">
        <v>2813</v>
      </c>
      <c r="DT52" s="102">
        <v>-5</v>
      </c>
      <c r="DU52" s="85">
        <v>-0.17774617845716317</v>
      </c>
      <c r="DV52" s="102">
        <v>-350</v>
      </c>
      <c r="DW52" s="85">
        <v>-11.065444198545684</v>
      </c>
    </row>
    <row r="53" spans="1:136" ht="15" outlineLevel="2">
      <c r="A53" s="344">
        <v>306</v>
      </c>
      <c r="B53" s="344" t="s">
        <v>327</v>
      </c>
      <c r="C53" s="344" t="s">
        <v>338</v>
      </c>
      <c r="D53" s="347">
        <v>512</v>
      </c>
      <c r="E53" s="357">
        <v>513</v>
      </c>
      <c r="F53" s="357">
        <v>521</v>
      </c>
      <c r="G53" s="357">
        <v>472</v>
      </c>
      <c r="H53" s="357">
        <v>491</v>
      </c>
      <c r="I53" s="357">
        <v>446</v>
      </c>
      <c r="J53" s="357">
        <v>476</v>
      </c>
      <c r="K53" s="357">
        <v>497</v>
      </c>
      <c r="L53" s="357">
        <v>502</v>
      </c>
      <c r="M53" s="357">
        <v>540</v>
      </c>
      <c r="N53" s="357">
        <v>543</v>
      </c>
      <c r="O53" s="350">
        <v>533</v>
      </c>
      <c r="P53" s="347">
        <v>510</v>
      </c>
      <c r="Q53" s="357">
        <v>507</v>
      </c>
      <c r="R53" s="357">
        <v>532</v>
      </c>
      <c r="S53" s="357">
        <v>552</v>
      </c>
      <c r="T53" s="357">
        <v>491</v>
      </c>
      <c r="U53" s="357">
        <v>563</v>
      </c>
      <c r="V53" s="357">
        <v>557</v>
      </c>
      <c r="W53" s="357">
        <v>575</v>
      </c>
      <c r="X53" s="357">
        <v>584</v>
      </c>
      <c r="Y53" s="357">
        <v>603</v>
      </c>
      <c r="Z53" s="357">
        <v>596</v>
      </c>
      <c r="AA53" s="350">
        <v>581</v>
      </c>
      <c r="AB53" s="347">
        <v>549</v>
      </c>
      <c r="AC53" s="357">
        <v>506</v>
      </c>
      <c r="AD53" s="357">
        <v>491</v>
      </c>
      <c r="AE53" s="357">
        <v>471</v>
      </c>
      <c r="AF53" s="357">
        <v>460</v>
      </c>
      <c r="AG53" s="357">
        <v>461</v>
      </c>
      <c r="AH53" s="357">
        <v>449</v>
      </c>
      <c r="AI53" s="357">
        <v>462</v>
      </c>
      <c r="AJ53" s="357">
        <v>501</v>
      </c>
      <c r="AK53" s="357">
        <v>517</v>
      </c>
      <c r="AL53" s="357">
        <v>506</v>
      </c>
      <c r="AM53" s="350">
        <v>563</v>
      </c>
      <c r="AN53" s="347">
        <v>680</v>
      </c>
      <c r="AO53" s="357">
        <v>604</v>
      </c>
      <c r="AP53" s="357">
        <v>604</v>
      </c>
      <c r="AQ53" s="357">
        <v>603</v>
      </c>
      <c r="AR53" s="357">
        <v>597</v>
      </c>
      <c r="AS53" s="357">
        <v>643</v>
      </c>
      <c r="AT53" s="357">
        <v>655</v>
      </c>
      <c r="AU53" s="357">
        <v>665</v>
      </c>
      <c r="AV53" s="357">
        <v>646</v>
      </c>
      <c r="AW53" s="357">
        <v>662</v>
      </c>
      <c r="AX53" s="357">
        <v>657</v>
      </c>
      <c r="AY53" s="350">
        <v>655</v>
      </c>
      <c r="AZ53" s="347">
        <v>634</v>
      </c>
      <c r="BA53" s="357">
        <v>629</v>
      </c>
      <c r="BB53" s="357">
        <v>661</v>
      </c>
      <c r="BC53" s="357">
        <v>629</v>
      </c>
      <c r="BD53" s="357">
        <v>650</v>
      </c>
      <c r="BE53" s="357">
        <v>669</v>
      </c>
      <c r="BF53" s="357">
        <v>650</v>
      </c>
      <c r="BG53" s="357">
        <v>666</v>
      </c>
      <c r="BH53" s="357">
        <v>660</v>
      </c>
      <c r="BI53" s="357">
        <v>646</v>
      </c>
      <c r="BJ53" s="357">
        <v>668</v>
      </c>
      <c r="BK53" s="346">
        <v>690</v>
      </c>
      <c r="BL53" s="347">
        <v>675</v>
      </c>
      <c r="BM53" s="357">
        <v>660</v>
      </c>
      <c r="BN53" s="357">
        <v>686</v>
      </c>
      <c r="BO53" s="357">
        <v>706</v>
      </c>
      <c r="BP53" s="357">
        <v>711</v>
      </c>
      <c r="BQ53" s="357">
        <v>763</v>
      </c>
      <c r="BR53" s="357">
        <v>761</v>
      </c>
      <c r="BS53" s="357">
        <v>773</v>
      </c>
      <c r="BT53" s="357">
        <v>768</v>
      </c>
      <c r="BU53" s="357">
        <v>806</v>
      </c>
      <c r="BV53" s="357">
        <v>829</v>
      </c>
      <c r="BW53" s="346">
        <v>827</v>
      </c>
      <c r="BX53" s="347">
        <v>818</v>
      </c>
      <c r="BY53" s="357">
        <v>802</v>
      </c>
      <c r="BZ53" s="357">
        <v>835</v>
      </c>
      <c r="CA53" s="357">
        <v>843</v>
      </c>
      <c r="CB53" s="357">
        <v>895</v>
      </c>
      <c r="CC53" s="357">
        <v>895</v>
      </c>
      <c r="CD53" s="357">
        <v>894</v>
      </c>
      <c r="CE53" s="357">
        <v>877</v>
      </c>
      <c r="CF53" s="357">
        <v>868</v>
      </c>
      <c r="CG53" s="357">
        <v>867</v>
      </c>
      <c r="CH53" s="357">
        <v>861</v>
      </c>
      <c r="CI53" s="346">
        <v>896</v>
      </c>
      <c r="CJ53" s="347">
        <v>840</v>
      </c>
      <c r="CK53" s="357">
        <v>850</v>
      </c>
      <c r="CL53" s="357">
        <v>891</v>
      </c>
      <c r="CM53" s="357">
        <v>889</v>
      </c>
      <c r="CN53" s="357">
        <v>837</v>
      </c>
      <c r="CO53" s="357">
        <v>801</v>
      </c>
      <c r="CP53" s="357">
        <v>774</v>
      </c>
      <c r="CQ53" s="357">
        <v>821</v>
      </c>
      <c r="CR53" s="357">
        <v>843</v>
      </c>
      <c r="CS53" s="357">
        <v>879</v>
      </c>
      <c r="CT53" s="357">
        <v>886</v>
      </c>
      <c r="CU53" s="346">
        <v>923</v>
      </c>
      <c r="CV53" s="347">
        <v>902</v>
      </c>
      <c r="CW53" s="357">
        <v>927</v>
      </c>
      <c r="CX53" s="357">
        <v>969</v>
      </c>
      <c r="CY53" s="357">
        <v>988</v>
      </c>
      <c r="CZ53" s="357">
        <v>992</v>
      </c>
      <c r="DA53" s="357">
        <v>1003</v>
      </c>
      <c r="DB53" s="357">
        <v>1012</v>
      </c>
      <c r="DC53" s="357">
        <v>1057</v>
      </c>
      <c r="DD53" s="357">
        <v>1074</v>
      </c>
      <c r="DE53" s="357">
        <v>1110</v>
      </c>
      <c r="DF53" s="357">
        <v>1025</v>
      </c>
      <c r="DG53" s="346">
        <v>1040</v>
      </c>
      <c r="DH53" s="347">
        <v>1000</v>
      </c>
      <c r="DI53" s="357">
        <v>1033</v>
      </c>
      <c r="DJ53" s="357">
        <v>1049</v>
      </c>
      <c r="DK53" s="357">
        <v>1133</v>
      </c>
      <c r="DL53" s="357">
        <v>1117</v>
      </c>
      <c r="DM53" s="357">
        <v>1146</v>
      </c>
      <c r="DN53" s="357">
        <v>1006</v>
      </c>
      <c r="DO53" s="357">
        <v>1012</v>
      </c>
      <c r="DP53" s="357">
        <v>1018</v>
      </c>
      <c r="DQ53" s="346">
        <v>1023</v>
      </c>
      <c r="DR53" s="346">
        <v>1032</v>
      </c>
      <c r="DS53" s="350">
        <v>1021</v>
      </c>
      <c r="DT53" s="102">
        <v>-11</v>
      </c>
      <c r="DU53" s="85">
        <v>-1.0773751224289911</v>
      </c>
      <c r="DV53" s="102">
        <v>-19</v>
      </c>
      <c r="DW53" s="85">
        <v>-1.8269230769230771</v>
      </c>
    </row>
    <row r="54" spans="1:136" ht="15" outlineLevel="2">
      <c r="A54" s="344">
        <v>347</v>
      </c>
      <c r="B54" s="344" t="s">
        <v>327</v>
      </c>
      <c r="C54" s="344" t="s">
        <v>339</v>
      </c>
      <c r="D54" s="347">
        <v>862</v>
      </c>
      <c r="E54" s="357">
        <v>861</v>
      </c>
      <c r="F54" s="357">
        <v>861</v>
      </c>
      <c r="G54" s="357">
        <v>841</v>
      </c>
      <c r="H54" s="357">
        <v>859</v>
      </c>
      <c r="I54" s="357">
        <v>872</v>
      </c>
      <c r="J54" s="357">
        <v>841</v>
      </c>
      <c r="K54" s="357">
        <v>838</v>
      </c>
      <c r="L54" s="357">
        <v>826</v>
      </c>
      <c r="M54" s="357">
        <v>869</v>
      </c>
      <c r="N54" s="357">
        <v>869</v>
      </c>
      <c r="O54" s="350">
        <v>812</v>
      </c>
      <c r="P54" s="347">
        <v>792</v>
      </c>
      <c r="Q54" s="357">
        <v>652</v>
      </c>
      <c r="R54" s="357">
        <v>788</v>
      </c>
      <c r="S54" s="357">
        <v>814</v>
      </c>
      <c r="T54" s="357">
        <v>859</v>
      </c>
      <c r="U54" s="357">
        <v>850</v>
      </c>
      <c r="V54" s="357">
        <v>855</v>
      </c>
      <c r="W54" s="357">
        <v>878</v>
      </c>
      <c r="X54" s="357">
        <v>891</v>
      </c>
      <c r="Y54" s="357">
        <v>931</v>
      </c>
      <c r="Z54" s="357">
        <v>889</v>
      </c>
      <c r="AA54" s="350">
        <v>870</v>
      </c>
      <c r="AB54" s="347">
        <v>831</v>
      </c>
      <c r="AC54" s="357">
        <v>816</v>
      </c>
      <c r="AD54" s="357">
        <v>816</v>
      </c>
      <c r="AE54" s="357">
        <v>838</v>
      </c>
      <c r="AF54" s="357">
        <v>830</v>
      </c>
      <c r="AG54" s="357">
        <v>869</v>
      </c>
      <c r="AH54" s="357">
        <v>932</v>
      </c>
      <c r="AI54" s="357">
        <v>926</v>
      </c>
      <c r="AJ54" s="357">
        <v>935</v>
      </c>
      <c r="AK54" s="357">
        <v>931</v>
      </c>
      <c r="AL54" s="357">
        <v>843</v>
      </c>
      <c r="AM54" s="350">
        <v>846</v>
      </c>
      <c r="AN54" s="347">
        <v>800</v>
      </c>
      <c r="AO54" s="357">
        <v>760</v>
      </c>
      <c r="AP54" s="357">
        <v>780</v>
      </c>
      <c r="AQ54" s="357">
        <v>831</v>
      </c>
      <c r="AR54" s="357">
        <v>862</v>
      </c>
      <c r="AS54" s="357">
        <v>886</v>
      </c>
      <c r="AT54" s="357">
        <v>902</v>
      </c>
      <c r="AU54" s="357">
        <v>906</v>
      </c>
      <c r="AV54" s="357">
        <v>900</v>
      </c>
      <c r="AW54" s="357">
        <v>886</v>
      </c>
      <c r="AX54" s="357">
        <v>885</v>
      </c>
      <c r="AY54" s="350">
        <v>855</v>
      </c>
      <c r="AZ54" s="347">
        <v>814</v>
      </c>
      <c r="BA54" s="357">
        <v>784</v>
      </c>
      <c r="BB54" s="357">
        <v>781</v>
      </c>
      <c r="BC54" s="357">
        <v>748</v>
      </c>
      <c r="BD54" s="357">
        <v>737</v>
      </c>
      <c r="BE54" s="357">
        <v>754</v>
      </c>
      <c r="BF54" s="357">
        <v>758</v>
      </c>
      <c r="BG54" s="357">
        <v>742</v>
      </c>
      <c r="BH54" s="357">
        <v>793</v>
      </c>
      <c r="BI54" s="357">
        <v>790</v>
      </c>
      <c r="BJ54" s="357">
        <v>777</v>
      </c>
      <c r="BK54" s="346">
        <v>799</v>
      </c>
      <c r="BL54" s="347">
        <v>785</v>
      </c>
      <c r="BM54" s="357">
        <v>798</v>
      </c>
      <c r="BN54" s="357">
        <v>838</v>
      </c>
      <c r="BO54" s="357">
        <v>868</v>
      </c>
      <c r="BP54" s="357">
        <v>894</v>
      </c>
      <c r="BQ54" s="357">
        <v>887</v>
      </c>
      <c r="BR54" s="357">
        <v>910</v>
      </c>
      <c r="BS54" s="357">
        <v>899</v>
      </c>
      <c r="BT54" s="357">
        <v>908</v>
      </c>
      <c r="BU54" s="357">
        <v>881</v>
      </c>
      <c r="BV54" s="357">
        <v>856</v>
      </c>
      <c r="BW54" s="346">
        <v>868</v>
      </c>
      <c r="BX54" s="347">
        <v>842</v>
      </c>
      <c r="BY54" s="357">
        <v>836</v>
      </c>
      <c r="BZ54" s="357">
        <v>881</v>
      </c>
      <c r="CA54" s="357">
        <v>876</v>
      </c>
      <c r="CB54" s="357">
        <v>892</v>
      </c>
      <c r="CC54" s="357">
        <v>885</v>
      </c>
      <c r="CD54" s="357">
        <v>900</v>
      </c>
      <c r="CE54" s="357">
        <v>930</v>
      </c>
      <c r="CF54" s="357">
        <v>878</v>
      </c>
      <c r="CG54" s="357">
        <v>838</v>
      </c>
      <c r="CH54" s="357">
        <v>844</v>
      </c>
      <c r="CI54" s="346">
        <v>823</v>
      </c>
      <c r="CJ54" s="347">
        <v>776</v>
      </c>
      <c r="CK54" s="357">
        <v>727</v>
      </c>
      <c r="CL54" s="357">
        <v>739</v>
      </c>
      <c r="CM54" s="357">
        <v>758</v>
      </c>
      <c r="CN54" s="357">
        <v>751</v>
      </c>
      <c r="CO54" s="357">
        <v>742</v>
      </c>
      <c r="CP54" s="357">
        <v>733</v>
      </c>
      <c r="CQ54" s="357">
        <v>747</v>
      </c>
      <c r="CR54" s="357">
        <v>735</v>
      </c>
      <c r="CS54" s="357">
        <v>713</v>
      </c>
      <c r="CT54" s="357">
        <v>709</v>
      </c>
      <c r="CU54" s="346">
        <v>722</v>
      </c>
      <c r="CV54" s="347">
        <v>721</v>
      </c>
      <c r="CW54" s="357">
        <v>742</v>
      </c>
      <c r="CX54" s="357">
        <v>779</v>
      </c>
      <c r="CY54" s="357">
        <v>801</v>
      </c>
      <c r="CZ54" s="357">
        <v>802</v>
      </c>
      <c r="DA54" s="357">
        <v>796</v>
      </c>
      <c r="DB54" s="357">
        <v>767</v>
      </c>
      <c r="DC54" s="357">
        <v>768</v>
      </c>
      <c r="DD54" s="357">
        <v>778</v>
      </c>
      <c r="DE54" s="357">
        <v>781</v>
      </c>
      <c r="DF54" s="357">
        <v>784</v>
      </c>
      <c r="DG54" s="346">
        <v>801</v>
      </c>
      <c r="DH54" s="347">
        <v>778</v>
      </c>
      <c r="DI54" s="357">
        <v>750</v>
      </c>
      <c r="DJ54" s="357">
        <v>781</v>
      </c>
      <c r="DK54" s="357">
        <v>786</v>
      </c>
      <c r="DL54" s="357">
        <v>799</v>
      </c>
      <c r="DM54" s="357">
        <v>819</v>
      </c>
      <c r="DN54" s="357">
        <v>747</v>
      </c>
      <c r="DO54" s="357">
        <v>744</v>
      </c>
      <c r="DP54" s="357">
        <v>761</v>
      </c>
      <c r="DQ54" s="346">
        <v>762</v>
      </c>
      <c r="DR54" s="346">
        <v>738</v>
      </c>
      <c r="DS54" s="350">
        <v>729</v>
      </c>
      <c r="DT54" s="102">
        <v>-9</v>
      </c>
      <c r="DU54" s="85">
        <v>-1.2345679012345678</v>
      </c>
      <c r="DV54" s="102">
        <v>-72</v>
      </c>
      <c r="DW54" s="85">
        <v>-8.9887640449438209</v>
      </c>
    </row>
    <row r="55" spans="1:136" ht="15" outlineLevel="2">
      <c r="A55" s="344">
        <v>411</v>
      </c>
      <c r="B55" s="344" t="s">
        <v>327</v>
      </c>
      <c r="C55" s="344" t="s">
        <v>340</v>
      </c>
      <c r="D55" s="347">
        <v>1097</v>
      </c>
      <c r="E55" s="357">
        <v>1049</v>
      </c>
      <c r="F55" s="357">
        <v>1051</v>
      </c>
      <c r="G55" s="357">
        <v>1085</v>
      </c>
      <c r="H55" s="357">
        <v>1093</v>
      </c>
      <c r="I55" s="357">
        <v>1091</v>
      </c>
      <c r="J55" s="357">
        <v>1126</v>
      </c>
      <c r="K55" s="357">
        <v>1112</v>
      </c>
      <c r="L55" s="357">
        <v>1082</v>
      </c>
      <c r="M55" s="357">
        <v>1116</v>
      </c>
      <c r="N55" s="357">
        <v>1132</v>
      </c>
      <c r="O55" s="350">
        <v>1139</v>
      </c>
      <c r="P55" s="347">
        <v>1142</v>
      </c>
      <c r="Q55" s="357">
        <v>1167</v>
      </c>
      <c r="R55" s="357">
        <v>1139</v>
      </c>
      <c r="S55" s="357">
        <v>1156</v>
      </c>
      <c r="T55" s="357">
        <v>1093</v>
      </c>
      <c r="U55" s="357">
        <v>1193</v>
      </c>
      <c r="V55" s="357">
        <v>1236</v>
      </c>
      <c r="W55" s="357">
        <v>1285</v>
      </c>
      <c r="X55" s="357">
        <v>1316</v>
      </c>
      <c r="Y55" s="357">
        <v>1300</v>
      </c>
      <c r="Z55" s="357">
        <v>1273</v>
      </c>
      <c r="AA55" s="350">
        <v>1251</v>
      </c>
      <c r="AB55" s="347">
        <v>1227</v>
      </c>
      <c r="AC55" s="357">
        <v>1165</v>
      </c>
      <c r="AD55" s="357">
        <v>1159</v>
      </c>
      <c r="AE55" s="357">
        <v>1148</v>
      </c>
      <c r="AF55" s="357">
        <v>1101</v>
      </c>
      <c r="AG55" s="357">
        <v>1020</v>
      </c>
      <c r="AH55" s="357">
        <v>1099</v>
      </c>
      <c r="AI55" s="357">
        <v>1308</v>
      </c>
      <c r="AJ55" s="357">
        <v>1330</v>
      </c>
      <c r="AK55" s="357">
        <v>1360</v>
      </c>
      <c r="AL55" s="357">
        <v>1288</v>
      </c>
      <c r="AM55" s="350">
        <v>1261</v>
      </c>
      <c r="AN55" s="347">
        <v>1228</v>
      </c>
      <c r="AO55" s="357">
        <v>1121</v>
      </c>
      <c r="AP55" s="357">
        <v>1150</v>
      </c>
      <c r="AQ55" s="357">
        <v>1174</v>
      </c>
      <c r="AR55" s="357">
        <v>1193</v>
      </c>
      <c r="AS55" s="357">
        <v>1226</v>
      </c>
      <c r="AT55" s="357">
        <v>1222</v>
      </c>
      <c r="AU55" s="357">
        <v>1211</v>
      </c>
      <c r="AV55" s="357">
        <v>1208</v>
      </c>
      <c r="AW55" s="357">
        <v>1216</v>
      </c>
      <c r="AX55" s="357">
        <v>1224</v>
      </c>
      <c r="AY55" s="350">
        <v>1256</v>
      </c>
      <c r="AZ55" s="347">
        <v>1269</v>
      </c>
      <c r="BA55" s="357">
        <v>1251</v>
      </c>
      <c r="BB55" s="357">
        <v>1216</v>
      </c>
      <c r="BC55" s="357">
        <v>1199</v>
      </c>
      <c r="BD55" s="357">
        <v>1179</v>
      </c>
      <c r="BE55" s="357">
        <v>1167</v>
      </c>
      <c r="BF55" s="357">
        <v>1184</v>
      </c>
      <c r="BG55" s="357">
        <v>1171</v>
      </c>
      <c r="BH55" s="357">
        <v>1184</v>
      </c>
      <c r="BI55" s="357">
        <v>1177</v>
      </c>
      <c r="BJ55" s="357">
        <v>1161</v>
      </c>
      <c r="BK55" s="346">
        <v>1181</v>
      </c>
      <c r="BL55" s="347">
        <v>1176</v>
      </c>
      <c r="BM55" s="357">
        <v>1185</v>
      </c>
      <c r="BN55" s="357">
        <v>1200</v>
      </c>
      <c r="BO55" s="357">
        <v>1200</v>
      </c>
      <c r="BP55" s="357">
        <v>1182</v>
      </c>
      <c r="BQ55" s="357">
        <v>1184</v>
      </c>
      <c r="BR55" s="357">
        <v>1150</v>
      </c>
      <c r="BS55" s="357">
        <v>1135</v>
      </c>
      <c r="BT55" s="357">
        <v>1126</v>
      </c>
      <c r="BU55" s="357">
        <v>1121</v>
      </c>
      <c r="BV55" s="357">
        <v>1088</v>
      </c>
      <c r="BW55" s="346">
        <v>1068</v>
      </c>
      <c r="BX55" s="347">
        <v>987</v>
      </c>
      <c r="BY55" s="357">
        <v>989</v>
      </c>
      <c r="BZ55" s="357">
        <v>1024</v>
      </c>
      <c r="CA55" s="357">
        <v>1036</v>
      </c>
      <c r="CB55" s="357">
        <v>1056</v>
      </c>
      <c r="CC55" s="357">
        <v>1066</v>
      </c>
      <c r="CD55" s="357">
        <v>1068</v>
      </c>
      <c r="CE55" s="357">
        <v>1087</v>
      </c>
      <c r="CF55" s="357">
        <v>1128</v>
      </c>
      <c r="CG55" s="357">
        <v>1142</v>
      </c>
      <c r="CH55" s="357">
        <v>1152</v>
      </c>
      <c r="CI55" s="346">
        <v>1127</v>
      </c>
      <c r="CJ55" s="347">
        <v>1082</v>
      </c>
      <c r="CK55" s="357">
        <v>1046</v>
      </c>
      <c r="CL55" s="357">
        <v>1044</v>
      </c>
      <c r="CM55" s="357">
        <v>1051</v>
      </c>
      <c r="CN55" s="357">
        <v>1027</v>
      </c>
      <c r="CO55" s="357">
        <v>1039</v>
      </c>
      <c r="CP55" s="357">
        <v>1049</v>
      </c>
      <c r="CQ55" s="357">
        <v>1111</v>
      </c>
      <c r="CR55" s="357">
        <v>1110</v>
      </c>
      <c r="CS55" s="357">
        <v>1149</v>
      </c>
      <c r="CT55" s="357">
        <v>1162</v>
      </c>
      <c r="CU55" s="346">
        <v>1147</v>
      </c>
      <c r="CV55" s="347">
        <v>1119</v>
      </c>
      <c r="CW55" s="357">
        <v>1140</v>
      </c>
      <c r="CX55" s="357">
        <v>1143</v>
      </c>
      <c r="CY55" s="357">
        <v>1171</v>
      </c>
      <c r="CZ55" s="357">
        <v>1217</v>
      </c>
      <c r="DA55" s="357">
        <v>1225</v>
      </c>
      <c r="DB55" s="357">
        <v>1203</v>
      </c>
      <c r="DC55" s="357">
        <v>1175</v>
      </c>
      <c r="DD55" s="357">
        <v>1245</v>
      </c>
      <c r="DE55" s="357">
        <v>1232</v>
      </c>
      <c r="DF55" s="357">
        <v>1187</v>
      </c>
      <c r="DG55" s="346">
        <v>1196</v>
      </c>
      <c r="DH55" s="347">
        <v>1144</v>
      </c>
      <c r="DI55" s="357">
        <v>1158</v>
      </c>
      <c r="DJ55" s="357">
        <v>1164</v>
      </c>
      <c r="DK55" s="357">
        <v>1201</v>
      </c>
      <c r="DL55" s="357">
        <v>1224</v>
      </c>
      <c r="DM55" s="357">
        <v>1234</v>
      </c>
      <c r="DN55" s="357">
        <v>1106</v>
      </c>
      <c r="DO55" s="357">
        <v>1086</v>
      </c>
      <c r="DP55" s="357">
        <v>1116</v>
      </c>
      <c r="DQ55" s="346">
        <v>1103</v>
      </c>
      <c r="DR55" s="346">
        <v>1121</v>
      </c>
      <c r="DS55" s="350">
        <v>1090</v>
      </c>
      <c r="DT55" s="102">
        <v>-31</v>
      </c>
      <c r="DU55" s="85">
        <v>-2.8440366972477067</v>
      </c>
      <c r="DV55" s="102">
        <v>-106</v>
      </c>
      <c r="DW55" s="85">
        <v>-8.8628762541806019</v>
      </c>
    </row>
    <row r="56" spans="1:136" ht="15" outlineLevel="2">
      <c r="A56" s="344">
        <v>501</v>
      </c>
      <c r="B56" s="344" t="s">
        <v>327</v>
      </c>
      <c r="C56" s="344" t="s">
        <v>341</v>
      </c>
      <c r="D56" s="347">
        <v>142</v>
      </c>
      <c r="E56" s="357">
        <v>147</v>
      </c>
      <c r="F56" s="357">
        <v>150</v>
      </c>
      <c r="G56" s="357">
        <v>186</v>
      </c>
      <c r="H56" s="357">
        <v>195</v>
      </c>
      <c r="I56" s="357">
        <v>182</v>
      </c>
      <c r="J56" s="357">
        <v>188</v>
      </c>
      <c r="K56" s="357">
        <v>192</v>
      </c>
      <c r="L56" s="357">
        <v>192</v>
      </c>
      <c r="M56" s="357">
        <v>200</v>
      </c>
      <c r="N56" s="357">
        <v>195</v>
      </c>
      <c r="O56" s="350">
        <v>183</v>
      </c>
      <c r="P56" s="347">
        <v>192</v>
      </c>
      <c r="Q56" s="357">
        <v>189</v>
      </c>
      <c r="R56" s="357">
        <v>194</v>
      </c>
      <c r="S56" s="357">
        <v>212</v>
      </c>
      <c r="T56" s="357">
        <v>195</v>
      </c>
      <c r="U56" s="357">
        <v>219</v>
      </c>
      <c r="V56" s="357">
        <v>231</v>
      </c>
      <c r="W56" s="357">
        <v>248</v>
      </c>
      <c r="X56" s="357">
        <v>253</v>
      </c>
      <c r="Y56" s="357">
        <v>284</v>
      </c>
      <c r="Z56" s="357">
        <v>270</v>
      </c>
      <c r="AA56" s="350">
        <v>254</v>
      </c>
      <c r="AB56" s="347">
        <v>255</v>
      </c>
      <c r="AC56" s="357">
        <v>230</v>
      </c>
      <c r="AD56" s="357">
        <v>223</v>
      </c>
      <c r="AE56" s="357">
        <v>204</v>
      </c>
      <c r="AF56" s="357">
        <v>172</v>
      </c>
      <c r="AG56" s="357">
        <v>164</v>
      </c>
      <c r="AH56" s="357">
        <v>173</v>
      </c>
      <c r="AI56" s="357">
        <v>189</v>
      </c>
      <c r="AJ56" s="357">
        <v>187</v>
      </c>
      <c r="AK56" s="357">
        <v>179</v>
      </c>
      <c r="AL56" s="357">
        <v>158</v>
      </c>
      <c r="AM56" s="350">
        <v>73</v>
      </c>
      <c r="AN56" s="347">
        <v>197</v>
      </c>
      <c r="AO56" s="357">
        <v>187</v>
      </c>
      <c r="AP56" s="357">
        <v>204</v>
      </c>
      <c r="AQ56" s="357">
        <v>216</v>
      </c>
      <c r="AR56" s="357">
        <v>220</v>
      </c>
      <c r="AS56" s="357">
        <v>233</v>
      </c>
      <c r="AT56" s="357">
        <v>242</v>
      </c>
      <c r="AU56" s="357">
        <v>231</v>
      </c>
      <c r="AV56" s="357">
        <v>223</v>
      </c>
      <c r="AW56" s="357">
        <v>267</v>
      </c>
      <c r="AX56" s="357">
        <v>266</v>
      </c>
      <c r="AY56" s="350">
        <v>246</v>
      </c>
      <c r="AZ56" s="347">
        <v>208</v>
      </c>
      <c r="BA56" s="357">
        <v>192</v>
      </c>
      <c r="BB56" s="357">
        <v>186</v>
      </c>
      <c r="BC56" s="357">
        <v>163</v>
      </c>
      <c r="BD56" s="357">
        <v>170</v>
      </c>
      <c r="BE56" s="357">
        <v>176</v>
      </c>
      <c r="BF56" s="357">
        <v>180</v>
      </c>
      <c r="BG56" s="357">
        <v>196</v>
      </c>
      <c r="BH56" s="357">
        <v>190</v>
      </c>
      <c r="BI56" s="357">
        <v>192</v>
      </c>
      <c r="BJ56" s="357">
        <v>182</v>
      </c>
      <c r="BK56" s="346">
        <v>182</v>
      </c>
      <c r="BL56" s="347">
        <v>174</v>
      </c>
      <c r="BM56" s="357">
        <v>188</v>
      </c>
      <c r="BN56" s="357">
        <v>180</v>
      </c>
      <c r="BO56" s="357">
        <v>186</v>
      </c>
      <c r="BP56" s="357">
        <v>196</v>
      </c>
      <c r="BQ56" s="357">
        <v>201</v>
      </c>
      <c r="BR56" s="357">
        <v>191</v>
      </c>
      <c r="BS56" s="357">
        <v>184</v>
      </c>
      <c r="BT56" s="357">
        <v>180</v>
      </c>
      <c r="BU56" s="357">
        <v>174</v>
      </c>
      <c r="BV56" s="357">
        <v>183</v>
      </c>
      <c r="BW56" s="346">
        <v>190</v>
      </c>
      <c r="BX56" s="347">
        <v>177</v>
      </c>
      <c r="BY56" s="357">
        <v>177</v>
      </c>
      <c r="BZ56" s="357">
        <v>185</v>
      </c>
      <c r="CA56" s="357">
        <v>181</v>
      </c>
      <c r="CB56" s="357">
        <v>189</v>
      </c>
      <c r="CC56" s="357">
        <v>187</v>
      </c>
      <c r="CD56" s="357">
        <v>199</v>
      </c>
      <c r="CE56" s="357">
        <v>217</v>
      </c>
      <c r="CF56" s="357">
        <v>215</v>
      </c>
      <c r="CG56" s="357">
        <v>220</v>
      </c>
      <c r="CH56" s="357">
        <v>219</v>
      </c>
      <c r="CI56" s="346">
        <v>223</v>
      </c>
      <c r="CJ56" s="347">
        <v>198</v>
      </c>
      <c r="CK56" s="357">
        <v>195</v>
      </c>
      <c r="CL56" s="357">
        <v>213</v>
      </c>
      <c r="CM56" s="357">
        <v>213</v>
      </c>
      <c r="CN56" s="357">
        <v>209</v>
      </c>
      <c r="CO56" s="357">
        <v>215</v>
      </c>
      <c r="CP56" s="357">
        <v>234</v>
      </c>
      <c r="CQ56" s="357">
        <v>245</v>
      </c>
      <c r="CR56" s="357">
        <v>243</v>
      </c>
      <c r="CS56" s="357">
        <v>249</v>
      </c>
      <c r="CT56" s="357">
        <v>249</v>
      </c>
      <c r="CU56" s="346">
        <v>241</v>
      </c>
      <c r="CV56" s="347">
        <v>235</v>
      </c>
      <c r="CW56" s="357">
        <v>258</v>
      </c>
      <c r="CX56" s="357">
        <v>260</v>
      </c>
      <c r="CY56" s="357">
        <v>276</v>
      </c>
      <c r="CZ56" s="357">
        <v>284</v>
      </c>
      <c r="DA56" s="357">
        <v>281</v>
      </c>
      <c r="DB56" s="357">
        <v>274</v>
      </c>
      <c r="DC56" s="357">
        <v>275</v>
      </c>
      <c r="DD56" s="357">
        <v>269</v>
      </c>
      <c r="DE56" s="357">
        <v>274</v>
      </c>
      <c r="DF56" s="357">
        <v>274</v>
      </c>
      <c r="DG56" s="346">
        <v>283</v>
      </c>
      <c r="DH56" s="347">
        <v>292</v>
      </c>
      <c r="DI56" s="357">
        <v>295</v>
      </c>
      <c r="DJ56" s="357">
        <v>298</v>
      </c>
      <c r="DK56" s="357">
        <v>307</v>
      </c>
      <c r="DL56" s="357">
        <v>326</v>
      </c>
      <c r="DM56" s="357">
        <v>335</v>
      </c>
      <c r="DN56" s="357">
        <v>308</v>
      </c>
      <c r="DO56" s="357">
        <v>299</v>
      </c>
      <c r="DP56" s="357">
        <v>287</v>
      </c>
      <c r="DQ56" s="346">
        <v>281</v>
      </c>
      <c r="DR56" s="346">
        <v>293</v>
      </c>
      <c r="DS56" s="350">
        <v>260</v>
      </c>
      <c r="DT56" s="102">
        <v>-33</v>
      </c>
      <c r="DU56" s="85">
        <v>-12.692307692307692</v>
      </c>
      <c r="DV56" s="102">
        <v>-23</v>
      </c>
      <c r="DW56" s="85">
        <v>-8.1272084805653702</v>
      </c>
    </row>
    <row r="57" spans="1:136" ht="15" outlineLevel="2">
      <c r="A57" s="344">
        <v>543</v>
      </c>
      <c r="B57" s="344" t="s">
        <v>327</v>
      </c>
      <c r="C57" s="344" t="s">
        <v>342</v>
      </c>
      <c r="D57" s="347">
        <v>486</v>
      </c>
      <c r="E57" s="357">
        <v>484</v>
      </c>
      <c r="F57" s="357">
        <v>513</v>
      </c>
      <c r="G57" s="357">
        <v>483</v>
      </c>
      <c r="H57" s="357">
        <v>462</v>
      </c>
      <c r="I57" s="357">
        <v>528</v>
      </c>
      <c r="J57" s="357">
        <v>529</v>
      </c>
      <c r="K57" s="357">
        <v>562</v>
      </c>
      <c r="L57" s="357">
        <v>588</v>
      </c>
      <c r="M57" s="357">
        <v>596</v>
      </c>
      <c r="N57" s="357">
        <v>597</v>
      </c>
      <c r="O57" s="350">
        <v>553</v>
      </c>
      <c r="P57" s="347">
        <v>492</v>
      </c>
      <c r="Q57" s="357">
        <v>543</v>
      </c>
      <c r="R57" s="357">
        <v>604</v>
      </c>
      <c r="S57" s="357">
        <v>606</v>
      </c>
      <c r="T57" s="357">
        <v>462</v>
      </c>
      <c r="U57" s="357">
        <v>630</v>
      </c>
      <c r="V57" s="357">
        <v>650</v>
      </c>
      <c r="W57" s="357">
        <v>674</v>
      </c>
      <c r="X57" s="357">
        <v>713</v>
      </c>
      <c r="Y57" s="357">
        <v>736</v>
      </c>
      <c r="Z57" s="357">
        <v>688</v>
      </c>
      <c r="AA57" s="350">
        <v>656</v>
      </c>
      <c r="AB57" s="347">
        <v>594</v>
      </c>
      <c r="AC57" s="357">
        <v>562</v>
      </c>
      <c r="AD57" s="357">
        <v>566</v>
      </c>
      <c r="AE57" s="357">
        <v>577</v>
      </c>
      <c r="AF57" s="357">
        <v>583</v>
      </c>
      <c r="AG57" s="357">
        <v>613</v>
      </c>
      <c r="AH57" s="357">
        <v>647</v>
      </c>
      <c r="AI57" s="357">
        <v>670</v>
      </c>
      <c r="AJ57" s="357">
        <v>689</v>
      </c>
      <c r="AK57" s="357">
        <v>711</v>
      </c>
      <c r="AL57" s="357">
        <v>614</v>
      </c>
      <c r="AM57" s="350">
        <v>632</v>
      </c>
      <c r="AN57" s="347">
        <v>621</v>
      </c>
      <c r="AO57" s="357">
        <v>515</v>
      </c>
      <c r="AP57" s="357">
        <v>549</v>
      </c>
      <c r="AQ57" s="357">
        <v>565</v>
      </c>
      <c r="AR57" s="357">
        <v>574</v>
      </c>
      <c r="AS57" s="357">
        <v>663</v>
      </c>
      <c r="AT57" s="357">
        <v>646</v>
      </c>
      <c r="AU57" s="357">
        <v>655</v>
      </c>
      <c r="AV57" s="357">
        <v>645</v>
      </c>
      <c r="AW57" s="357">
        <v>633</v>
      </c>
      <c r="AX57" s="357">
        <v>637</v>
      </c>
      <c r="AY57" s="350">
        <v>644</v>
      </c>
      <c r="AZ57" s="347">
        <v>632</v>
      </c>
      <c r="BA57" s="357">
        <v>625</v>
      </c>
      <c r="BB57" s="357">
        <v>600</v>
      </c>
      <c r="BC57" s="357">
        <v>583</v>
      </c>
      <c r="BD57" s="357">
        <v>582</v>
      </c>
      <c r="BE57" s="357">
        <v>601</v>
      </c>
      <c r="BF57" s="357">
        <v>628</v>
      </c>
      <c r="BG57" s="357">
        <v>614</v>
      </c>
      <c r="BH57" s="357">
        <v>610</v>
      </c>
      <c r="BI57" s="357">
        <v>599</v>
      </c>
      <c r="BJ57" s="357">
        <v>575</v>
      </c>
      <c r="BK57" s="346">
        <v>593</v>
      </c>
      <c r="BL57" s="347">
        <v>573</v>
      </c>
      <c r="BM57" s="357">
        <v>565</v>
      </c>
      <c r="BN57" s="357">
        <v>611</v>
      </c>
      <c r="BO57" s="357">
        <v>614</v>
      </c>
      <c r="BP57" s="357">
        <v>603</v>
      </c>
      <c r="BQ57" s="357">
        <v>592</v>
      </c>
      <c r="BR57" s="357">
        <v>583</v>
      </c>
      <c r="BS57" s="357">
        <v>568</v>
      </c>
      <c r="BT57" s="357">
        <v>567</v>
      </c>
      <c r="BU57" s="357">
        <v>560</v>
      </c>
      <c r="BV57" s="357">
        <v>576</v>
      </c>
      <c r="BW57" s="346">
        <v>545</v>
      </c>
      <c r="BX57" s="347">
        <v>513</v>
      </c>
      <c r="BY57" s="357">
        <v>510</v>
      </c>
      <c r="BZ57" s="357">
        <v>502</v>
      </c>
      <c r="CA57" s="357">
        <v>509</v>
      </c>
      <c r="CB57" s="357">
        <v>544</v>
      </c>
      <c r="CC57" s="357">
        <v>556</v>
      </c>
      <c r="CD57" s="357">
        <v>566</v>
      </c>
      <c r="CE57" s="357">
        <v>528</v>
      </c>
      <c r="CF57" s="357">
        <v>529</v>
      </c>
      <c r="CG57" s="357">
        <v>559</v>
      </c>
      <c r="CH57" s="357">
        <v>543</v>
      </c>
      <c r="CI57" s="346">
        <v>547</v>
      </c>
      <c r="CJ57" s="347">
        <v>518</v>
      </c>
      <c r="CK57" s="357">
        <v>502</v>
      </c>
      <c r="CL57" s="357">
        <v>525</v>
      </c>
      <c r="CM57" s="357">
        <v>570</v>
      </c>
      <c r="CN57" s="357">
        <v>515</v>
      </c>
      <c r="CO57" s="357">
        <v>519</v>
      </c>
      <c r="CP57" s="357">
        <v>540</v>
      </c>
      <c r="CQ57" s="357">
        <v>585</v>
      </c>
      <c r="CR57" s="357">
        <v>558</v>
      </c>
      <c r="CS57" s="357">
        <v>582</v>
      </c>
      <c r="CT57" s="357">
        <v>601</v>
      </c>
      <c r="CU57" s="346">
        <v>616</v>
      </c>
      <c r="CV57" s="347">
        <v>584</v>
      </c>
      <c r="CW57" s="357">
        <v>585</v>
      </c>
      <c r="CX57" s="357">
        <v>583</v>
      </c>
      <c r="CY57" s="357">
        <v>608</v>
      </c>
      <c r="CZ57" s="357">
        <v>624</v>
      </c>
      <c r="DA57" s="357">
        <v>622</v>
      </c>
      <c r="DB57" s="357">
        <v>613</v>
      </c>
      <c r="DC57" s="357">
        <v>622</v>
      </c>
      <c r="DD57" s="357">
        <v>583</v>
      </c>
      <c r="DE57" s="357">
        <v>581</v>
      </c>
      <c r="DF57" s="357">
        <v>578</v>
      </c>
      <c r="DG57" s="346">
        <v>579</v>
      </c>
      <c r="DH57" s="347">
        <v>544</v>
      </c>
      <c r="DI57" s="357">
        <v>531</v>
      </c>
      <c r="DJ57" s="357">
        <v>612</v>
      </c>
      <c r="DK57" s="357">
        <v>630</v>
      </c>
      <c r="DL57" s="357">
        <v>633</v>
      </c>
      <c r="DM57" s="357">
        <v>620</v>
      </c>
      <c r="DN57" s="357">
        <v>580</v>
      </c>
      <c r="DO57" s="357">
        <v>559</v>
      </c>
      <c r="DP57" s="357">
        <v>574</v>
      </c>
      <c r="DQ57" s="346">
        <v>562</v>
      </c>
      <c r="DR57" s="346">
        <v>578</v>
      </c>
      <c r="DS57" s="350">
        <v>549</v>
      </c>
      <c r="DT57" s="102">
        <v>-29</v>
      </c>
      <c r="DU57" s="85">
        <v>-5.2823315118397085</v>
      </c>
      <c r="DV57" s="102">
        <v>-30</v>
      </c>
      <c r="DW57" s="85">
        <v>-5.1813471502590671</v>
      </c>
    </row>
    <row r="58" spans="1:136" ht="15" outlineLevel="2">
      <c r="A58" s="344">
        <v>628</v>
      </c>
      <c r="B58" s="344" t="s">
        <v>327</v>
      </c>
      <c r="C58" s="344" t="s">
        <v>343</v>
      </c>
      <c r="D58" s="347">
        <v>766</v>
      </c>
      <c r="E58" s="357">
        <v>739</v>
      </c>
      <c r="F58" s="357">
        <v>725</v>
      </c>
      <c r="G58" s="357">
        <v>728</v>
      </c>
      <c r="H58" s="357">
        <v>767</v>
      </c>
      <c r="I58" s="357">
        <v>741</v>
      </c>
      <c r="J58" s="357">
        <v>803</v>
      </c>
      <c r="K58" s="357">
        <v>833</v>
      </c>
      <c r="L58" s="357">
        <v>901</v>
      </c>
      <c r="M58" s="357">
        <v>905</v>
      </c>
      <c r="N58" s="357">
        <v>915</v>
      </c>
      <c r="O58" s="350">
        <v>890</v>
      </c>
      <c r="P58" s="347">
        <v>824</v>
      </c>
      <c r="Q58" s="357">
        <v>856</v>
      </c>
      <c r="R58" s="357">
        <v>897</v>
      </c>
      <c r="S58" s="357">
        <v>911</v>
      </c>
      <c r="T58" s="357">
        <v>767</v>
      </c>
      <c r="U58" s="357">
        <v>883</v>
      </c>
      <c r="V58" s="357">
        <v>903</v>
      </c>
      <c r="W58" s="357">
        <v>957</v>
      </c>
      <c r="X58" s="357">
        <v>1055</v>
      </c>
      <c r="Y58" s="357">
        <v>1029</v>
      </c>
      <c r="Z58" s="357">
        <v>995</v>
      </c>
      <c r="AA58" s="350">
        <v>965</v>
      </c>
      <c r="AB58" s="347">
        <v>943</v>
      </c>
      <c r="AC58" s="357">
        <v>916</v>
      </c>
      <c r="AD58" s="357">
        <v>920</v>
      </c>
      <c r="AE58" s="357">
        <v>855</v>
      </c>
      <c r="AF58" s="357">
        <v>853</v>
      </c>
      <c r="AG58" s="357">
        <v>910</v>
      </c>
      <c r="AH58" s="357">
        <v>966</v>
      </c>
      <c r="AI58" s="357">
        <v>980</v>
      </c>
      <c r="AJ58" s="357">
        <v>961</v>
      </c>
      <c r="AK58" s="357">
        <v>931</v>
      </c>
      <c r="AL58" s="357">
        <v>855</v>
      </c>
      <c r="AM58" s="350">
        <v>897</v>
      </c>
      <c r="AN58" s="347">
        <v>1021</v>
      </c>
      <c r="AO58" s="357">
        <v>985</v>
      </c>
      <c r="AP58" s="357">
        <v>979</v>
      </c>
      <c r="AQ58" s="357">
        <v>1050</v>
      </c>
      <c r="AR58" s="357">
        <v>1031</v>
      </c>
      <c r="AS58" s="357">
        <v>1112</v>
      </c>
      <c r="AT58" s="357">
        <v>1136</v>
      </c>
      <c r="AU58" s="357">
        <v>1124</v>
      </c>
      <c r="AV58" s="357">
        <v>1225</v>
      </c>
      <c r="AW58" s="357">
        <v>1155</v>
      </c>
      <c r="AX58" s="357">
        <v>1128</v>
      </c>
      <c r="AY58" s="350">
        <v>1093</v>
      </c>
      <c r="AZ58" s="347">
        <v>1052</v>
      </c>
      <c r="BA58" s="357">
        <v>1010</v>
      </c>
      <c r="BB58" s="357">
        <v>983</v>
      </c>
      <c r="BC58" s="357">
        <v>924</v>
      </c>
      <c r="BD58" s="357">
        <v>891</v>
      </c>
      <c r="BE58" s="357">
        <v>882</v>
      </c>
      <c r="BF58" s="357">
        <v>877</v>
      </c>
      <c r="BG58" s="357">
        <v>889</v>
      </c>
      <c r="BH58" s="357">
        <v>894</v>
      </c>
      <c r="BI58" s="357">
        <v>862</v>
      </c>
      <c r="BJ58" s="357">
        <v>820</v>
      </c>
      <c r="BK58" s="346">
        <v>806</v>
      </c>
      <c r="BL58" s="347">
        <v>781</v>
      </c>
      <c r="BM58" s="357">
        <v>786</v>
      </c>
      <c r="BN58" s="357">
        <v>840</v>
      </c>
      <c r="BO58" s="357">
        <v>807</v>
      </c>
      <c r="BP58" s="357">
        <v>828</v>
      </c>
      <c r="BQ58" s="357">
        <v>804</v>
      </c>
      <c r="BR58" s="357">
        <v>798</v>
      </c>
      <c r="BS58" s="357">
        <v>808</v>
      </c>
      <c r="BT58" s="357">
        <v>816</v>
      </c>
      <c r="BU58" s="357">
        <v>788</v>
      </c>
      <c r="BV58" s="357">
        <v>747</v>
      </c>
      <c r="BW58" s="346">
        <v>714</v>
      </c>
      <c r="BX58" s="347">
        <v>668</v>
      </c>
      <c r="BY58" s="357">
        <v>658</v>
      </c>
      <c r="BZ58" s="357">
        <v>737</v>
      </c>
      <c r="CA58" s="357">
        <v>773</v>
      </c>
      <c r="CB58" s="357">
        <v>802</v>
      </c>
      <c r="CC58" s="357">
        <v>796</v>
      </c>
      <c r="CD58" s="357">
        <v>781</v>
      </c>
      <c r="CE58" s="357">
        <v>773</v>
      </c>
      <c r="CF58" s="357">
        <v>732</v>
      </c>
      <c r="CG58" s="357">
        <v>730</v>
      </c>
      <c r="CH58" s="357">
        <v>738</v>
      </c>
      <c r="CI58" s="346">
        <v>720</v>
      </c>
      <c r="CJ58" s="347">
        <v>658</v>
      </c>
      <c r="CK58" s="357">
        <v>659</v>
      </c>
      <c r="CL58" s="357">
        <v>642</v>
      </c>
      <c r="CM58" s="357">
        <v>671</v>
      </c>
      <c r="CN58" s="357">
        <v>642</v>
      </c>
      <c r="CO58" s="357">
        <v>653</v>
      </c>
      <c r="CP58" s="357">
        <v>639</v>
      </c>
      <c r="CQ58" s="357">
        <v>661</v>
      </c>
      <c r="CR58" s="357">
        <v>683</v>
      </c>
      <c r="CS58" s="357">
        <v>661</v>
      </c>
      <c r="CT58" s="357">
        <v>744</v>
      </c>
      <c r="CU58" s="346">
        <v>712</v>
      </c>
      <c r="CV58" s="347">
        <v>652</v>
      </c>
      <c r="CW58" s="357">
        <v>680</v>
      </c>
      <c r="CX58" s="357">
        <v>690</v>
      </c>
      <c r="CY58" s="357">
        <v>701</v>
      </c>
      <c r="CZ58" s="357">
        <v>701</v>
      </c>
      <c r="DA58" s="357">
        <v>703</v>
      </c>
      <c r="DB58" s="357">
        <v>720</v>
      </c>
      <c r="DC58" s="357">
        <v>730</v>
      </c>
      <c r="DD58" s="357">
        <v>750</v>
      </c>
      <c r="DE58" s="357">
        <v>750</v>
      </c>
      <c r="DF58" s="357">
        <v>728</v>
      </c>
      <c r="DG58" s="346">
        <v>712</v>
      </c>
      <c r="DH58" s="347">
        <v>672</v>
      </c>
      <c r="DI58" s="357">
        <v>709</v>
      </c>
      <c r="DJ58" s="357">
        <v>733</v>
      </c>
      <c r="DK58" s="357">
        <v>758</v>
      </c>
      <c r="DL58" s="357">
        <v>755</v>
      </c>
      <c r="DM58" s="357">
        <v>753</v>
      </c>
      <c r="DN58" s="357">
        <v>687</v>
      </c>
      <c r="DO58" s="357">
        <v>654</v>
      </c>
      <c r="DP58" s="357">
        <v>622</v>
      </c>
      <c r="DQ58" s="346">
        <v>597</v>
      </c>
      <c r="DR58" s="346">
        <v>606</v>
      </c>
      <c r="DS58" s="350">
        <v>572</v>
      </c>
      <c r="DT58" s="102">
        <v>-34</v>
      </c>
      <c r="DU58" s="85">
        <v>-5.9440559440559442</v>
      </c>
      <c r="DV58" s="102">
        <v>-140</v>
      </c>
      <c r="DW58" s="85">
        <v>-19.662921348314608</v>
      </c>
    </row>
    <row r="59" spans="1:136" ht="15" outlineLevel="2">
      <c r="A59" s="344">
        <v>656</v>
      </c>
      <c r="B59" s="344" t="s">
        <v>327</v>
      </c>
      <c r="C59" s="344" t="s">
        <v>344</v>
      </c>
      <c r="D59" s="347">
        <v>3966</v>
      </c>
      <c r="E59" s="357">
        <v>4000</v>
      </c>
      <c r="F59" s="357">
        <v>4008</v>
      </c>
      <c r="G59" s="357">
        <v>3991</v>
      </c>
      <c r="H59" s="357">
        <v>4117</v>
      </c>
      <c r="I59" s="357">
        <v>4229</v>
      </c>
      <c r="J59" s="357">
        <v>4231</v>
      </c>
      <c r="K59" s="357">
        <v>4268</v>
      </c>
      <c r="L59" s="357">
        <v>4269</v>
      </c>
      <c r="M59" s="357">
        <v>4264</v>
      </c>
      <c r="N59" s="357">
        <v>4232</v>
      </c>
      <c r="O59" s="350">
        <v>4242</v>
      </c>
      <c r="P59" s="347">
        <v>4260</v>
      </c>
      <c r="Q59" s="357">
        <v>3323</v>
      </c>
      <c r="R59" s="357">
        <v>4156</v>
      </c>
      <c r="S59" s="357">
        <v>4121</v>
      </c>
      <c r="T59" s="357">
        <v>4117</v>
      </c>
      <c r="U59" s="357">
        <v>4216</v>
      </c>
      <c r="V59" s="357">
        <v>4253</v>
      </c>
      <c r="W59" s="357">
        <v>4391</v>
      </c>
      <c r="X59" s="357">
        <v>4452</v>
      </c>
      <c r="Y59" s="357">
        <v>4536</v>
      </c>
      <c r="Z59" s="357">
        <v>4450</v>
      </c>
      <c r="AA59" s="350">
        <v>4349</v>
      </c>
      <c r="AB59" s="347">
        <v>4196</v>
      </c>
      <c r="AC59" s="357">
        <v>4123</v>
      </c>
      <c r="AD59" s="357">
        <v>4201</v>
      </c>
      <c r="AE59" s="357">
        <v>4211</v>
      </c>
      <c r="AF59" s="357">
        <v>4214</v>
      </c>
      <c r="AG59" s="357">
        <v>4359</v>
      </c>
      <c r="AH59" s="357">
        <v>4503</v>
      </c>
      <c r="AI59" s="357">
        <v>4603</v>
      </c>
      <c r="AJ59" s="357">
        <v>4706</v>
      </c>
      <c r="AK59" s="357">
        <v>4710</v>
      </c>
      <c r="AL59" s="357">
        <v>4409</v>
      </c>
      <c r="AM59" s="350">
        <v>4485</v>
      </c>
      <c r="AN59" s="347">
        <v>4437</v>
      </c>
      <c r="AO59" s="357">
        <v>4278</v>
      </c>
      <c r="AP59" s="357">
        <v>4293</v>
      </c>
      <c r="AQ59" s="357">
        <v>4418</v>
      </c>
      <c r="AR59" s="357">
        <v>4498</v>
      </c>
      <c r="AS59" s="357">
        <v>4641</v>
      </c>
      <c r="AT59" s="357">
        <v>4702</v>
      </c>
      <c r="AU59" s="357">
        <v>4734</v>
      </c>
      <c r="AV59" s="357">
        <v>4769</v>
      </c>
      <c r="AW59" s="357">
        <v>4815</v>
      </c>
      <c r="AX59" s="357">
        <v>4841</v>
      </c>
      <c r="AY59" s="350">
        <v>4846</v>
      </c>
      <c r="AZ59" s="347">
        <v>4794</v>
      </c>
      <c r="BA59" s="357">
        <v>4794</v>
      </c>
      <c r="BB59" s="357">
        <v>4855</v>
      </c>
      <c r="BC59" s="357">
        <v>4755</v>
      </c>
      <c r="BD59" s="357">
        <v>4782</v>
      </c>
      <c r="BE59" s="357">
        <v>4838</v>
      </c>
      <c r="BF59" s="357">
        <v>4848</v>
      </c>
      <c r="BG59" s="357">
        <v>4878</v>
      </c>
      <c r="BH59" s="357">
        <v>4736</v>
      </c>
      <c r="BI59" s="357">
        <v>4705</v>
      </c>
      <c r="BJ59" s="357">
        <v>4586</v>
      </c>
      <c r="BK59" s="346">
        <v>4578</v>
      </c>
      <c r="BL59" s="347">
        <v>4512</v>
      </c>
      <c r="BM59" s="357">
        <v>4453</v>
      </c>
      <c r="BN59" s="357">
        <v>4436</v>
      </c>
      <c r="BO59" s="357">
        <v>4429</v>
      </c>
      <c r="BP59" s="357">
        <v>4392</v>
      </c>
      <c r="BQ59" s="357">
        <v>4408</v>
      </c>
      <c r="BR59" s="357">
        <v>4370</v>
      </c>
      <c r="BS59" s="357">
        <v>4374</v>
      </c>
      <c r="BT59" s="357">
        <v>4414</v>
      </c>
      <c r="BU59" s="357">
        <v>4424</v>
      </c>
      <c r="BV59" s="357">
        <v>4440</v>
      </c>
      <c r="BW59" s="346">
        <v>4458</v>
      </c>
      <c r="BX59" s="347">
        <v>4381</v>
      </c>
      <c r="BY59" s="357">
        <v>4398</v>
      </c>
      <c r="BZ59" s="357">
        <v>4513</v>
      </c>
      <c r="CA59" s="357">
        <v>4597</v>
      </c>
      <c r="CB59" s="357">
        <v>4692</v>
      </c>
      <c r="CC59" s="357">
        <v>4754</v>
      </c>
      <c r="CD59" s="357">
        <v>4855</v>
      </c>
      <c r="CE59" s="357">
        <v>4989</v>
      </c>
      <c r="CF59" s="357">
        <v>4879</v>
      </c>
      <c r="CG59" s="357">
        <v>4935</v>
      </c>
      <c r="CH59" s="357">
        <v>4922</v>
      </c>
      <c r="CI59" s="346">
        <v>4883</v>
      </c>
      <c r="CJ59" s="347">
        <v>4635</v>
      </c>
      <c r="CK59" s="357">
        <v>4579</v>
      </c>
      <c r="CL59" s="357">
        <v>4668</v>
      </c>
      <c r="CM59" s="357">
        <v>4619</v>
      </c>
      <c r="CN59" s="357">
        <v>4505</v>
      </c>
      <c r="CO59" s="357">
        <v>4554</v>
      </c>
      <c r="CP59" s="357">
        <v>4548</v>
      </c>
      <c r="CQ59" s="357">
        <v>4664</v>
      </c>
      <c r="CR59" s="357">
        <v>4702</v>
      </c>
      <c r="CS59" s="357">
        <v>4786</v>
      </c>
      <c r="CT59" s="357">
        <v>4830</v>
      </c>
      <c r="CU59" s="346">
        <v>4856</v>
      </c>
      <c r="CV59" s="347">
        <v>4838</v>
      </c>
      <c r="CW59" s="357">
        <v>4935</v>
      </c>
      <c r="CX59" s="357">
        <v>5005</v>
      </c>
      <c r="CY59" s="357">
        <v>5010</v>
      </c>
      <c r="CZ59" s="357">
        <v>5064</v>
      </c>
      <c r="DA59" s="357">
        <v>5041</v>
      </c>
      <c r="DB59" s="357">
        <v>5040</v>
      </c>
      <c r="DC59" s="357">
        <v>5047</v>
      </c>
      <c r="DD59" s="357">
        <v>5107</v>
      </c>
      <c r="DE59" s="357">
        <v>5099</v>
      </c>
      <c r="DF59" s="357">
        <v>5024</v>
      </c>
      <c r="DG59" s="346">
        <v>5009</v>
      </c>
      <c r="DH59" s="347">
        <v>4960</v>
      </c>
      <c r="DI59" s="357">
        <v>4997</v>
      </c>
      <c r="DJ59" s="357">
        <v>4998</v>
      </c>
      <c r="DK59" s="357">
        <v>5025</v>
      </c>
      <c r="DL59" s="357">
        <v>5034</v>
      </c>
      <c r="DM59" s="357">
        <v>5055</v>
      </c>
      <c r="DN59" s="357">
        <v>4471</v>
      </c>
      <c r="DO59" s="357">
        <v>4517</v>
      </c>
      <c r="DP59" s="357">
        <v>4547</v>
      </c>
      <c r="DQ59" s="346">
        <v>4538</v>
      </c>
      <c r="DR59" s="346">
        <v>4520</v>
      </c>
      <c r="DS59" s="350">
        <v>4465</v>
      </c>
      <c r="DT59" s="102">
        <v>-55</v>
      </c>
      <c r="DU59" s="85">
        <v>-1.2318029115341544</v>
      </c>
      <c r="DV59" s="102">
        <v>-544</v>
      </c>
      <c r="DW59" s="85">
        <v>-10.860451187861848</v>
      </c>
    </row>
    <row r="60" spans="1:136" ht="15" outlineLevel="2">
      <c r="A60" s="344">
        <v>761</v>
      </c>
      <c r="B60" s="344" t="s">
        <v>327</v>
      </c>
      <c r="C60" s="344" t="s">
        <v>345</v>
      </c>
      <c r="D60" s="347">
        <v>2584</v>
      </c>
      <c r="E60" s="357">
        <v>2566</v>
      </c>
      <c r="F60" s="357">
        <v>2596</v>
      </c>
      <c r="G60" s="357">
        <v>2644</v>
      </c>
      <c r="H60" s="357">
        <v>2655</v>
      </c>
      <c r="I60" s="357">
        <v>2683</v>
      </c>
      <c r="J60" s="357">
        <v>2672</v>
      </c>
      <c r="K60" s="357">
        <v>2712</v>
      </c>
      <c r="L60" s="357">
        <v>2736</v>
      </c>
      <c r="M60" s="357">
        <v>2743</v>
      </c>
      <c r="N60" s="357">
        <v>2697</v>
      </c>
      <c r="O60" s="350">
        <v>2676</v>
      </c>
      <c r="P60" s="347">
        <v>2630</v>
      </c>
      <c r="Q60" s="357">
        <v>2495</v>
      </c>
      <c r="R60" s="357">
        <v>2624</v>
      </c>
      <c r="S60" s="357">
        <v>2670</v>
      </c>
      <c r="T60" s="357">
        <v>2655</v>
      </c>
      <c r="U60" s="357">
        <v>2804</v>
      </c>
      <c r="V60" s="357">
        <v>2825</v>
      </c>
      <c r="W60" s="357">
        <v>2919</v>
      </c>
      <c r="X60" s="357">
        <v>2935</v>
      </c>
      <c r="Y60" s="357">
        <v>2995</v>
      </c>
      <c r="Z60" s="357">
        <v>2980</v>
      </c>
      <c r="AA60" s="350">
        <v>2874</v>
      </c>
      <c r="AB60" s="347">
        <v>2716</v>
      </c>
      <c r="AC60" s="357">
        <v>2664</v>
      </c>
      <c r="AD60" s="357">
        <v>2768</v>
      </c>
      <c r="AE60" s="357">
        <v>2809</v>
      </c>
      <c r="AF60" s="357">
        <v>2791</v>
      </c>
      <c r="AG60" s="357">
        <v>2862</v>
      </c>
      <c r="AH60" s="357">
        <v>3015</v>
      </c>
      <c r="AI60" s="357">
        <v>3085</v>
      </c>
      <c r="AJ60" s="357">
        <v>3157</v>
      </c>
      <c r="AK60" s="357">
        <v>3149</v>
      </c>
      <c r="AL60" s="357">
        <v>2980</v>
      </c>
      <c r="AM60" s="350">
        <v>2994</v>
      </c>
      <c r="AN60" s="347">
        <v>2928</v>
      </c>
      <c r="AO60" s="357">
        <v>2823</v>
      </c>
      <c r="AP60" s="357">
        <v>2867</v>
      </c>
      <c r="AQ60" s="357">
        <v>2955</v>
      </c>
      <c r="AR60" s="357">
        <v>2968</v>
      </c>
      <c r="AS60" s="357">
        <v>3067</v>
      </c>
      <c r="AT60" s="357">
        <v>3139</v>
      </c>
      <c r="AU60" s="357">
        <v>3189</v>
      </c>
      <c r="AV60" s="357">
        <v>3192</v>
      </c>
      <c r="AW60" s="357">
        <v>3214</v>
      </c>
      <c r="AX60" s="357">
        <v>3221</v>
      </c>
      <c r="AY60" s="350">
        <v>3189</v>
      </c>
      <c r="AZ60" s="347">
        <v>3133</v>
      </c>
      <c r="BA60" s="357">
        <v>3036</v>
      </c>
      <c r="BB60" s="357">
        <v>3022</v>
      </c>
      <c r="BC60" s="357">
        <v>2916</v>
      </c>
      <c r="BD60" s="357">
        <v>2920</v>
      </c>
      <c r="BE60" s="357">
        <v>2962</v>
      </c>
      <c r="BF60" s="357">
        <v>3019</v>
      </c>
      <c r="BG60" s="357">
        <v>3011</v>
      </c>
      <c r="BH60" s="357">
        <v>2914</v>
      </c>
      <c r="BI60" s="357">
        <v>2895</v>
      </c>
      <c r="BJ60" s="357">
        <v>2777</v>
      </c>
      <c r="BK60" s="346">
        <v>2831</v>
      </c>
      <c r="BL60" s="347">
        <v>2756</v>
      </c>
      <c r="BM60" s="357">
        <v>2727</v>
      </c>
      <c r="BN60" s="357">
        <v>2758</v>
      </c>
      <c r="BO60" s="357">
        <v>2762</v>
      </c>
      <c r="BP60" s="357">
        <v>2722</v>
      </c>
      <c r="BQ60" s="357">
        <v>2748</v>
      </c>
      <c r="BR60" s="357">
        <v>2692</v>
      </c>
      <c r="BS60" s="357">
        <v>2635</v>
      </c>
      <c r="BT60" s="357">
        <v>2653</v>
      </c>
      <c r="BU60" s="357">
        <v>2676</v>
      </c>
      <c r="BV60" s="357">
        <v>2685</v>
      </c>
      <c r="BW60" s="346">
        <v>2674</v>
      </c>
      <c r="BX60" s="347">
        <v>2657</v>
      </c>
      <c r="BY60" s="357">
        <v>2684</v>
      </c>
      <c r="BZ60" s="357">
        <v>2720</v>
      </c>
      <c r="CA60" s="357">
        <v>2776</v>
      </c>
      <c r="CB60" s="357">
        <v>2784</v>
      </c>
      <c r="CC60" s="357">
        <v>2829</v>
      </c>
      <c r="CD60" s="357">
        <v>2886</v>
      </c>
      <c r="CE60" s="357">
        <v>2850</v>
      </c>
      <c r="CF60" s="357">
        <v>2772</v>
      </c>
      <c r="CG60" s="357">
        <v>2838</v>
      </c>
      <c r="CH60" s="357">
        <v>2871</v>
      </c>
      <c r="CI60" s="346">
        <v>2847</v>
      </c>
      <c r="CJ60" s="347">
        <v>2717</v>
      </c>
      <c r="CK60" s="357">
        <v>2641</v>
      </c>
      <c r="CL60" s="357">
        <v>2692</v>
      </c>
      <c r="CM60" s="357">
        <v>2626</v>
      </c>
      <c r="CN60" s="357">
        <v>2597</v>
      </c>
      <c r="CO60" s="357">
        <v>2624</v>
      </c>
      <c r="CP60" s="357">
        <v>2669</v>
      </c>
      <c r="CQ60" s="357">
        <v>2764</v>
      </c>
      <c r="CR60" s="357">
        <v>2773</v>
      </c>
      <c r="CS60" s="357">
        <v>2777</v>
      </c>
      <c r="CT60" s="357">
        <v>2884</v>
      </c>
      <c r="CU60" s="346">
        <v>2885</v>
      </c>
      <c r="CV60" s="347">
        <v>2838</v>
      </c>
      <c r="CW60" s="357">
        <v>2885</v>
      </c>
      <c r="CX60" s="357">
        <v>2944</v>
      </c>
      <c r="CY60" s="357">
        <v>2981</v>
      </c>
      <c r="CZ60" s="357">
        <v>3020</v>
      </c>
      <c r="DA60" s="357">
        <v>2976</v>
      </c>
      <c r="DB60" s="357">
        <v>3005</v>
      </c>
      <c r="DC60" s="357">
        <v>2983</v>
      </c>
      <c r="DD60" s="357">
        <v>2993</v>
      </c>
      <c r="DE60" s="357">
        <v>3004</v>
      </c>
      <c r="DF60" s="357">
        <v>3015</v>
      </c>
      <c r="DG60" s="346">
        <v>3039</v>
      </c>
      <c r="DH60" s="347">
        <v>3002</v>
      </c>
      <c r="DI60" s="357">
        <v>3046</v>
      </c>
      <c r="DJ60" s="357">
        <v>3041</v>
      </c>
      <c r="DK60" s="357">
        <v>3103</v>
      </c>
      <c r="DL60" s="357">
        <v>3072</v>
      </c>
      <c r="DM60" s="357">
        <v>3115</v>
      </c>
      <c r="DN60" s="357">
        <v>2758</v>
      </c>
      <c r="DO60" s="357">
        <v>2745</v>
      </c>
      <c r="DP60" s="357">
        <v>2827</v>
      </c>
      <c r="DQ60" s="346">
        <v>2775</v>
      </c>
      <c r="DR60" s="346">
        <v>2775</v>
      </c>
      <c r="DS60" s="350">
        <v>2745</v>
      </c>
      <c r="DT60" s="102">
        <v>-30</v>
      </c>
      <c r="DU60" s="85">
        <v>-1.0928961748633881</v>
      </c>
      <c r="DV60" s="102">
        <v>-294</v>
      </c>
      <c r="DW60" s="85">
        <v>-9.674234945705825</v>
      </c>
    </row>
    <row r="61" spans="1:136" ht="15" outlineLevel="2">
      <c r="A61" s="344">
        <v>842</v>
      </c>
      <c r="B61" s="344" t="s">
        <v>327</v>
      </c>
      <c r="C61" s="344" t="s">
        <v>346</v>
      </c>
      <c r="D61" s="347">
        <v>447</v>
      </c>
      <c r="E61" s="357">
        <v>367</v>
      </c>
      <c r="F61" s="357">
        <v>356</v>
      </c>
      <c r="G61" s="357">
        <v>373</v>
      </c>
      <c r="H61" s="357">
        <v>376</v>
      </c>
      <c r="I61" s="357">
        <v>374</v>
      </c>
      <c r="J61" s="357">
        <v>379</v>
      </c>
      <c r="K61" s="357">
        <v>392</v>
      </c>
      <c r="L61" s="357">
        <v>392</v>
      </c>
      <c r="M61" s="357">
        <v>387</v>
      </c>
      <c r="N61" s="357">
        <v>399</v>
      </c>
      <c r="O61" s="350">
        <v>425</v>
      </c>
      <c r="P61" s="347">
        <v>401</v>
      </c>
      <c r="Q61" s="357">
        <v>425</v>
      </c>
      <c r="R61" s="357">
        <v>465</v>
      </c>
      <c r="S61" s="357">
        <v>506</v>
      </c>
      <c r="T61" s="357">
        <v>376</v>
      </c>
      <c r="U61" s="357">
        <v>584</v>
      </c>
      <c r="V61" s="357">
        <v>568</v>
      </c>
      <c r="W61" s="357">
        <v>611</v>
      </c>
      <c r="X61" s="357">
        <v>620</v>
      </c>
      <c r="Y61" s="357">
        <v>613</v>
      </c>
      <c r="Z61" s="357">
        <v>526</v>
      </c>
      <c r="AA61" s="350">
        <v>519</v>
      </c>
      <c r="AB61" s="347">
        <v>521</v>
      </c>
      <c r="AC61" s="357">
        <v>481</v>
      </c>
      <c r="AD61" s="357">
        <v>533</v>
      </c>
      <c r="AE61" s="357">
        <v>524</v>
      </c>
      <c r="AF61" s="357">
        <v>526</v>
      </c>
      <c r="AG61" s="357">
        <v>513</v>
      </c>
      <c r="AH61" s="357">
        <v>527</v>
      </c>
      <c r="AI61" s="357">
        <v>521</v>
      </c>
      <c r="AJ61" s="357">
        <v>514</v>
      </c>
      <c r="AK61" s="357">
        <v>506</v>
      </c>
      <c r="AL61" s="357">
        <v>459</v>
      </c>
      <c r="AM61" s="350">
        <v>435</v>
      </c>
      <c r="AN61" s="347">
        <v>449</v>
      </c>
      <c r="AO61" s="357">
        <v>419</v>
      </c>
      <c r="AP61" s="357">
        <v>461</v>
      </c>
      <c r="AQ61" s="357">
        <v>486</v>
      </c>
      <c r="AR61" s="357">
        <v>509</v>
      </c>
      <c r="AS61" s="357">
        <v>603</v>
      </c>
      <c r="AT61" s="357">
        <v>573</v>
      </c>
      <c r="AU61" s="357">
        <v>574</v>
      </c>
      <c r="AV61" s="357">
        <v>561</v>
      </c>
      <c r="AW61" s="357">
        <v>565</v>
      </c>
      <c r="AX61" s="357">
        <v>548</v>
      </c>
      <c r="AY61" s="350">
        <v>565</v>
      </c>
      <c r="AZ61" s="347">
        <v>594</v>
      </c>
      <c r="BA61" s="357">
        <v>594</v>
      </c>
      <c r="BB61" s="357">
        <v>598</v>
      </c>
      <c r="BC61" s="357">
        <v>579</v>
      </c>
      <c r="BD61" s="357">
        <v>575</v>
      </c>
      <c r="BE61" s="357">
        <v>574</v>
      </c>
      <c r="BF61" s="357">
        <v>574</v>
      </c>
      <c r="BG61" s="357">
        <v>582</v>
      </c>
      <c r="BH61" s="357">
        <v>551</v>
      </c>
      <c r="BI61" s="357">
        <v>560</v>
      </c>
      <c r="BJ61" s="357">
        <v>562</v>
      </c>
      <c r="BK61" s="346">
        <v>566</v>
      </c>
      <c r="BL61" s="347">
        <v>570</v>
      </c>
      <c r="BM61" s="357">
        <v>565</v>
      </c>
      <c r="BN61" s="357">
        <v>584</v>
      </c>
      <c r="BO61" s="357">
        <v>552</v>
      </c>
      <c r="BP61" s="357">
        <v>539</v>
      </c>
      <c r="BQ61" s="357">
        <v>554</v>
      </c>
      <c r="BR61" s="357">
        <v>577</v>
      </c>
      <c r="BS61" s="357">
        <v>604</v>
      </c>
      <c r="BT61" s="357">
        <v>610</v>
      </c>
      <c r="BU61" s="357">
        <v>617</v>
      </c>
      <c r="BV61" s="357">
        <v>627</v>
      </c>
      <c r="BW61" s="346">
        <v>640</v>
      </c>
      <c r="BX61" s="347">
        <v>638</v>
      </c>
      <c r="BY61" s="357">
        <v>674</v>
      </c>
      <c r="BZ61" s="357">
        <v>683</v>
      </c>
      <c r="CA61" s="357">
        <v>693</v>
      </c>
      <c r="CB61" s="357">
        <v>735</v>
      </c>
      <c r="CC61" s="357">
        <v>757</v>
      </c>
      <c r="CD61" s="357">
        <v>801</v>
      </c>
      <c r="CE61" s="357">
        <v>792</v>
      </c>
      <c r="CF61" s="357">
        <v>790</v>
      </c>
      <c r="CG61" s="357">
        <v>795</v>
      </c>
      <c r="CH61" s="357">
        <v>800</v>
      </c>
      <c r="CI61" s="346">
        <v>803</v>
      </c>
      <c r="CJ61" s="347">
        <v>794</v>
      </c>
      <c r="CK61" s="357">
        <v>762</v>
      </c>
      <c r="CL61" s="357">
        <v>811</v>
      </c>
      <c r="CM61" s="357">
        <v>844</v>
      </c>
      <c r="CN61" s="357">
        <v>812</v>
      </c>
      <c r="CO61" s="357">
        <v>825</v>
      </c>
      <c r="CP61" s="357">
        <v>851</v>
      </c>
      <c r="CQ61" s="357">
        <v>904</v>
      </c>
      <c r="CR61" s="357">
        <v>926</v>
      </c>
      <c r="CS61" s="357">
        <v>935</v>
      </c>
      <c r="CT61" s="357">
        <v>983</v>
      </c>
      <c r="CU61" s="346">
        <v>999</v>
      </c>
      <c r="CV61" s="347">
        <v>983</v>
      </c>
      <c r="CW61" s="357">
        <v>962</v>
      </c>
      <c r="CX61" s="357">
        <v>1008</v>
      </c>
      <c r="CY61" s="357">
        <v>1036</v>
      </c>
      <c r="CZ61" s="357">
        <v>1055</v>
      </c>
      <c r="DA61" s="357">
        <v>1043</v>
      </c>
      <c r="DB61" s="357">
        <v>1036</v>
      </c>
      <c r="DC61" s="357">
        <v>1007</v>
      </c>
      <c r="DD61" s="357">
        <v>953</v>
      </c>
      <c r="DE61" s="357">
        <v>947</v>
      </c>
      <c r="DF61" s="357">
        <v>959</v>
      </c>
      <c r="DG61" s="346">
        <v>960</v>
      </c>
      <c r="DH61" s="347">
        <v>943</v>
      </c>
      <c r="DI61" s="357">
        <v>919</v>
      </c>
      <c r="DJ61" s="357">
        <v>950</v>
      </c>
      <c r="DK61" s="357">
        <v>961</v>
      </c>
      <c r="DL61" s="357">
        <v>917</v>
      </c>
      <c r="DM61" s="357">
        <v>865</v>
      </c>
      <c r="DN61" s="357">
        <v>740</v>
      </c>
      <c r="DO61" s="357">
        <v>728</v>
      </c>
      <c r="DP61" s="357">
        <v>727</v>
      </c>
      <c r="DQ61" s="346">
        <v>728</v>
      </c>
      <c r="DR61" s="346">
        <v>711</v>
      </c>
      <c r="DS61" s="350">
        <v>697</v>
      </c>
      <c r="DT61" s="102">
        <v>-14</v>
      </c>
      <c r="DU61" s="85">
        <v>-2.0086083213773311</v>
      </c>
      <c r="DV61" s="102">
        <v>-263</v>
      </c>
      <c r="DW61" s="85">
        <v>-27.395833333333336</v>
      </c>
    </row>
    <row r="62" spans="1:136" ht="15" outlineLevel="1">
      <c r="A62" s="123" t="s">
        <v>347</v>
      </c>
      <c r="B62" s="26"/>
      <c r="C62" s="27"/>
      <c r="D62" s="44">
        <v>68168</v>
      </c>
      <c r="E62" s="45">
        <v>68812</v>
      </c>
      <c r="F62" s="45">
        <v>69651</v>
      </c>
      <c r="G62" s="45">
        <v>70285</v>
      </c>
      <c r="H62" s="45">
        <v>71437</v>
      </c>
      <c r="I62" s="45">
        <v>72813</v>
      </c>
      <c r="J62" s="45">
        <v>72492</v>
      </c>
      <c r="K62" s="45">
        <v>72843</v>
      </c>
      <c r="L62" s="45">
        <v>72226</v>
      </c>
      <c r="M62" s="45">
        <v>72787</v>
      </c>
      <c r="N62" s="45">
        <v>73179</v>
      </c>
      <c r="O62" s="235">
        <v>72904</v>
      </c>
      <c r="P62" s="44">
        <v>71083</v>
      </c>
      <c r="Q62" s="45">
        <v>69217</v>
      </c>
      <c r="R62" s="45">
        <v>71796</v>
      </c>
      <c r="S62" s="45">
        <v>72059</v>
      </c>
      <c r="T62" s="45">
        <v>71437</v>
      </c>
      <c r="U62" s="45">
        <v>73961</v>
      </c>
      <c r="V62" s="45">
        <v>73557</v>
      </c>
      <c r="W62" s="45">
        <v>75960</v>
      </c>
      <c r="X62" s="45">
        <v>76593</v>
      </c>
      <c r="Y62" s="45">
        <v>77679</v>
      </c>
      <c r="Z62" s="45">
        <v>76989</v>
      </c>
      <c r="AA62" s="235">
        <v>75478</v>
      </c>
      <c r="AB62" s="44">
        <v>73290</v>
      </c>
      <c r="AC62" s="45">
        <v>72122</v>
      </c>
      <c r="AD62" s="45">
        <v>72543</v>
      </c>
      <c r="AE62" s="45">
        <v>73067</v>
      </c>
      <c r="AF62" s="45">
        <v>73150</v>
      </c>
      <c r="AG62" s="45">
        <v>74073</v>
      </c>
      <c r="AH62" s="45">
        <v>77062</v>
      </c>
      <c r="AI62" s="45">
        <v>78070</v>
      </c>
      <c r="AJ62" s="45">
        <v>79177</v>
      </c>
      <c r="AK62" s="45">
        <v>79373</v>
      </c>
      <c r="AL62" s="45">
        <v>77570</v>
      </c>
      <c r="AM62" s="235">
        <v>77824</v>
      </c>
      <c r="AN62" s="44">
        <v>76598</v>
      </c>
      <c r="AO62" s="45">
        <v>75119</v>
      </c>
      <c r="AP62" s="45">
        <v>76069</v>
      </c>
      <c r="AQ62" s="45">
        <v>77767</v>
      </c>
      <c r="AR62" s="45">
        <v>78075</v>
      </c>
      <c r="AS62" s="45">
        <v>80284</v>
      </c>
      <c r="AT62" s="45">
        <v>80791</v>
      </c>
      <c r="AU62" s="45">
        <v>81278</v>
      </c>
      <c r="AV62" s="45">
        <v>81688</v>
      </c>
      <c r="AW62" s="45">
        <v>83096</v>
      </c>
      <c r="AX62" s="45">
        <v>83573</v>
      </c>
      <c r="AY62" s="235">
        <v>84286</v>
      </c>
      <c r="AZ62" s="44">
        <v>84051</v>
      </c>
      <c r="BA62" s="45">
        <v>83950</v>
      </c>
      <c r="BB62" s="45">
        <v>86392</v>
      </c>
      <c r="BC62" s="45">
        <v>86132</v>
      </c>
      <c r="BD62" s="45">
        <v>85555</v>
      </c>
      <c r="BE62" s="45">
        <v>81942</v>
      </c>
      <c r="BF62" s="45">
        <v>81951</v>
      </c>
      <c r="BG62" s="45">
        <v>82489</v>
      </c>
      <c r="BH62" s="45">
        <v>82035</v>
      </c>
      <c r="BI62" s="45">
        <v>81688</v>
      </c>
      <c r="BJ62" s="45">
        <v>80942</v>
      </c>
      <c r="BK62" s="57">
        <v>81351</v>
      </c>
      <c r="BL62" s="44">
        <v>80200</v>
      </c>
      <c r="BM62" s="45">
        <v>79949</v>
      </c>
      <c r="BN62" s="45">
        <v>80951</v>
      </c>
      <c r="BO62" s="45">
        <v>81610</v>
      </c>
      <c r="BP62" s="45">
        <v>81360</v>
      </c>
      <c r="BQ62" s="45">
        <v>81862</v>
      </c>
      <c r="BR62" s="45">
        <v>81379</v>
      </c>
      <c r="BS62" s="45">
        <v>81475</v>
      </c>
      <c r="BT62" s="45">
        <v>82096</v>
      </c>
      <c r="BU62" s="45">
        <v>82392</v>
      </c>
      <c r="BV62" s="45">
        <v>82400</v>
      </c>
      <c r="BW62" s="57">
        <v>81992</v>
      </c>
      <c r="BX62" s="44">
        <v>80644</v>
      </c>
      <c r="BY62" s="45">
        <v>80745</v>
      </c>
      <c r="BZ62" s="45">
        <v>81932</v>
      </c>
      <c r="CA62" s="45">
        <v>82767</v>
      </c>
      <c r="CB62" s="45">
        <v>83226</v>
      </c>
      <c r="CC62" s="45">
        <v>83837</v>
      </c>
      <c r="CD62" s="45">
        <v>84478</v>
      </c>
      <c r="CE62" s="45">
        <v>85250</v>
      </c>
      <c r="CF62" s="45">
        <v>84935</v>
      </c>
      <c r="CG62" s="45">
        <v>85310</v>
      </c>
      <c r="CH62" s="45">
        <v>85606</v>
      </c>
      <c r="CI62" s="57">
        <v>85229</v>
      </c>
      <c r="CJ62" s="44">
        <v>83534</v>
      </c>
      <c r="CK62" s="45">
        <v>83032</v>
      </c>
      <c r="CL62" s="45">
        <v>83391</v>
      </c>
      <c r="CM62" s="45">
        <v>83100</v>
      </c>
      <c r="CN62" s="45">
        <v>82526</v>
      </c>
      <c r="CO62" s="45">
        <v>82799</v>
      </c>
      <c r="CP62" s="45">
        <v>83468</v>
      </c>
      <c r="CQ62" s="45">
        <v>85224</v>
      </c>
      <c r="CR62" s="45">
        <v>85881</v>
      </c>
      <c r="CS62" s="45">
        <v>86805</v>
      </c>
      <c r="CT62" s="45">
        <v>87976</v>
      </c>
      <c r="CU62" s="57">
        <v>88235</v>
      </c>
      <c r="CV62" s="44">
        <v>87683</v>
      </c>
      <c r="CW62" s="45">
        <v>88990</v>
      </c>
      <c r="CX62" s="45">
        <v>90251</v>
      </c>
      <c r="CY62" s="45">
        <v>91398</v>
      </c>
      <c r="CZ62" s="45">
        <v>92215</v>
      </c>
      <c r="DA62" s="45">
        <v>92443</v>
      </c>
      <c r="DB62" s="45">
        <v>92401</v>
      </c>
      <c r="DC62" s="45">
        <v>93058</v>
      </c>
      <c r="DD62" s="45">
        <v>91613</v>
      </c>
      <c r="DE62" s="45">
        <v>92175</v>
      </c>
      <c r="DF62" s="45">
        <v>92340</v>
      </c>
      <c r="DG62" s="57">
        <v>92363</v>
      </c>
      <c r="DH62" s="44">
        <v>91976</v>
      </c>
      <c r="DI62" s="45">
        <v>92040</v>
      </c>
      <c r="DJ62" s="45">
        <v>91069</v>
      </c>
      <c r="DK62" s="45">
        <v>91940</v>
      </c>
      <c r="DL62" s="45">
        <v>91807</v>
      </c>
      <c r="DM62" s="45">
        <v>92098</v>
      </c>
      <c r="DN62" s="45">
        <v>86092</v>
      </c>
      <c r="DO62" s="45">
        <v>86158</v>
      </c>
      <c r="DP62" s="45">
        <v>86512</v>
      </c>
      <c r="DQ62" s="57">
        <v>86513</v>
      </c>
      <c r="DR62" s="57">
        <v>86624</v>
      </c>
      <c r="DS62" s="235">
        <v>86012</v>
      </c>
      <c r="DT62" s="102">
        <v>-612</v>
      </c>
      <c r="DU62" s="85">
        <v>-0.71152862391294236</v>
      </c>
      <c r="DV62" s="102">
        <v>-6351</v>
      </c>
      <c r="DW62" s="85">
        <v>-6.87613005207713</v>
      </c>
    </row>
    <row r="63" spans="1:136" ht="15" outlineLevel="2">
      <c r="A63" s="344">
        <v>38</v>
      </c>
      <c r="B63" s="344" t="s">
        <v>347</v>
      </c>
      <c r="C63" s="344" t="s">
        <v>348</v>
      </c>
      <c r="D63" s="347">
        <v>833</v>
      </c>
      <c r="E63" s="357">
        <v>833</v>
      </c>
      <c r="F63" s="357">
        <v>859</v>
      </c>
      <c r="G63" s="357">
        <v>884</v>
      </c>
      <c r="H63" s="357">
        <v>897</v>
      </c>
      <c r="I63" s="357">
        <v>919</v>
      </c>
      <c r="J63" s="357">
        <v>868</v>
      </c>
      <c r="K63" s="357">
        <v>846</v>
      </c>
      <c r="L63" s="357">
        <v>838</v>
      </c>
      <c r="M63" s="357">
        <v>865</v>
      </c>
      <c r="N63" s="357">
        <v>874</v>
      </c>
      <c r="O63" s="350">
        <v>854</v>
      </c>
      <c r="P63" s="347">
        <v>806</v>
      </c>
      <c r="Q63" s="357">
        <v>810</v>
      </c>
      <c r="R63" s="357">
        <v>817</v>
      </c>
      <c r="S63" s="357">
        <v>850</v>
      </c>
      <c r="T63" s="357">
        <v>897</v>
      </c>
      <c r="U63" s="357">
        <v>868</v>
      </c>
      <c r="V63" s="357">
        <v>872</v>
      </c>
      <c r="W63" s="357">
        <v>902</v>
      </c>
      <c r="X63" s="357">
        <v>930</v>
      </c>
      <c r="Y63" s="357">
        <v>923</v>
      </c>
      <c r="Z63" s="357">
        <v>898</v>
      </c>
      <c r="AA63" s="350">
        <v>869</v>
      </c>
      <c r="AB63" s="347">
        <v>829</v>
      </c>
      <c r="AC63" s="357">
        <v>833</v>
      </c>
      <c r="AD63" s="357">
        <v>838</v>
      </c>
      <c r="AE63" s="357">
        <v>827</v>
      </c>
      <c r="AF63" s="357">
        <v>827</v>
      </c>
      <c r="AG63" s="357">
        <v>817</v>
      </c>
      <c r="AH63" s="357">
        <v>848</v>
      </c>
      <c r="AI63" s="357">
        <v>862</v>
      </c>
      <c r="AJ63" s="357">
        <v>888</v>
      </c>
      <c r="AK63" s="357">
        <v>872</v>
      </c>
      <c r="AL63" s="357">
        <v>839</v>
      </c>
      <c r="AM63" s="350">
        <v>847</v>
      </c>
      <c r="AN63" s="347">
        <v>863</v>
      </c>
      <c r="AO63" s="357">
        <v>847</v>
      </c>
      <c r="AP63" s="357">
        <v>841</v>
      </c>
      <c r="AQ63" s="357">
        <v>895</v>
      </c>
      <c r="AR63" s="357">
        <v>922</v>
      </c>
      <c r="AS63" s="357">
        <v>1143</v>
      </c>
      <c r="AT63" s="357">
        <v>1070</v>
      </c>
      <c r="AU63" s="357">
        <v>1097</v>
      </c>
      <c r="AV63" s="357">
        <v>1076</v>
      </c>
      <c r="AW63" s="357">
        <v>1060</v>
      </c>
      <c r="AX63" s="357">
        <v>1049</v>
      </c>
      <c r="AY63" s="350">
        <v>1060</v>
      </c>
      <c r="AZ63" s="347">
        <v>1028</v>
      </c>
      <c r="BA63" s="357">
        <v>1004</v>
      </c>
      <c r="BB63" s="357">
        <v>1002</v>
      </c>
      <c r="BC63" s="357">
        <v>978</v>
      </c>
      <c r="BD63" s="357">
        <v>938</v>
      </c>
      <c r="BE63" s="357">
        <v>961</v>
      </c>
      <c r="BF63" s="357">
        <v>943</v>
      </c>
      <c r="BG63" s="357">
        <v>934</v>
      </c>
      <c r="BH63" s="357">
        <v>924</v>
      </c>
      <c r="BI63" s="357">
        <v>921</v>
      </c>
      <c r="BJ63" s="357">
        <v>937</v>
      </c>
      <c r="BK63" s="346">
        <v>968</v>
      </c>
      <c r="BL63" s="347">
        <v>973</v>
      </c>
      <c r="BM63" s="357">
        <v>950</v>
      </c>
      <c r="BN63" s="357">
        <v>1013</v>
      </c>
      <c r="BO63" s="357">
        <v>1041</v>
      </c>
      <c r="BP63" s="357">
        <v>1040</v>
      </c>
      <c r="BQ63" s="357">
        <v>1071</v>
      </c>
      <c r="BR63" s="357">
        <v>1073</v>
      </c>
      <c r="BS63" s="357">
        <v>1067</v>
      </c>
      <c r="BT63" s="357">
        <v>1034</v>
      </c>
      <c r="BU63" s="357">
        <v>1052</v>
      </c>
      <c r="BV63" s="357">
        <v>1034</v>
      </c>
      <c r="BW63" s="346">
        <v>1026</v>
      </c>
      <c r="BX63" s="347">
        <v>1019</v>
      </c>
      <c r="BY63" s="357">
        <v>994</v>
      </c>
      <c r="BZ63" s="357">
        <v>969</v>
      </c>
      <c r="CA63" s="357">
        <v>988</v>
      </c>
      <c r="CB63" s="357">
        <v>1027</v>
      </c>
      <c r="CC63" s="357">
        <v>1040</v>
      </c>
      <c r="CD63" s="357">
        <v>1060</v>
      </c>
      <c r="CE63" s="357">
        <v>1035</v>
      </c>
      <c r="CF63" s="357">
        <v>1008</v>
      </c>
      <c r="CG63" s="357">
        <v>1040</v>
      </c>
      <c r="CH63" s="357">
        <v>1023</v>
      </c>
      <c r="CI63" s="346">
        <v>1020</v>
      </c>
      <c r="CJ63" s="347">
        <v>991</v>
      </c>
      <c r="CK63" s="357">
        <v>1015</v>
      </c>
      <c r="CL63" s="357">
        <v>1035</v>
      </c>
      <c r="CM63" s="357">
        <v>1079</v>
      </c>
      <c r="CN63" s="357">
        <v>1057</v>
      </c>
      <c r="CO63" s="357">
        <v>1069</v>
      </c>
      <c r="CP63" s="357">
        <v>1070</v>
      </c>
      <c r="CQ63" s="357">
        <v>1086</v>
      </c>
      <c r="CR63" s="357">
        <v>1105</v>
      </c>
      <c r="CS63" s="357">
        <v>1117</v>
      </c>
      <c r="CT63" s="357">
        <v>1172</v>
      </c>
      <c r="CU63" s="346">
        <v>1209</v>
      </c>
      <c r="CV63" s="347">
        <v>1203</v>
      </c>
      <c r="CW63" s="357">
        <v>1193</v>
      </c>
      <c r="CX63" s="357">
        <v>1230</v>
      </c>
      <c r="CY63" s="357">
        <v>1244</v>
      </c>
      <c r="CZ63" s="357">
        <v>1256</v>
      </c>
      <c r="DA63" s="357">
        <v>1252</v>
      </c>
      <c r="DB63" s="357">
        <v>1236</v>
      </c>
      <c r="DC63" s="357">
        <v>1253</v>
      </c>
      <c r="DD63" s="357">
        <v>1169</v>
      </c>
      <c r="DE63" s="357">
        <v>1169</v>
      </c>
      <c r="DF63" s="357">
        <v>1166</v>
      </c>
      <c r="DG63" s="346">
        <v>1170</v>
      </c>
      <c r="DH63" s="347">
        <v>1174</v>
      </c>
      <c r="DI63" s="357">
        <v>1141</v>
      </c>
      <c r="DJ63" s="357">
        <v>1181</v>
      </c>
      <c r="DK63" s="357">
        <v>1178</v>
      </c>
      <c r="DL63" s="357">
        <v>1154</v>
      </c>
      <c r="DM63" s="357">
        <v>1213</v>
      </c>
      <c r="DN63" s="357">
        <v>1078</v>
      </c>
      <c r="DO63" s="357">
        <v>1063</v>
      </c>
      <c r="DP63" s="357">
        <v>1072</v>
      </c>
      <c r="DQ63" s="346">
        <v>1085</v>
      </c>
      <c r="DR63" s="346">
        <v>1090</v>
      </c>
      <c r="DS63" s="350">
        <v>1082</v>
      </c>
      <c r="DT63" s="102">
        <v>-8</v>
      </c>
      <c r="DU63" s="85">
        <v>-0.73937153419593349</v>
      </c>
      <c r="DV63" s="102">
        <v>-88</v>
      </c>
      <c r="DW63" s="85">
        <v>-7.5213675213675213</v>
      </c>
    </row>
    <row r="64" spans="1:136" ht="15" outlineLevel="2">
      <c r="A64" s="344">
        <v>86</v>
      </c>
      <c r="B64" s="344" t="s">
        <v>347</v>
      </c>
      <c r="C64" s="344" t="s">
        <v>349</v>
      </c>
      <c r="D64" s="347">
        <v>967</v>
      </c>
      <c r="E64" s="357">
        <v>969</v>
      </c>
      <c r="F64" s="357">
        <v>994</v>
      </c>
      <c r="G64" s="357">
        <v>993</v>
      </c>
      <c r="H64" s="357">
        <v>1007</v>
      </c>
      <c r="I64" s="357">
        <v>1051</v>
      </c>
      <c r="J64" s="357">
        <v>1035</v>
      </c>
      <c r="K64" s="357">
        <v>1003</v>
      </c>
      <c r="L64" s="357">
        <v>980</v>
      </c>
      <c r="M64" s="357">
        <v>993</v>
      </c>
      <c r="N64" s="357">
        <v>1028</v>
      </c>
      <c r="O64" s="350">
        <v>1032</v>
      </c>
      <c r="P64" s="347">
        <v>1041</v>
      </c>
      <c r="Q64" s="357">
        <v>1045</v>
      </c>
      <c r="R64" s="357">
        <v>1063</v>
      </c>
      <c r="S64" s="357">
        <v>1048</v>
      </c>
      <c r="T64" s="357">
        <v>1007</v>
      </c>
      <c r="U64" s="357">
        <v>1076</v>
      </c>
      <c r="V64" s="357">
        <v>1081</v>
      </c>
      <c r="W64" s="357">
        <v>1104</v>
      </c>
      <c r="X64" s="357">
        <v>1117</v>
      </c>
      <c r="Y64" s="357">
        <v>1140</v>
      </c>
      <c r="Z64" s="357">
        <v>1105</v>
      </c>
      <c r="AA64" s="350">
        <v>1066</v>
      </c>
      <c r="AB64" s="347">
        <v>1043</v>
      </c>
      <c r="AC64" s="357">
        <v>1022</v>
      </c>
      <c r="AD64" s="357">
        <v>1043</v>
      </c>
      <c r="AE64" s="357">
        <v>1065</v>
      </c>
      <c r="AF64" s="357">
        <v>1075</v>
      </c>
      <c r="AG64" s="357">
        <v>1095</v>
      </c>
      <c r="AH64" s="357">
        <v>1196</v>
      </c>
      <c r="AI64" s="357">
        <v>1237</v>
      </c>
      <c r="AJ64" s="357">
        <v>1251</v>
      </c>
      <c r="AK64" s="357">
        <v>1243</v>
      </c>
      <c r="AL64" s="357">
        <v>1197</v>
      </c>
      <c r="AM64" s="350">
        <v>1170</v>
      </c>
      <c r="AN64" s="347">
        <v>1138</v>
      </c>
      <c r="AO64" s="357">
        <v>1079</v>
      </c>
      <c r="AP64" s="357">
        <v>1100</v>
      </c>
      <c r="AQ64" s="357">
        <v>1123</v>
      </c>
      <c r="AR64" s="357">
        <v>1133</v>
      </c>
      <c r="AS64" s="357">
        <v>1154</v>
      </c>
      <c r="AT64" s="357">
        <v>1174</v>
      </c>
      <c r="AU64" s="357">
        <v>1219</v>
      </c>
      <c r="AV64" s="357">
        <v>1166</v>
      </c>
      <c r="AW64" s="357">
        <v>1231</v>
      </c>
      <c r="AX64" s="357">
        <v>1219</v>
      </c>
      <c r="AY64" s="350">
        <v>1205</v>
      </c>
      <c r="AZ64" s="347">
        <v>1152</v>
      </c>
      <c r="BA64" s="357">
        <v>1135</v>
      </c>
      <c r="BB64" s="357">
        <v>1101</v>
      </c>
      <c r="BC64" s="357">
        <v>1077</v>
      </c>
      <c r="BD64" s="357">
        <v>1076</v>
      </c>
      <c r="BE64" s="357">
        <v>1090</v>
      </c>
      <c r="BF64" s="357">
        <v>1088</v>
      </c>
      <c r="BG64" s="357">
        <v>1043</v>
      </c>
      <c r="BH64" s="357">
        <v>1045</v>
      </c>
      <c r="BI64" s="357">
        <v>1050</v>
      </c>
      <c r="BJ64" s="357">
        <v>1054</v>
      </c>
      <c r="BK64" s="346">
        <v>1043</v>
      </c>
      <c r="BL64" s="347">
        <v>1018</v>
      </c>
      <c r="BM64" s="357">
        <v>1007</v>
      </c>
      <c r="BN64" s="357">
        <v>1017</v>
      </c>
      <c r="BO64" s="357">
        <v>1034</v>
      </c>
      <c r="BP64" s="357">
        <v>1037</v>
      </c>
      <c r="BQ64" s="357">
        <v>1049</v>
      </c>
      <c r="BR64" s="357">
        <v>1051</v>
      </c>
      <c r="BS64" s="357">
        <v>1098</v>
      </c>
      <c r="BT64" s="357">
        <v>1100</v>
      </c>
      <c r="BU64" s="357">
        <v>1085</v>
      </c>
      <c r="BV64" s="357">
        <v>1095</v>
      </c>
      <c r="BW64" s="346">
        <v>1083</v>
      </c>
      <c r="BX64" s="347">
        <v>1073</v>
      </c>
      <c r="BY64" s="357">
        <v>1085</v>
      </c>
      <c r="BZ64" s="357">
        <v>1096</v>
      </c>
      <c r="CA64" s="357">
        <v>1106</v>
      </c>
      <c r="CB64" s="357">
        <v>1107</v>
      </c>
      <c r="CC64" s="357">
        <v>1121</v>
      </c>
      <c r="CD64" s="357">
        <v>1124</v>
      </c>
      <c r="CE64" s="357">
        <v>1178</v>
      </c>
      <c r="CF64" s="357">
        <v>1160</v>
      </c>
      <c r="CG64" s="357">
        <v>1164</v>
      </c>
      <c r="CH64" s="357">
        <v>1171</v>
      </c>
      <c r="CI64" s="346">
        <v>1140</v>
      </c>
      <c r="CJ64" s="347">
        <v>1103</v>
      </c>
      <c r="CK64" s="357">
        <v>1088</v>
      </c>
      <c r="CL64" s="357">
        <v>1097</v>
      </c>
      <c r="CM64" s="357">
        <v>1099</v>
      </c>
      <c r="CN64" s="357">
        <v>1078</v>
      </c>
      <c r="CO64" s="357">
        <v>1095</v>
      </c>
      <c r="CP64" s="357">
        <v>1127</v>
      </c>
      <c r="CQ64" s="357">
        <v>1161</v>
      </c>
      <c r="CR64" s="357">
        <v>1135</v>
      </c>
      <c r="CS64" s="357">
        <v>1150</v>
      </c>
      <c r="CT64" s="357">
        <v>1153</v>
      </c>
      <c r="CU64" s="346">
        <v>1123</v>
      </c>
      <c r="CV64" s="347">
        <v>1122</v>
      </c>
      <c r="CW64" s="357">
        <v>1147</v>
      </c>
      <c r="CX64" s="357">
        <v>1160</v>
      </c>
      <c r="CY64" s="357">
        <v>1188</v>
      </c>
      <c r="CZ64" s="357">
        <v>1190</v>
      </c>
      <c r="DA64" s="357">
        <v>1165</v>
      </c>
      <c r="DB64" s="357">
        <v>1154</v>
      </c>
      <c r="DC64" s="357">
        <v>1156</v>
      </c>
      <c r="DD64" s="357">
        <v>1131</v>
      </c>
      <c r="DE64" s="357">
        <v>1148</v>
      </c>
      <c r="DF64" s="357">
        <v>1174</v>
      </c>
      <c r="DG64" s="346">
        <v>1162</v>
      </c>
      <c r="DH64" s="347">
        <v>1171</v>
      </c>
      <c r="DI64" s="357">
        <v>1168</v>
      </c>
      <c r="DJ64" s="357">
        <v>1184</v>
      </c>
      <c r="DK64" s="357">
        <v>1192</v>
      </c>
      <c r="DL64" s="357">
        <v>1182</v>
      </c>
      <c r="DM64" s="357">
        <v>1204</v>
      </c>
      <c r="DN64" s="357">
        <v>1126</v>
      </c>
      <c r="DO64" s="357">
        <v>1127</v>
      </c>
      <c r="DP64" s="357">
        <v>1120</v>
      </c>
      <c r="DQ64" s="346">
        <v>1134</v>
      </c>
      <c r="DR64" s="346">
        <v>1142</v>
      </c>
      <c r="DS64" s="350">
        <v>1149</v>
      </c>
      <c r="DT64" s="102">
        <v>7</v>
      </c>
      <c r="DU64" s="85">
        <v>0.6092254134029591</v>
      </c>
      <c r="DV64" s="102">
        <v>-13</v>
      </c>
      <c r="DW64" s="85">
        <v>-1.1187607573149743</v>
      </c>
    </row>
    <row r="65" spans="1:127" ht="15" outlineLevel="2">
      <c r="A65" s="344">
        <v>107</v>
      </c>
      <c r="B65" s="344" t="s">
        <v>347</v>
      </c>
      <c r="C65" s="344" t="s">
        <v>350</v>
      </c>
      <c r="D65" s="347">
        <v>630</v>
      </c>
      <c r="E65" s="357">
        <v>649</v>
      </c>
      <c r="F65" s="357">
        <v>640</v>
      </c>
      <c r="G65" s="357">
        <v>637</v>
      </c>
      <c r="H65" s="357">
        <v>677</v>
      </c>
      <c r="I65" s="357">
        <v>723</v>
      </c>
      <c r="J65" s="357">
        <v>720</v>
      </c>
      <c r="K65" s="357">
        <v>707</v>
      </c>
      <c r="L65" s="357">
        <v>721</v>
      </c>
      <c r="M65" s="357">
        <v>715</v>
      </c>
      <c r="N65" s="357">
        <v>729</v>
      </c>
      <c r="O65" s="350">
        <v>745</v>
      </c>
      <c r="P65" s="347">
        <v>699</v>
      </c>
      <c r="Q65" s="357">
        <v>669</v>
      </c>
      <c r="R65" s="357">
        <v>671</v>
      </c>
      <c r="S65" s="357">
        <v>695</v>
      </c>
      <c r="T65" s="357">
        <v>677</v>
      </c>
      <c r="U65" s="357">
        <v>727</v>
      </c>
      <c r="V65" s="357">
        <v>724</v>
      </c>
      <c r="W65" s="357">
        <v>757</v>
      </c>
      <c r="X65" s="357">
        <v>763</v>
      </c>
      <c r="Y65" s="357">
        <v>779</v>
      </c>
      <c r="Z65" s="357">
        <v>754</v>
      </c>
      <c r="AA65" s="350">
        <v>739</v>
      </c>
      <c r="AB65" s="347">
        <v>707</v>
      </c>
      <c r="AC65" s="357">
        <v>662</v>
      </c>
      <c r="AD65" s="357">
        <v>691</v>
      </c>
      <c r="AE65" s="357">
        <v>718</v>
      </c>
      <c r="AF65" s="357">
        <v>731</v>
      </c>
      <c r="AG65" s="357">
        <v>780</v>
      </c>
      <c r="AH65" s="357">
        <v>915</v>
      </c>
      <c r="AI65" s="357">
        <v>942</v>
      </c>
      <c r="AJ65" s="357">
        <v>937</v>
      </c>
      <c r="AK65" s="357">
        <v>925</v>
      </c>
      <c r="AL65" s="357">
        <v>833</v>
      </c>
      <c r="AM65" s="350">
        <v>858</v>
      </c>
      <c r="AN65" s="347">
        <v>830</v>
      </c>
      <c r="AO65" s="357">
        <v>704</v>
      </c>
      <c r="AP65" s="357">
        <v>717</v>
      </c>
      <c r="AQ65" s="357">
        <v>741</v>
      </c>
      <c r="AR65" s="357">
        <v>726</v>
      </c>
      <c r="AS65" s="357">
        <v>809</v>
      </c>
      <c r="AT65" s="357">
        <v>784</v>
      </c>
      <c r="AU65" s="357">
        <v>809</v>
      </c>
      <c r="AV65" s="357">
        <v>809</v>
      </c>
      <c r="AW65" s="357">
        <v>832</v>
      </c>
      <c r="AX65" s="357">
        <v>850</v>
      </c>
      <c r="AY65" s="350">
        <v>904</v>
      </c>
      <c r="AZ65" s="347">
        <v>899</v>
      </c>
      <c r="BA65" s="357">
        <v>897</v>
      </c>
      <c r="BB65" s="357">
        <v>881</v>
      </c>
      <c r="BC65" s="357">
        <v>809</v>
      </c>
      <c r="BD65" s="357">
        <v>811</v>
      </c>
      <c r="BE65" s="357">
        <v>815</v>
      </c>
      <c r="BF65" s="357">
        <v>830</v>
      </c>
      <c r="BG65" s="357">
        <v>805</v>
      </c>
      <c r="BH65" s="357">
        <v>798</v>
      </c>
      <c r="BI65" s="357">
        <v>769</v>
      </c>
      <c r="BJ65" s="357">
        <v>794</v>
      </c>
      <c r="BK65" s="346">
        <v>814</v>
      </c>
      <c r="BL65" s="347">
        <v>811</v>
      </c>
      <c r="BM65" s="357">
        <v>792</v>
      </c>
      <c r="BN65" s="357">
        <v>831</v>
      </c>
      <c r="BO65" s="357">
        <v>820</v>
      </c>
      <c r="BP65" s="357">
        <v>802</v>
      </c>
      <c r="BQ65" s="357">
        <v>814</v>
      </c>
      <c r="BR65" s="357">
        <v>795</v>
      </c>
      <c r="BS65" s="357">
        <v>770</v>
      </c>
      <c r="BT65" s="357">
        <v>777</v>
      </c>
      <c r="BU65" s="357">
        <v>793</v>
      </c>
      <c r="BV65" s="357">
        <v>756</v>
      </c>
      <c r="BW65" s="346">
        <v>785</v>
      </c>
      <c r="BX65" s="347">
        <v>758</v>
      </c>
      <c r="BY65" s="357">
        <v>799</v>
      </c>
      <c r="BZ65" s="357">
        <v>770</v>
      </c>
      <c r="CA65" s="357">
        <v>763</v>
      </c>
      <c r="CB65" s="357">
        <v>697</v>
      </c>
      <c r="CC65" s="357">
        <v>697</v>
      </c>
      <c r="CD65" s="357">
        <v>699</v>
      </c>
      <c r="CE65" s="357">
        <v>704</v>
      </c>
      <c r="CF65" s="357">
        <v>662</v>
      </c>
      <c r="CG65" s="357">
        <v>682</v>
      </c>
      <c r="CH65" s="357">
        <v>698</v>
      </c>
      <c r="CI65" s="346">
        <v>701</v>
      </c>
      <c r="CJ65" s="347">
        <v>774</v>
      </c>
      <c r="CK65" s="357">
        <v>762</v>
      </c>
      <c r="CL65" s="357">
        <v>792</v>
      </c>
      <c r="CM65" s="357">
        <v>789</v>
      </c>
      <c r="CN65" s="357">
        <v>772</v>
      </c>
      <c r="CO65" s="357">
        <v>774</v>
      </c>
      <c r="CP65" s="357">
        <v>762</v>
      </c>
      <c r="CQ65" s="357">
        <v>786</v>
      </c>
      <c r="CR65" s="357">
        <v>829</v>
      </c>
      <c r="CS65" s="357">
        <v>788</v>
      </c>
      <c r="CT65" s="357">
        <v>842</v>
      </c>
      <c r="CU65" s="346">
        <v>847</v>
      </c>
      <c r="CV65" s="347">
        <v>831</v>
      </c>
      <c r="CW65" s="357">
        <v>816</v>
      </c>
      <c r="CX65" s="357">
        <v>828</v>
      </c>
      <c r="CY65" s="357">
        <v>836</v>
      </c>
      <c r="CZ65" s="357">
        <v>863</v>
      </c>
      <c r="DA65" s="357">
        <v>875</v>
      </c>
      <c r="DB65" s="357">
        <v>827</v>
      </c>
      <c r="DC65" s="357">
        <v>802</v>
      </c>
      <c r="DD65" s="357">
        <v>797</v>
      </c>
      <c r="DE65" s="357">
        <v>798</v>
      </c>
      <c r="DF65" s="357">
        <v>807</v>
      </c>
      <c r="DG65" s="346">
        <v>822</v>
      </c>
      <c r="DH65" s="347">
        <v>802</v>
      </c>
      <c r="DI65" s="357">
        <v>810</v>
      </c>
      <c r="DJ65" s="357">
        <v>884</v>
      </c>
      <c r="DK65" s="357">
        <v>896</v>
      </c>
      <c r="DL65" s="357">
        <v>903</v>
      </c>
      <c r="DM65" s="357">
        <v>875</v>
      </c>
      <c r="DN65" s="357">
        <v>753</v>
      </c>
      <c r="DO65" s="357">
        <v>705</v>
      </c>
      <c r="DP65" s="357">
        <v>727</v>
      </c>
      <c r="DQ65" s="346">
        <v>711</v>
      </c>
      <c r="DR65" s="346">
        <v>717</v>
      </c>
      <c r="DS65" s="350">
        <v>709</v>
      </c>
      <c r="DT65" s="102">
        <v>-8</v>
      </c>
      <c r="DU65" s="85">
        <v>-1.1283497884344147</v>
      </c>
      <c r="DV65" s="102">
        <v>-113</v>
      </c>
      <c r="DW65" s="85">
        <v>-13.746958637469586</v>
      </c>
    </row>
    <row r="66" spans="1:127" ht="15" outlineLevel="2">
      <c r="A66" s="344">
        <v>134</v>
      </c>
      <c r="B66" s="344" t="s">
        <v>347</v>
      </c>
      <c r="C66" s="344" t="s">
        <v>351</v>
      </c>
      <c r="D66" s="347">
        <v>558</v>
      </c>
      <c r="E66" s="357">
        <v>562</v>
      </c>
      <c r="F66" s="357">
        <v>587</v>
      </c>
      <c r="G66" s="357">
        <v>602</v>
      </c>
      <c r="H66" s="357">
        <v>616</v>
      </c>
      <c r="I66" s="357">
        <v>628</v>
      </c>
      <c r="J66" s="357">
        <v>628</v>
      </c>
      <c r="K66" s="357">
        <v>646</v>
      </c>
      <c r="L66" s="357">
        <v>643</v>
      </c>
      <c r="M66" s="357">
        <v>657</v>
      </c>
      <c r="N66" s="357">
        <v>670</v>
      </c>
      <c r="O66" s="350">
        <v>662</v>
      </c>
      <c r="P66" s="347">
        <v>666</v>
      </c>
      <c r="Q66" s="357">
        <v>693</v>
      </c>
      <c r="R66" s="357">
        <v>712</v>
      </c>
      <c r="S66" s="357">
        <v>620</v>
      </c>
      <c r="T66" s="357">
        <v>616</v>
      </c>
      <c r="U66" s="357">
        <v>712</v>
      </c>
      <c r="V66" s="357">
        <v>715</v>
      </c>
      <c r="W66" s="357">
        <v>742</v>
      </c>
      <c r="X66" s="357">
        <v>746</v>
      </c>
      <c r="Y66" s="357">
        <v>762</v>
      </c>
      <c r="Z66" s="357">
        <v>726</v>
      </c>
      <c r="AA66" s="350">
        <v>729</v>
      </c>
      <c r="AB66" s="347">
        <v>694</v>
      </c>
      <c r="AC66" s="357">
        <v>686</v>
      </c>
      <c r="AD66" s="357">
        <v>694</v>
      </c>
      <c r="AE66" s="357">
        <v>676</v>
      </c>
      <c r="AF66" s="357">
        <v>659</v>
      </c>
      <c r="AG66" s="357">
        <v>629</v>
      </c>
      <c r="AH66" s="357">
        <v>657</v>
      </c>
      <c r="AI66" s="357">
        <v>660</v>
      </c>
      <c r="AJ66" s="357">
        <v>676</v>
      </c>
      <c r="AK66" s="357">
        <v>670</v>
      </c>
      <c r="AL66" s="357">
        <v>643</v>
      </c>
      <c r="AM66" s="350">
        <v>636</v>
      </c>
      <c r="AN66" s="347">
        <v>622</v>
      </c>
      <c r="AO66" s="357">
        <v>597</v>
      </c>
      <c r="AP66" s="357">
        <v>614</v>
      </c>
      <c r="AQ66" s="357">
        <v>624</v>
      </c>
      <c r="AR66" s="357">
        <v>634</v>
      </c>
      <c r="AS66" s="357">
        <v>680</v>
      </c>
      <c r="AT66" s="357">
        <v>688</v>
      </c>
      <c r="AU66" s="357">
        <v>694</v>
      </c>
      <c r="AV66" s="357">
        <v>701</v>
      </c>
      <c r="AW66" s="357">
        <v>705</v>
      </c>
      <c r="AX66" s="357">
        <v>688</v>
      </c>
      <c r="AY66" s="350">
        <v>665</v>
      </c>
      <c r="AZ66" s="347">
        <v>664</v>
      </c>
      <c r="BA66" s="357">
        <v>668</v>
      </c>
      <c r="BB66" s="357">
        <v>661</v>
      </c>
      <c r="BC66" s="357">
        <v>639</v>
      </c>
      <c r="BD66" s="357">
        <v>638</v>
      </c>
      <c r="BE66" s="357">
        <v>642</v>
      </c>
      <c r="BF66" s="357">
        <v>619</v>
      </c>
      <c r="BG66" s="357">
        <v>602</v>
      </c>
      <c r="BH66" s="357">
        <v>600</v>
      </c>
      <c r="BI66" s="357">
        <v>575</v>
      </c>
      <c r="BJ66" s="357">
        <v>569</v>
      </c>
      <c r="BK66" s="346">
        <v>582</v>
      </c>
      <c r="BL66" s="347">
        <v>568</v>
      </c>
      <c r="BM66" s="357">
        <v>573</v>
      </c>
      <c r="BN66" s="357">
        <v>574</v>
      </c>
      <c r="BO66" s="357">
        <v>575</v>
      </c>
      <c r="BP66" s="357">
        <v>587</v>
      </c>
      <c r="BQ66" s="357">
        <v>606</v>
      </c>
      <c r="BR66" s="357">
        <v>577</v>
      </c>
      <c r="BS66" s="357">
        <v>568</v>
      </c>
      <c r="BT66" s="357">
        <v>568</v>
      </c>
      <c r="BU66" s="357">
        <v>564</v>
      </c>
      <c r="BV66" s="357">
        <v>560</v>
      </c>
      <c r="BW66" s="346">
        <v>558</v>
      </c>
      <c r="BX66" s="347">
        <v>527</v>
      </c>
      <c r="BY66" s="357">
        <v>523</v>
      </c>
      <c r="BZ66" s="357">
        <v>548</v>
      </c>
      <c r="CA66" s="357">
        <v>546</v>
      </c>
      <c r="CB66" s="357">
        <v>537</v>
      </c>
      <c r="CC66" s="357">
        <v>545</v>
      </c>
      <c r="CD66" s="357">
        <v>521</v>
      </c>
      <c r="CE66" s="357">
        <v>538</v>
      </c>
      <c r="CF66" s="357">
        <v>533</v>
      </c>
      <c r="CG66" s="357">
        <v>513</v>
      </c>
      <c r="CH66" s="357">
        <v>511</v>
      </c>
      <c r="CI66" s="346">
        <v>503</v>
      </c>
      <c r="CJ66" s="347">
        <v>449</v>
      </c>
      <c r="CK66" s="357">
        <v>459</v>
      </c>
      <c r="CL66" s="357">
        <v>436</v>
      </c>
      <c r="CM66" s="357">
        <v>424</v>
      </c>
      <c r="CN66" s="357">
        <v>427</v>
      </c>
      <c r="CO66" s="357">
        <v>447</v>
      </c>
      <c r="CP66" s="357">
        <v>449</v>
      </c>
      <c r="CQ66" s="357">
        <v>472</v>
      </c>
      <c r="CR66" s="357">
        <v>464</v>
      </c>
      <c r="CS66" s="357">
        <v>477</v>
      </c>
      <c r="CT66" s="357">
        <v>496</v>
      </c>
      <c r="CU66" s="346">
        <v>471</v>
      </c>
      <c r="CV66" s="347">
        <v>454</v>
      </c>
      <c r="CW66" s="357">
        <v>457</v>
      </c>
      <c r="CX66" s="357">
        <v>466</v>
      </c>
      <c r="CY66" s="357">
        <v>477</v>
      </c>
      <c r="CZ66" s="357">
        <v>507</v>
      </c>
      <c r="DA66" s="357">
        <v>510</v>
      </c>
      <c r="DB66" s="357">
        <v>489</v>
      </c>
      <c r="DC66" s="357">
        <v>501</v>
      </c>
      <c r="DD66" s="357">
        <v>519</v>
      </c>
      <c r="DE66" s="357">
        <v>510</v>
      </c>
      <c r="DF66" s="357">
        <v>525</v>
      </c>
      <c r="DG66" s="346">
        <v>523</v>
      </c>
      <c r="DH66" s="347">
        <v>531</v>
      </c>
      <c r="DI66" s="357">
        <v>536</v>
      </c>
      <c r="DJ66" s="357">
        <v>536</v>
      </c>
      <c r="DK66" s="357">
        <v>536</v>
      </c>
      <c r="DL66" s="357">
        <v>539</v>
      </c>
      <c r="DM66" s="357">
        <v>533</v>
      </c>
      <c r="DN66" s="357">
        <v>455</v>
      </c>
      <c r="DO66" s="357">
        <v>449</v>
      </c>
      <c r="DP66" s="357">
        <v>442</v>
      </c>
      <c r="DQ66" s="346">
        <v>435</v>
      </c>
      <c r="DR66" s="346">
        <v>470</v>
      </c>
      <c r="DS66" s="350">
        <v>461</v>
      </c>
      <c r="DT66" s="102">
        <v>-9</v>
      </c>
      <c r="DU66" s="85">
        <v>-1.9522776572668112</v>
      </c>
      <c r="DV66" s="102">
        <v>-62</v>
      </c>
      <c r="DW66" s="85">
        <v>-11.854684512428298</v>
      </c>
    </row>
    <row r="67" spans="1:127" ht="15" outlineLevel="2">
      <c r="A67" s="344">
        <v>150</v>
      </c>
      <c r="B67" s="344" t="s">
        <v>347</v>
      </c>
      <c r="C67" s="344" t="s">
        <v>352</v>
      </c>
      <c r="D67" s="347">
        <v>1484</v>
      </c>
      <c r="E67" s="357">
        <v>1474</v>
      </c>
      <c r="F67" s="357">
        <v>1503</v>
      </c>
      <c r="G67" s="357">
        <v>1541</v>
      </c>
      <c r="H67" s="357">
        <v>1535</v>
      </c>
      <c r="I67" s="357">
        <v>1547</v>
      </c>
      <c r="J67" s="357">
        <v>1508</v>
      </c>
      <c r="K67" s="357">
        <v>1510</v>
      </c>
      <c r="L67" s="357">
        <v>1493</v>
      </c>
      <c r="M67" s="357">
        <v>1529</v>
      </c>
      <c r="N67" s="357">
        <v>1579</v>
      </c>
      <c r="O67" s="350">
        <v>1563</v>
      </c>
      <c r="P67" s="347">
        <v>1514</v>
      </c>
      <c r="Q67" s="357">
        <v>1524</v>
      </c>
      <c r="R67" s="357">
        <v>1547</v>
      </c>
      <c r="S67" s="357">
        <v>1531</v>
      </c>
      <c r="T67" s="357">
        <v>1535</v>
      </c>
      <c r="U67" s="357">
        <v>1579</v>
      </c>
      <c r="V67" s="357">
        <v>1602</v>
      </c>
      <c r="W67" s="357">
        <v>1637</v>
      </c>
      <c r="X67" s="357">
        <v>1611</v>
      </c>
      <c r="Y67" s="357">
        <v>1611</v>
      </c>
      <c r="Z67" s="357">
        <v>1553</v>
      </c>
      <c r="AA67" s="350">
        <v>1530</v>
      </c>
      <c r="AB67" s="347">
        <v>1448</v>
      </c>
      <c r="AC67" s="357">
        <v>1418</v>
      </c>
      <c r="AD67" s="357">
        <v>1441</v>
      </c>
      <c r="AE67" s="357">
        <v>1445</v>
      </c>
      <c r="AF67" s="357">
        <v>1436</v>
      </c>
      <c r="AG67" s="357">
        <v>1387</v>
      </c>
      <c r="AH67" s="357">
        <v>1584</v>
      </c>
      <c r="AI67" s="357">
        <v>1629</v>
      </c>
      <c r="AJ67" s="357">
        <v>1679</v>
      </c>
      <c r="AK67" s="357">
        <v>1676</v>
      </c>
      <c r="AL67" s="357">
        <v>1549</v>
      </c>
      <c r="AM67" s="350">
        <v>1504</v>
      </c>
      <c r="AN67" s="347">
        <v>1391</v>
      </c>
      <c r="AO67" s="357">
        <v>1236</v>
      </c>
      <c r="AP67" s="357">
        <v>1228</v>
      </c>
      <c r="AQ67" s="357">
        <v>1257</v>
      </c>
      <c r="AR67" s="357">
        <v>1280</v>
      </c>
      <c r="AS67" s="357">
        <v>1313</v>
      </c>
      <c r="AT67" s="357">
        <v>1307</v>
      </c>
      <c r="AU67" s="357">
        <v>1287</v>
      </c>
      <c r="AV67" s="357">
        <v>1274</v>
      </c>
      <c r="AW67" s="357">
        <v>1280</v>
      </c>
      <c r="AX67" s="357">
        <v>1278</v>
      </c>
      <c r="AY67" s="350">
        <v>1299</v>
      </c>
      <c r="AZ67" s="347">
        <v>1285</v>
      </c>
      <c r="BA67" s="357">
        <v>1258</v>
      </c>
      <c r="BB67" s="357">
        <v>1258</v>
      </c>
      <c r="BC67" s="357">
        <v>1232</v>
      </c>
      <c r="BD67" s="357">
        <v>1234</v>
      </c>
      <c r="BE67" s="357">
        <v>1224</v>
      </c>
      <c r="BF67" s="357">
        <v>1219</v>
      </c>
      <c r="BG67" s="357">
        <v>1215</v>
      </c>
      <c r="BH67" s="357">
        <v>1204</v>
      </c>
      <c r="BI67" s="357">
        <v>1189</v>
      </c>
      <c r="BJ67" s="357">
        <v>1148</v>
      </c>
      <c r="BK67" s="346">
        <v>1182</v>
      </c>
      <c r="BL67" s="347">
        <v>1164</v>
      </c>
      <c r="BM67" s="357">
        <v>1165</v>
      </c>
      <c r="BN67" s="357">
        <v>1143</v>
      </c>
      <c r="BO67" s="357">
        <v>1137</v>
      </c>
      <c r="BP67" s="357">
        <v>1116</v>
      </c>
      <c r="BQ67" s="357">
        <v>1133</v>
      </c>
      <c r="BR67" s="357">
        <v>1127</v>
      </c>
      <c r="BS67" s="357">
        <v>1112</v>
      </c>
      <c r="BT67" s="357">
        <v>1111</v>
      </c>
      <c r="BU67" s="357">
        <v>1122</v>
      </c>
      <c r="BV67" s="357">
        <v>1103</v>
      </c>
      <c r="BW67" s="346">
        <v>1108</v>
      </c>
      <c r="BX67" s="347">
        <v>1070</v>
      </c>
      <c r="BY67" s="357">
        <v>1072</v>
      </c>
      <c r="BZ67" s="357">
        <v>1107</v>
      </c>
      <c r="CA67" s="357">
        <v>1115</v>
      </c>
      <c r="CB67" s="357">
        <v>1108</v>
      </c>
      <c r="CC67" s="357">
        <v>1121</v>
      </c>
      <c r="CD67" s="357">
        <v>1128</v>
      </c>
      <c r="CE67" s="357">
        <v>1105</v>
      </c>
      <c r="CF67" s="357">
        <v>1093</v>
      </c>
      <c r="CG67" s="357">
        <v>1107</v>
      </c>
      <c r="CH67" s="357">
        <v>1109</v>
      </c>
      <c r="CI67" s="346">
        <v>1091</v>
      </c>
      <c r="CJ67" s="347">
        <v>1069</v>
      </c>
      <c r="CK67" s="357">
        <v>1069</v>
      </c>
      <c r="CL67" s="357">
        <v>1077</v>
      </c>
      <c r="CM67" s="357">
        <v>1077</v>
      </c>
      <c r="CN67" s="357">
        <v>1070</v>
      </c>
      <c r="CO67" s="357">
        <v>1087</v>
      </c>
      <c r="CP67" s="357">
        <v>1088</v>
      </c>
      <c r="CQ67" s="357">
        <v>1112</v>
      </c>
      <c r="CR67" s="357">
        <v>1112</v>
      </c>
      <c r="CS67" s="357">
        <v>1126</v>
      </c>
      <c r="CT67" s="357">
        <v>1138</v>
      </c>
      <c r="CU67" s="346">
        <v>1153</v>
      </c>
      <c r="CV67" s="347">
        <v>1110</v>
      </c>
      <c r="CW67" s="357">
        <v>1146</v>
      </c>
      <c r="CX67" s="357">
        <v>1171</v>
      </c>
      <c r="CY67" s="357">
        <v>1187</v>
      </c>
      <c r="CZ67" s="357">
        <v>1195</v>
      </c>
      <c r="DA67" s="357">
        <v>1179</v>
      </c>
      <c r="DB67" s="357">
        <v>1198</v>
      </c>
      <c r="DC67" s="357">
        <v>1210</v>
      </c>
      <c r="DD67" s="357">
        <v>1219</v>
      </c>
      <c r="DE67" s="357">
        <v>1229</v>
      </c>
      <c r="DF67" s="357">
        <v>1232</v>
      </c>
      <c r="DG67" s="346">
        <v>1221</v>
      </c>
      <c r="DH67" s="347">
        <v>1214</v>
      </c>
      <c r="DI67" s="357">
        <v>1224</v>
      </c>
      <c r="DJ67" s="357">
        <v>1235</v>
      </c>
      <c r="DK67" s="357">
        <v>1239</v>
      </c>
      <c r="DL67" s="357">
        <v>1228</v>
      </c>
      <c r="DM67" s="357">
        <v>1234</v>
      </c>
      <c r="DN67" s="357">
        <v>1106</v>
      </c>
      <c r="DO67" s="357">
        <v>1131</v>
      </c>
      <c r="DP67" s="357">
        <v>1132</v>
      </c>
      <c r="DQ67" s="346">
        <v>1127</v>
      </c>
      <c r="DR67" s="346">
        <v>1115</v>
      </c>
      <c r="DS67" s="350">
        <v>1100</v>
      </c>
      <c r="DT67" s="102">
        <v>-15</v>
      </c>
      <c r="DU67" s="85">
        <v>-1.3636363636363635</v>
      </c>
      <c r="DV67" s="102">
        <v>-121</v>
      </c>
      <c r="DW67" s="85">
        <v>-9.9099099099099099</v>
      </c>
    </row>
    <row r="68" spans="1:127" ht="15" outlineLevel="2">
      <c r="A68" s="344">
        <v>237</v>
      </c>
      <c r="B68" s="344" t="s">
        <v>347</v>
      </c>
      <c r="C68" s="344" t="s">
        <v>353</v>
      </c>
      <c r="D68" s="347">
        <v>9674</v>
      </c>
      <c r="E68" s="357">
        <v>9965</v>
      </c>
      <c r="F68" s="357">
        <v>10308</v>
      </c>
      <c r="G68" s="357">
        <v>10414</v>
      </c>
      <c r="H68" s="357">
        <v>10537</v>
      </c>
      <c r="I68" s="357">
        <v>10627</v>
      </c>
      <c r="J68" s="357">
        <v>10664</v>
      </c>
      <c r="K68" s="357">
        <v>10639</v>
      </c>
      <c r="L68" s="357">
        <v>10487</v>
      </c>
      <c r="M68" s="357">
        <v>10592</v>
      </c>
      <c r="N68" s="357">
        <v>10655</v>
      </c>
      <c r="O68" s="350">
        <v>10545</v>
      </c>
      <c r="P68" s="347">
        <v>9885</v>
      </c>
      <c r="Q68" s="357">
        <v>10017</v>
      </c>
      <c r="R68" s="357">
        <v>10517</v>
      </c>
      <c r="S68" s="357">
        <v>10663</v>
      </c>
      <c r="T68" s="357">
        <v>10537</v>
      </c>
      <c r="U68" s="357">
        <v>10854</v>
      </c>
      <c r="V68" s="357">
        <v>10865</v>
      </c>
      <c r="W68" s="357">
        <v>11213</v>
      </c>
      <c r="X68" s="357">
        <v>11302</v>
      </c>
      <c r="Y68" s="357">
        <v>11295</v>
      </c>
      <c r="Z68" s="357">
        <v>11219</v>
      </c>
      <c r="AA68" s="350">
        <v>11058</v>
      </c>
      <c r="AB68" s="347">
        <v>10694</v>
      </c>
      <c r="AC68" s="357">
        <v>10771</v>
      </c>
      <c r="AD68" s="357">
        <v>10992</v>
      </c>
      <c r="AE68" s="357">
        <v>11175</v>
      </c>
      <c r="AF68" s="357">
        <v>11172</v>
      </c>
      <c r="AG68" s="357">
        <v>11347</v>
      </c>
      <c r="AH68" s="357">
        <v>11734</v>
      </c>
      <c r="AI68" s="357">
        <v>11868</v>
      </c>
      <c r="AJ68" s="357">
        <v>11932</v>
      </c>
      <c r="AK68" s="357">
        <v>11957</v>
      </c>
      <c r="AL68" s="357">
        <v>11775</v>
      </c>
      <c r="AM68" s="350">
        <v>11806</v>
      </c>
      <c r="AN68" s="347">
        <v>11400</v>
      </c>
      <c r="AO68" s="357">
        <v>11317</v>
      </c>
      <c r="AP68" s="357">
        <v>11636</v>
      </c>
      <c r="AQ68" s="357">
        <v>11870</v>
      </c>
      <c r="AR68" s="357">
        <v>11897</v>
      </c>
      <c r="AS68" s="357">
        <v>12103</v>
      </c>
      <c r="AT68" s="357">
        <v>12163</v>
      </c>
      <c r="AU68" s="357">
        <v>12237</v>
      </c>
      <c r="AV68" s="357">
        <v>12374</v>
      </c>
      <c r="AW68" s="357">
        <v>12863</v>
      </c>
      <c r="AX68" s="357">
        <v>13646</v>
      </c>
      <c r="AY68" s="350">
        <v>14352</v>
      </c>
      <c r="AZ68" s="347">
        <v>15108</v>
      </c>
      <c r="BA68" s="357">
        <v>15353</v>
      </c>
      <c r="BB68" s="357">
        <v>16949</v>
      </c>
      <c r="BC68" s="357">
        <v>17694</v>
      </c>
      <c r="BD68" s="357">
        <v>17009</v>
      </c>
      <c r="BE68" s="357">
        <v>12817</v>
      </c>
      <c r="BF68" s="357">
        <v>12803</v>
      </c>
      <c r="BG68" s="357">
        <v>13136</v>
      </c>
      <c r="BH68" s="357">
        <v>12854</v>
      </c>
      <c r="BI68" s="357">
        <v>12772</v>
      </c>
      <c r="BJ68" s="357">
        <v>12636</v>
      </c>
      <c r="BK68" s="346">
        <v>12583</v>
      </c>
      <c r="BL68" s="347">
        <v>12350</v>
      </c>
      <c r="BM68" s="357">
        <v>12310</v>
      </c>
      <c r="BN68" s="357">
        <v>12472</v>
      </c>
      <c r="BO68" s="357">
        <v>12512</v>
      </c>
      <c r="BP68" s="357">
        <v>12503</v>
      </c>
      <c r="BQ68" s="357">
        <v>12578</v>
      </c>
      <c r="BR68" s="357">
        <v>12598</v>
      </c>
      <c r="BS68" s="357">
        <v>12716</v>
      </c>
      <c r="BT68" s="357">
        <v>12856</v>
      </c>
      <c r="BU68" s="357">
        <v>12947</v>
      </c>
      <c r="BV68" s="357">
        <v>12935</v>
      </c>
      <c r="BW68" s="346">
        <v>12828</v>
      </c>
      <c r="BX68" s="347">
        <v>12628</v>
      </c>
      <c r="BY68" s="357">
        <v>12670</v>
      </c>
      <c r="BZ68" s="357">
        <v>12981</v>
      </c>
      <c r="CA68" s="357">
        <v>13168</v>
      </c>
      <c r="CB68" s="357">
        <v>13292</v>
      </c>
      <c r="CC68" s="357">
        <v>13395</v>
      </c>
      <c r="CD68" s="357">
        <v>13505</v>
      </c>
      <c r="CE68" s="357">
        <v>13603</v>
      </c>
      <c r="CF68" s="357">
        <v>13607</v>
      </c>
      <c r="CG68" s="357">
        <v>13646</v>
      </c>
      <c r="CH68" s="357">
        <v>13705</v>
      </c>
      <c r="CI68" s="346">
        <v>13594</v>
      </c>
      <c r="CJ68" s="347">
        <v>13277</v>
      </c>
      <c r="CK68" s="357">
        <v>13166</v>
      </c>
      <c r="CL68" s="357">
        <v>13367</v>
      </c>
      <c r="CM68" s="357">
        <v>13358</v>
      </c>
      <c r="CN68" s="357">
        <v>13375</v>
      </c>
      <c r="CO68" s="357">
        <v>13432</v>
      </c>
      <c r="CP68" s="357">
        <v>13630</v>
      </c>
      <c r="CQ68" s="357">
        <v>13911</v>
      </c>
      <c r="CR68" s="357">
        <v>14030</v>
      </c>
      <c r="CS68" s="357">
        <v>14146</v>
      </c>
      <c r="CT68" s="357">
        <v>14221</v>
      </c>
      <c r="CU68" s="346">
        <v>14153</v>
      </c>
      <c r="CV68" s="347">
        <v>14166</v>
      </c>
      <c r="CW68" s="357">
        <v>14471</v>
      </c>
      <c r="CX68" s="357">
        <v>14648</v>
      </c>
      <c r="CY68" s="357">
        <v>14842</v>
      </c>
      <c r="CZ68" s="357">
        <v>14987</v>
      </c>
      <c r="DA68" s="357">
        <v>15063</v>
      </c>
      <c r="DB68" s="357">
        <v>15141</v>
      </c>
      <c r="DC68" s="357">
        <v>15296</v>
      </c>
      <c r="DD68" s="357">
        <v>14925</v>
      </c>
      <c r="DE68" s="357">
        <v>15091</v>
      </c>
      <c r="DF68" s="357">
        <v>15086</v>
      </c>
      <c r="DG68" s="346">
        <v>15013</v>
      </c>
      <c r="DH68" s="347">
        <v>14974</v>
      </c>
      <c r="DI68" s="357">
        <v>14928</v>
      </c>
      <c r="DJ68" s="357">
        <v>14690</v>
      </c>
      <c r="DK68" s="357">
        <v>14771</v>
      </c>
      <c r="DL68" s="357">
        <v>14670</v>
      </c>
      <c r="DM68" s="357">
        <v>14684</v>
      </c>
      <c r="DN68" s="357">
        <v>13725</v>
      </c>
      <c r="DO68" s="357">
        <v>13799</v>
      </c>
      <c r="DP68" s="357">
        <v>13858</v>
      </c>
      <c r="DQ68" s="346">
        <v>13870</v>
      </c>
      <c r="DR68" s="346">
        <v>13803</v>
      </c>
      <c r="DS68" s="350">
        <v>13682</v>
      </c>
      <c r="DT68" s="102">
        <v>-121</v>
      </c>
      <c r="DU68" s="85">
        <v>-0.88437362958631771</v>
      </c>
      <c r="DV68" s="102">
        <v>-1331</v>
      </c>
      <c r="DW68" s="85">
        <v>-8.8656497701991608</v>
      </c>
    </row>
    <row r="69" spans="1:127" ht="15" outlineLevel="2">
      <c r="A69" s="344">
        <v>264</v>
      </c>
      <c r="B69" s="344" t="s">
        <v>347</v>
      </c>
      <c r="C69" s="344" t="s">
        <v>354</v>
      </c>
      <c r="D69" s="347">
        <v>5775</v>
      </c>
      <c r="E69" s="357">
        <v>5780</v>
      </c>
      <c r="F69" s="357">
        <v>5810</v>
      </c>
      <c r="G69" s="357">
        <v>5802</v>
      </c>
      <c r="H69" s="357">
        <v>5839</v>
      </c>
      <c r="I69" s="357">
        <v>5876</v>
      </c>
      <c r="J69" s="357">
        <v>5805</v>
      </c>
      <c r="K69" s="357">
        <v>5796</v>
      </c>
      <c r="L69" s="357">
        <v>5737</v>
      </c>
      <c r="M69" s="357">
        <v>5741</v>
      </c>
      <c r="N69" s="357">
        <v>5754</v>
      </c>
      <c r="O69" s="350">
        <v>5759</v>
      </c>
      <c r="P69" s="347">
        <v>5726</v>
      </c>
      <c r="Q69" s="357">
        <v>5651</v>
      </c>
      <c r="R69" s="357">
        <v>5690</v>
      </c>
      <c r="S69" s="357">
        <v>5722</v>
      </c>
      <c r="T69" s="357">
        <v>5839</v>
      </c>
      <c r="U69" s="357">
        <v>5753</v>
      </c>
      <c r="V69" s="357">
        <v>5679</v>
      </c>
      <c r="W69" s="357">
        <v>5884</v>
      </c>
      <c r="X69" s="357">
        <v>5896</v>
      </c>
      <c r="Y69" s="357">
        <v>5922</v>
      </c>
      <c r="Z69" s="357">
        <v>5936</v>
      </c>
      <c r="AA69" s="350">
        <v>5801</v>
      </c>
      <c r="AB69" s="347">
        <v>5714</v>
      </c>
      <c r="AC69" s="357">
        <v>5680</v>
      </c>
      <c r="AD69" s="357">
        <v>5717</v>
      </c>
      <c r="AE69" s="357">
        <v>5701</v>
      </c>
      <c r="AF69" s="357">
        <v>5704</v>
      </c>
      <c r="AG69" s="357">
        <v>5777</v>
      </c>
      <c r="AH69" s="357">
        <v>5877</v>
      </c>
      <c r="AI69" s="357">
        <v>5918</v>
      </c>
      <c r="AJ69" s="357">
        <v>6040</v>
      </c>
      <c r="AK69" s="357">
        <v>6015</v>
      </c>
      <c r="AL69" s="357">
        <v>5982</v>
      </c>
      <c r="AM69" s="350">
        <v>5967</v>
      </c>
      <c r="AN69" s="347">
        <v>5895</v>
      </c>
      <c r="AO69" s="357">
        <v>5897</v>
      </c>
      <c r="AP69" s="357">
        <v>5953</v>
      </c>
      <c r="AQ69" s="357">
        <v>6033</v>
      </c>
      <c r="AR69" s="357">
        <v>6032</v>
      </c>
      <c r="AS69" s="357">
        <v>6125</v>
      </c>
      <c r="AT69" s="357">
        <v>6092</v>
      </c>
      <c r="AU69" s="357">
        <v>6161</v>
      </c>
      <c r="AV69" s="357">
        <v>6197</v>
      </c>
      <c r="AW69" s="357">
        <v>6258</v>
      </c>
      <c r="AX69" s="357">
        <v>6176</v>
      </c>
      <c r="AY69" s="350">
        <v>6223</v>
      </c>
      <c r="AZ69" s="347">
        <v>6184</v>
      </c>
      <c r="BA69" s="357">
        <v>6193</v>
      </c>
      <c r="BB69" s="357">
        <v>6246</v>
      </c>
      <c r="BC69" s="357">
        <v>6209</v>
      </c>
      <c r="BD69" s="357">
        <v>6209</v>
      </c>
      <c r="BE69" s="357">
        <v>6172</v>
      </c>
      <c r="BF69" s="357">
        <v>6224</v>
      </c>
      <c r="BG69" s="357">
        <v>6528</v>
      </c>
      <c r="BH69" s="357">
        <v>6194</v>
      </c>
      <c r="BI69" s="357">
        <v>6239</v>
      </c>
      <c r="BJ69" s="357">
        <v>6149</v>
      </c>
      <c r="BK69" s="346">
        <v>6126</v>
      </c>
      <c r="BL69" s="347">
        <v>6093</v>
      </c>
      <c r="BM69" s="357">
        <v>6098</v>
      </c>
      <c r="BN69" s="357">
        <v>6096</v>
      </c>
      <c r="BO69" s="357">
        <v>6129</v>
      </c>
      <c r="BP69" s="357">
        <v>6132</v>
      </c>
      <c r="BQ69" s="357">
        <v>6145</v>
      </c>
      <c r="BR69" s="357">
        <v>6151</v>
      </c>
      <c r="BS69" s="357">
        <v>6205</v>
      </c>
      <c r="BT69" s="357">
        <v>6297</v>
      </c>
      <c r="BU69" s="357">
        <v>6294</v>
      </c>
      <c r="BV69" s="357">
        <v>6289</v>
      </c>
      <c r="BW69" s="346">
        <v>6323</v>
      </c>
      <c r="BX69" s="347">
        <v>6300</v>
      </c>
      <c r="BY69" s="357">
        <v>6269</v>
      </c>
      <c r="BZ69" s="357">
        <v>6341</v>
      </c>
      <c r="CA69" s="357">
        <v>6339</v>
      </c>
      <c r="CB69" s="357">
        <v>6357</v>
      </c>
      <c r="CC69" s="357">
        <v>6410</v>
      </c>
      <c r="CD69" s="357">
        <v>6439</v>
      </c>
      <c r="CE69" s="357">
        <v>6468</v>
      </c>
      <c r="CF69" s="357">
        <v>6461</v>
      </c>
      <c r="CG69" s="357">
        <v>6485</v>
      </c>
      <c r="CH69" s="357">
        <v>6506</v>
      </c>
      <c r="CI69" s="346">
        <v>6464</v>
      </c>
      <c r="CJ69" s="347">
        <v>6375</v>
      </c>
      <c r="CK69" s="357">
        <v>6437</v>
      </c>
      <c r="CL69" s="357">
        <v>6445</v>
      </c>
      <c r="CM69" s="357">
        <v>6503</v>
      </c>
      <c r="CN69" s="357">
        <v>6423</v>
      </c>
      <c r="CO69" s="357">
        <v>6364</v>
      </c>
      <c r="CP69" s="357">
        <v>6510</v>
      </c>
      <c r="CQ69" s="357">
        <v>6627</v>
      </c>
      <c r="CR69" s="357">
        <v>6682</v>
      </c>
      <c r="CS69" s="357">
        <v>6674</v>
      </c>
      <c r="CT69" s="357">
        <v>6728</v>
      </c>
      <c r="CU69" s="346">
        <v>6721</v>
      </c>
      <c r="CV69" s="347">
        <v>6729</v>
      </c>
      <c r="CW69" s="357">
        <v>6843</v>
      </c>
      <c r="CX69" s="357">
        <v>6934</v>
      </c>
      <c r="CY69" s="357">
        <v>6953</v>
      </c>
      <c r="CZ69" s="357">
        <v>7017</v>
      </c>
      <c r="DA69" s="357">
        <v>7007</v>
      </c>
      <c r="DB69" s="357">
        <v>6965</v>
      </c>
      <c r="DC69" s="357">
        <v>6991</v>
      </c>
      <c r="DD69" s="357">
        <v>6990</v>
      </c>
      <c r="DE69" s="357">
        <v>7005</v>
      </c>
      <c r="DF69" s="357">
        <v>6989</v>
      </c>
      <c r="DG69" s="346">
        <v>6990</v>
      </c>
      <c r="DH69" s="347">
        <v>6971</v>
      </c>
      <c r="DI69" s="357">
        <v>7023</v>
      </c>
      <c r="DJ69" s="357">
        <v>6853</v>
      </c>
      <c r="DK69" s="357">
        <v>6927</v>
      </c>
      <c r="DL69" s="357">
        <v>6965</v>
      </c>
      <c r="DM69" s="357">
        <v>6988</v>
      </c>
      <c r="DN69" s="357">
        <v>6577</v>
      </c>
      <c r="DO69" s="357">
        <v>6526</v>
      </c>
      <c r="DP69" s="357">
        <v>6546</v>
      </c>
      <c r="DQ69" s="346">
        <v>6537</v>
      </c>
      <c r="DR69" s="346">
        <v>6536</v>
      </c>
      <c r="DS69" s="350">
        <v>6537</v>
      </c>
      <c r="DT69" s="102">
        <v>1</v>
      </c>
      <c r="DU69" s="85">
        <v>1.529753709652746E-2</v>
      </c>
      <c r="DV69" s="102">
        <v>-453</v>
      </c>
      <c r="DW69" s="85">
        <v>-6.4806866952789699</v>
      </c>
    </row>
    <row r="70" spans="1:127" ht="15" outlineLevel="2">
      <c r="A70" s="344">
        <v>310</v>
      </c>
      <c r="B70" s="344" t="s">
        <v>347</v>
      </c>
      <c r="C70" s="344" t="s">
        <v>355</v>
      </c>
      <c r="D70" s="347">
        <v>2459</v>
      </c>
      <c r="E70" s="357">
        <v>2505</v>
      </c>
      <c r="F70" s="357">
        <v>2554</v>
      </c>
      <c r="G70" s="357">
        <v>2550</v>
      </c>
      <c r="H70" s="357">
        <v>2592</v>
      </c>
      <c r="I70" s="357">
        <v>2612</v>
      </c>
      <c r="J70" s="357">
        <v>2567</v>
      </c>
      <c r="K70" s="357">
        <v>2556</v>
      </c>
      <c r="L70" s="357">
        <v>2567</v>
      </c>
      <c r="M70" s="357">
        <v>2546</v>
      </c>
      <c r="N70" s="357">
        <v>2550</v>
      </c>
      <c r="O70" s="350">
        <v>2589</v>
      </c>
      <c r="P70" s="347">
        <v>2515</v>
      </c>
      <c r="Q70" s="357">
        <v>2368</v>
      </c>
      <c r="R70" s="357">
        <v>2510</v>
      </c>
      <c r="S70" s="357">
        <v>2531</v>
      </c>
      <c r="T70" s="357">
        <v>2592</v>
      </c>
      <c r="U70" s="357">
        <v>2589</v>
      </c>
      <c r="V70" s="357">
        <v>2559</v>
      </c>
      <c r="W70" s="357">
        <v>2648</v>
      </c>
      <c r="X70" s="357">
        <v>2643</v>
      </c>
      <c r="Y70" s="357">
        <v>2686</v>
      </c>
      <c r="Z70" s="357">
        <v>2619</v>
      </c>
      <c r="AA70" s="350">
        <v>2550</v>
      </c>
      <c r="AB70" s="347">
        <v>2477</v>
      </c>
      <c r="AC70" s="357">
        <v>2434</v>
      </c>
      <c r="AD70" s="357">
        <v>2438</v>
      </c>
      <c r="AE70" s="357">
        <v>2429</v>
      </c>
      <c r="AF70" s="357">
        <v>2476</v>
      </c>
      <c r="AG70" s="357">
        <v>2558</v>
      </c>
      <c r="AH70" s="357">
        <v>2680</v>
      </c>
      <c r="AI70" s="357">
        <v>2686</v>
      </c>
      <c r="AJ70" s="357">
        <v>2697</v>
      </c>
      <c r="AK70" s="357">
        <v>2702</v>
      </c>
      <c r="AL70" s="357">
        <v>2585</v>
      </c>
      <c r="AM70" s="350">
        <v>2604</v>
      </c>
      <c r="AN70" s="347">
        <v>2594</v>
      </c>
      <c r="AO70" s="357">
        <v>2480</v>
      </c>
      <c r="AP70" s="357">
        <v>2516</v>
      </c>
      <c r="AQ70" s="357">
        <v>2570</v>
      </c>
      <c r="AR70" s="357">
        <v>2555</v>
      </c>
      <c r="AS70" s="357">
        <v>2621</v>
      </c>
      <c r="AT70" s="357">
        <v>2654</v>
      </c>
      <c r="AU70" s="357">
        <v>2658</v>
      </c>
      <c r="AV70" s="357">
        <v>2670</v>
      </c>
      <c r="AW70" s="357">
        <v>2683</v>
      </c>
      <c r="AX70" s="357">
        <v>2681</v>
      </c>
      <c r="AY70" s="350">
        <v>2702</v>
      </c>
      <c r="AZ70" s="347">
        <v>2668</v>
      </c>
      <c r="BA70" s="357">
        <v>2659</v>
      </c>
      <c r="BB70" s="357">
        <v>2691</v>
      </c>
      <c r="BC70" s="357">
        <v>2620</v>
      </c>
      <c r="BD70" s="357">
        <v>2600</v>
      </c>
      <c r="BE70" s="357">
        <v>2600</v>
      </c>
      <c r="BF70" s="357">
        <v>2586</v>
      </c>
      <c r="BG70" s="357">
        <v>2574</v>
      </c>
      <c r="BH70" s="357">
        <v>2474</v>
      </c>
      <c r="BI70" s="357">
        <v>2446</v>
      </c>
      <c r="BJ70" s="357">
        <v>2295</v>
      </c>
      <c r="BK70" s="346">
        <v>2306</v>
      </c>
      <c r="BL70" s="347">
        <v>2293</v>
      </c>
      <c r="BM70" s="357">
        <v>2271</v>
      </c>
      <c r="BN70" s="357">
        <v>2299</v>
      </c>
      <c r="BO70" s="357">
        <v>2312</v>
      </c>
      <c r="BP70" s="357">
        <v>2270</v>
      </c>
      <c r="BQ70" s="357">
        <v>2278</v>
      </c>
      <c r="BR70" s="357">
        <v>2246</v>
      </c>
      <c r="BS70" s="357">
        <v>2240</v>
      </c>
      <c r="BT70" s="357">
        <v>2289</v>
      </c>
      <c r="BU70" s="357">
        <v>2301</v>
      </c>
      <c r="BV70" s="357">
        <v>2261</v>
      </c>
      <c r="BW70" s="346">
        <v>2243</v>
      </c>
      <c r="BX70" s="347">
        <v>2185</v>
      </c>
      <c r="BY70" s="357">
        <v>2163</v>
      </c>
      <c r="BZ70" s="357">
        <v>2193</v>
      </c>
      <c r="CA70" s="357">
        <v>2223</v>
      </c>
      <c r="CB70" s="357">
        <v>2253</v>
      </c>
      <c r="CC70" s="357">
        <v>2263</v>
      </c>
      <c r="CD70" s="357">
        <v>2267</v>
      </c>
      <c r="CE70" s="357">
        <v>2300</v>
      </c>
      <c r="CF70" s="357">
        <v>2343</v>
      </c>
      <c r="CG70" s="357">
        <v>2360</v>
      </c>
      <c r="CH70" s="357">
        <v>2387</v>
      </c>
      <c r="CI70" s="346">
        <v>2367</v>
      </c>
      <c r="CJ70" s="347">
        <v>2256</v>
      </c>
      <c r="CK70" s="357">
        <v>2267</v>
      </c>
      <c r="CL70" s="357">
        <v>2292</v>
      </c>
      <c r="CM70" s="357">
        <v>2273</v>
      </c>
      <c r="CN70" s="357">
        <v>2229</v>
      </c>
      <c r="CO70" s="357">
        <v>2221</v>
      </c>
      <c r="CP70" s="357">
        <v>2256</v>
      </c>
      <c r="CQ70" s="357">
        <v>2314</v>
      </c>
      <c r="CR70" s="357">
        <v>2354</v>
      </c>
      <c r="CS70" s="357">
        <v>2413</v>
      </c>
      <c r="CT70" s="357">
        <v>2452</v>
      </c>
      <c r="CU70" s="346">
        <v>2464</v>
      </c>
      <c r="CV70" s="347">
        <v>2441</v>
      </c>
      <c r="CW70" s="357">
        <v>2503</v>
      </c>
      <c r="CX70" s="357">
        <v>2544</v>
      </c>
      <c r="CY70" s="357">
        <v>2595</v>
      </c>
      <c r="CZ70" s="357">
        <v>2600</v>
      </c>
      <c r="DA70" s="357">
        <v>2593</v>
      </c>
      <c r="DB70" s="357">
        <v>2578</v>
      </c>
      <c r="DC70" s="357">
        <v>2599</v>
      </c>
      <c r="DD70" s="357">
        <v>2551</v>
      </c>
      <c r="DE70" s="357">
        <v>2571</v>
      </c>
      <c r="DF70" s="357">
        <v>2571</v>
      </c>
      <c r="DG70" s="346">
        <v>2588</v>
      </c>
      <c r="DH70" s="347">
        <v>2565</v>
      </c>
      <c r="DI70" s="357">
        <v>2609</v>
      </c>
      <c r="DJ70" s="357">
        <v>2607</v>
      </c>
      <c r="DK70" s="357">
        <v>2637</v>
      </c>
      <c r="DL70" s="357">
        <v>2612</v>
      </c>
      <c r="DM70" s="357">
        <v>2597</v>
      </c>
      <c r="DN70" s="357">
        <v>2324</v>
      </c>
      <c r="DO70" s="357">
        <v>2334</v>
      </c>
      <c r="DP70" s="357">
        <v>2325</v>
      </c>
      <c r="DQ70" s="346">
        <v>2339</v>
      </c>
      <c r="DR70" s="346">
        <v>2330</v>
      </c>
      <c r="DS70" s="350">
        <v>2319</v>
      </c>
      <c r="DT70" s="102">
        <v>-11</v>
      </c>
      <c r="DU70" s="85">
        <v>-0.47434238896075892</v>
      </c>
      <c r="DV70" s="102">
        <v>-269</v>
      </c>
      <c r="DW70" s="85">
        <v>-10.394126738794435</v>
      </c>
    </row>
    <row r="71" spans="1:127" ht="15" outlineLevel="2">
      <c r="A71" s="344">
        <v>315</v>
      </c>
      <c r="B71" s="344" t="s">
        <v>347</v>
      </c>
      <c r="C71" s="344" t="s">
        <v>356</v>
      </c>
      <c r="D71" s="347">
        <v>1379</v>
      </c>
      <c r="E71" s="357">
        <v>1358</v>
      </c>
      <c r="F71" s="357">
        <v>1353</v>
      </c>
      <c r="G71" s="357">
        <v>1329</v>
      </c>
      <c r="H71" s="357">
        <v>1334</v>
      </c>
      <c r="I71" s="357">
        <v>1368</v>
      </c>
      <c r="J71" s="357">
        <v>1379</v>
      </c>
      <c r="K71" s="357">
        <v>1374</v>
      </c>
      <c r="L71" s="357">
        <v>1355</v>
      </c>
      <c r="M71" s="357">
        <v>1382</v>
      </c>
      <c r="N71" s="357">
        <v>1388</v>
      </c>
      <c r="O71" s="350">
        <v>1414</v>
      </c>
      <c r="P71" s="347">
        <v>1358</v>
      </c>
      <c r="Q71" s="357">
        <v>1198</v>
      </c>
      <c r="R71" s="357">
        <v>1258</v>
      </c>
      <c r="S71" s="357">
        <v>1253</v>
      </c>
      <c r="T71" s="357">
        <v>1334</v>
      </c>
      <c r="U71" s="357">
        <v>1312</v>
      </c>
      <c r="V71" s="357">
        <v>1317</v>
      </c>
      <c r="W71" s="357">
        <v>1339</v>
      </c>
      <c r="X71" s="357">
        <v>1361</v>
      </c>
      <c r="Y71" s="357">
        <v>1390</v>
      </c>
      <c r="Z71" s="357">
        <v>1337</v>
      </c>
      <c r="AA71" s="350">
        <v>1320</v>
      </c>
      <c r="AB71" s="347">
        <v>1305</v>
      </c>
      <c r="AC71" s="357">
        <v>1308</v>
      </c>
      <c r="AD71" s="357">
        <v>1291</v>
      </c>
      <c r="AE71" s="357">
        <v>1309</v>
      </c>
      <c r="AF71" s="357">
        <v>1298</v>
      </c>
      <c r="AG71" s="357">
        <v>1315</v>
      </c>
      <c r="AH71" s="357">
        <v>1417</v>
      </c>
      <c r="AI71" s="357">
        <v>1434</v>
      </c>
      <c r="AJ71" s="357">
        <v>1455</v>
      </c>
      <c r="AK71" s="357">
        <v>1433</v>
      </c>
      <c r="AL71" s="357">
        <v>1327</v>
      </c>
      <c r="AM71" s="350">
        <v>1365</v>
      </c>
      <c r="AN71" s="347">
        <v>1371</v>
      </c>
      <c r="AO71" s="357">
        <v>1318</v>
      </c>
      <c r="AP71" s="357">
        <v>1334</v>
      </c>
      <c r="AQ71" s="357">
        <v>1410</v>
      </c>
      <c r="AR71" s="357">
        <v>1427</v>
      </c>
      <c r="AS71" s="357">
        <v>1472</v>
      </c>
      <c r="AT71" s="357">
        <v>1492</v>
      </c>
      <c r="AU71" s="357">
        <v>1504</v>
      </c>
      <c r="AV71" s="357">
        <v>1533</v>
      </c>
      <c r="AW71" s="357">
        <v>1540</v>
      </c>
      <c r="AX71" s="357">
        <v>1560</v>
      </c>
      <c r="AY71" s="350">
        <v>1556</v>
      </c>
      <c r="AZ71" s="347">
        <v>1538</v>
      </c>
      <c r="BA71" s="357">
        <v>1514</v>
      </c>
      <c r="BB71" s="357">
        <v>1496</v>
      </c>
      <c r="BC71" s="357">
        <v>1443</v>
      </c>
      <c r="BD71" s="357">
        <v>1413</v>
      </c>
      <c r="BE71" s="357">
        <v>1413</v>
      </c>
      <c r="BF71" s="357">
        <v>1410</v>
      </c>
      <c r="BG71" s="357">
        <v>1357</v>
      </c>
      <c r="BH71" s="357">
        <v>1313</v>
      </c>
      <c r="BI71" s="357">
        <v>1315</v>
      </c>
      <c r="BJ71" s="357">
        <v>1284</v>
      </c>
      <c r="BK71" s="346">
        <v>1289</v>
      </c>
      <c r="BL71" s="347">
        <v>1279</v>
      </c>
      <c r="BM71" s="357">
        <v>1283</v>
      </c>
      <c r="BN71" s="357">
        <v>1291</v>
      </c>
      <c r="BO71" s="357">
        <v>1340</v>
      </c>
      <c r="BP71" s="357">
        <v>1331</v>
      </c>
      <c r="BQ71" s="357">
        <v>1325</v>
      </c>
      <c r="BR71" s="357">
        <v>1245</v>
      </c>
      <c r="BS71" s="357">
        <v>1244</v>
      </c>
      <c r="BT71" s="357">
        <v>1261</v>
      </c>
      <c r="BU71" s="357">
        <v>1217</v>
      </c>
      <c r="BV71" s="357">
        <v>1218</v>
      </c>
      <c r="BW71" s="346">
        <v>1210</v>
      </c>
      <c r="BX71" s="347">
        <v>1182</v>
      </c>
      <c r="BY71" s="357">
        <v>1210</v>
      </c>
      <c r="BZ71" s="357">
        <v>1211</v>
      </c>
      <c r="CA71" s="357">
        <v>1225</v>
      </c>
      <c r="CB71" s="357">
        <v>1234</v>
      </c>
      <c r="CC71" s="357">
        <v>1245</v>
      </c>
      <c r="CD71" s="357">
        <v>1287</v>
      </c>
      <c r="CE71" s="357">
        <v>1325</v>
      </c>
      <c r="CF71" s="357">
        <v>1269</v>
      </c>
      <c r="CG71" s="357">
        <v>1272</v>
      </c>
      <c r="CH71" s="357">
        <v>1318</v>
      </c>
      <c r="CI71" s="346">
        <v>1326</v>
      </c>
      <c r="CJ71" s="347">
        <v>1257</v>
      </c>
      <c r="CK71" s="357">
        <v>1218</v>
      </c>
      <c r="CL71" s="357">
        <v>1196</v>
      </c>
      <c r="CM71" s="357">
        <v>1148</v>
      </c>
      <c r="CN71" s="357">
        <v>1131</v>
      </c>
      <c r="CO71" s="357">
        <v>1116</v>
      </c>
      <c r="CP71" s="357">
        <v>1115</v>
      </c>
      <c r="CQ71" s="357">
        <v>1145</v>
      </c>
      <c r="CR71" s="357">
        <v>1137</v>
      </c>
      <c r="CS71" s="357">
        <v>1150</v>
      </c>
      <c r="CT71" s="357">
        <v>1161</v>
      </c>
      <c r="CU71" s="346">
        <v>1173</v>
      </c>
      <c r="CV71" s="347">
        <v>1182</v>
      </c>
      <c r="CW71" s="357">
        <v>1222</v>
      </c>
      <c r="CX71" s="357">
        <v>1265</v>
      </c>
      <c r="CY71" s="357">
        <v>1272</v>
      </c>
      <c r="CZ71" s="357">
        <v>1285</v>
      </c>
      <c r="DA71" s="357">
        <v>1249</v>
      </c>
      <c r="DB71" s="357">
        <v>1242</v>
      </c>
      <c r="DC71" s="357">
        <v>1247</v>
      </c>
      <c r="DD71" s="357">
        <v>1247</v>
      </c>
      <c r="DE71" s="357">
        <v>1267</v>
      </c>
      <c r="DF71" s="357">
        <v>1283</v>
      </c>
      <c r="DG71" s="346">
        <v>1273</v>
      </c>
      <c r="DH71" s="347">
        <v>1220</v>
      </c>
      <c r="DI71" s="357">
        <v>1246</v>
      </c>
      <c r="DJ71" s="357">
        <v>1257</v>
      </c>
      <c r="DK71" s="357">
        <v>1288</v>
      </c>
      <c r="DL71" s="357">
        <v>1284</v>
      </c>
      <c r="DM71" s="357">
        <v>1259</v>
      </c>
      <c r="DN71" s="357">
        <v>1154</v>
      </c>
      <c r="DO71" s="357">
        <v>1142</v>
      </c>
      <c r="DP71" s="357">
        <v>1149</v>
      </c>
      <c r="DQ71" s="346">
        <v>1157</v>
      </c>
      <c r="DR71" s="346">
        <v>1151</v>
      </c>
      <c r="DS71" s="350">
        <v>1130</v>
      </c>
      <c r="DT71" s="102">
        <v>-21</v>
      </c>
      <c r="DU71" s="85">
        <v>-1.8584070796460177</v>
      </c>
      <c r="DV71" s="102">
        <v>-143</v>
      </c>
      <c r="DW71" s="85">
        <v>-11.233307148468185</v>
      </c>
    </row>
    <row r="72" spans="1:127" ht="15" outlineLevel="2">
      <c r="A72" s="344">
        <v>361</v>
      </c>
      <c r="B72" s="344" t="s">
        <v>347</v>
      </c>
      <c r="C72" s="344" t="s">
        <v>357</v>
      </c>
      <c r="D72" s="347">
        <v>2195</v>
      </c>
      <c r="E72" s="357">
        <v>2216</v>
      </c>
      <c r="F72" s="357">
        <v>2296</v>
      </c>
      <c r="G72" s="357">
        <v>2380</v>
      </c>
      <c r="H72" s="357">
        <v>2393</v>
      </c>
      <c r="I72" s="357">
        <v>2542</v>
      </c>
      <c r="J72" s="357">
        <v>2566</v>
      </c>
      <c r="K72" s="357">
        <v>2634</v>
      </c>
      <c r="L72" s="357">
        <v>2647</v>
      </c>
      <c r="M72" s="357">
        <v>2549</v>
      </c>
      <c r="N72" s="357">
        <v>2500</v>
      </c>
      <c r="O72" s="350">
        <v>2409</v>
      </c>
      <c r="P72" s="347">
        <v>2247</v>
      </c>
      <c r="Q72" s="357">
        <v>2177</v>
      </c>
      <c r="R72" s="357">
        <v>2279</v>
      </c>
      <c r="S72" s="357">
        <v>2287</v>
      </c>
      <c r="T72" s="357">
        <v>2393</v>
      </c>
      <c r="U72" s="357">
        <v>2461</v>
      </c>
      <c r="V72" s="357">
        <v>2456</v>
      </c>
      <c r="W72" s="357">
        <v>2569</v>
      </c>
      <c r="X72" s="357">
        <v>2623</v>
      </c>
      <c r="Y72" s="357">
        <v>2680</v>
      </c>
      <c r="Z72" s="357">
        <v>2597</v>
      </c>
      <c r="AA72" s="350">
        <v>2559</v>
      </c>
      <c r="AB72" s="347">
        <v>2415</v>
      </c>
      <c r="AC72" s="357">
        <v>2307</v>
      </c>
      <c r="AD72" s="357">
        <v>2312</v>
      </c>
      <c r="AE72" s="357">
        <v>2341</v>
      </c>
      <c r="AF72" s="357">
        <v>2367</v>
      </c>
      <c r="AG72" s="357">
        <v>2450</v>
      </c>
      <c r="AH72" s="357">
        <v>2752</v>
      </c>
      <c r="AI72" s="357">
        <v>2829</v>
      </c>
      <c r="AJ72" s="357">
        <v>2872</v>
      </c>
      <c r="AK72" s="357">
        <v>2836</v>
      </c>
      <c r="AL72" s="357">
        <v>2627</v>
      </c>
      <c r="AM72" s="350">
        <v>2631</v>
      </c>
      <c r="AN72" s="347">
        <v>2624</v>
      </c>
      <c r="AO72" s="357">
        <v>2425</v>
      </c>
      <c r="AP72" s="357">
        <v>2394</v>
      </c>
      <c r="AQ72" s="357">
        <v>2580</v>
      </c>
      <c r="AR72" s="357">
        <v>2608</v>
      </c>
      <c r="AS72" s="357">
        <v>2686</v>
      </c>
      <c r="AT72" s="357">
        <v>2745</v>
      </c>
      <c r="AU72" s="357">
        <v>2755</v>
      </c>
      <c r="AV72" s="357">
        <v>2719</v>
      </c>
      <c r="AW72" s="357">
        <v>2731</v>
      </c>
      <c r="AX72" s="357">
        <v>2734</v>
      </c>
      <c r="AY72" s="350">
        <v>2739</v>
      </c>
      <c r="AZ72" s="347">
        <v>2660</v>
      </c>
      <c r="BA72" s="357">
        <v>2612</v>
      </c>
      <c r="BB72" s="357">
        <v>2625</v>
      </c>
      <c r="BC72" s="357">
        <v>2487</v>
      </c>
      <c r="BD72" s="357">
        <v>2527</v>
      </c>
      <c r="BE72" s="357">
        <v>2592</v>
      </c>
      <c r="BF72" s="357">
        <v>2559</v>
      </c>
      <c r="BG72" s="357">
        <v>2569</v>
      </c>
      <c r="BH72" s="357">
        <v>2564</v>
      </c>
      <c r="BI72" s="357">
        <v>2507</v>
      </c>
      <c r="BJ72" s="357">
        <v>2411</v>
      </c>
      <c r="BK72" s="346">
        <v>2458</v>
      </c>
      <c r="BL72" s="347">
        <v>2456</v>
      </c>
      <c r="BM72" s="357">
        <v>2486</v>
      </c>
      <c r="BN72" s="357">
        <v>2604</v>
      </c>
      <c r="BO72" s="357">
        <v>2682</v>
      </c>
      <c r="BP72" s="357">
        <v>2501</v>
      </c>
      <c r="BQ72" s="357">
        <v>2479</v>
      </c>
      <c r="BR72" s="357">
        <v>2386</v>
      </c>
      <c r="BS72" s="357">
        <v>2306</v>
      </c>
      <c r="BT72" s="357">
        <v>2342</v>
      </c>
      <c r="BU72" s="357">
        <v>2353</v>
      </c>
      <c r="BV72" s="357">
        <v>2359</v>
      </c>
      <c r="BW72" s="346">
        <v>2323</v>
      </c>
      <c r="BX72" s="347">
        <v>2240</v>
      </c>
      <c r="BY72" s="357">
        <v>2166</v>
      </c>
      <c r="BZ72" s="357">
        <v>2161</v>
      </c>
      <c r="CA72" s="357">
        <v>2159</v>
      </c>
      <c r="CB72" s="357">
        <v>2186</v>
      </c>
      <c r="CC72" s="357">
        <v>2261</v>
      </c>
      <c r="CD72" s="357">
        <v>2319</v>
      </c>
      <c r="CE72" s="357">
        <v>2343</v>
      </c>
      <c r="CF72" s="357">
        <v>2197</v>
      </c>
      <c r="CG72" s="357">
        <v>2208</v>
      </c>
      <c r="CH72" s="357">
        <v>2261</v>
      </c>
      <c r="CI72" s="346">
        <v>2239</v>
      </c>
      <c r="CJ72" s="347">
        <v>2077</v>
      </c>
      <c r="CK72" s="357">
        <v>2012</v>
      </c>
      <c r="CL72" s="357">
        <v>2090</v>
      </c>
      <c r="CM72" s="357">
        <v>2118</v>
      </c>
      <c r="CN72" s="357">
        <v>2091</v>
      </c>
      <c r="CO72" s="357">
        <v>2074</v>
      </c>
      <c r="CP72" s="357">
        <v>2062</v>
      </c>
      <c r="CQ72" s="357">
        <v>2131</v>
      </c>
      <c r="CR72" s="357">
        <v>2148</v>
      </c>
      <c r="CS72" s="357">
        <v>2217</v>
      </c>
      <c r="CT72" s="357">
        <v>2266</v>
      </c>
      <c r="CU72" s="346">
        <v>2286</v>
      </c>
      <c r="CV72" s="347">
        <v>2205</v>
      </c>
      <c r="CW72" s="357">
        <v>2264</v>
      </c>
      <c r="CX72" s="357">
        <v>2330</v>
      </c>
      <c r="CY72" s="357">
        <v>2420</v>
      </c>
      <c r="CZ72" s="357">
        <v>2478</v>
      </c>
      <c r="DA72" s="357">
        <v>2462</v>
      </c>
      <c r="DB72" s="357">
        <v>2434</v>
      </c>
      <c r="DC72" s="357">
        <v>2440</v>
      </c>
      <c r="DD72" s="357">
        <v>2468</v>
      </c>
      <c r="DE72" s="357">
        <v>2513</v>
      </c>
      <c r="DF72" s="357">
        <v>2536</v>
      </c>
      <c r="DG72" s="346">
        <v>2546</v>
      </c>
      <c r="DH72" s="347">
        <v>2485</v>
      </c>
      <c r="DI72" s="357">
        <v>2542</v>
      </c>
      <c r="DJ72" s="357">
        <v>2648</v>
      </c>
      <c r="DK72" s="357">
        <v>2694</v>
      </c>
      <c r="DL72" s="357">
        <v>2714</v>
      </c>
      <c r="DM72" s="357">
        <v>2749</v>
      </c>
      <c r="DN72" s="357">
        <v>2462</v>
      </c>
      <c r="DO72" s="357">
        <v>2433</v>
      </c>
      <c r="DP72" s="357">
        <v>2417</v>
      </c>
      <c r="DQ72" s="346">
        <v>2406</v>
      </c>
      <c r="DR72" s="346">
        <v>2390</v>
      </c>
      <c r="DS72" s="350">
        <v>2247</v>
      </c>
      <c r="DT72" s="102">
        <v>-143</v>
      </c>
      <c r="DU72" s="85">
        <v>-6.3640409434801954</v>
      </c>
      <c r="DV72" s="102">
        <v>-299</v>
      </c>
      <c r="DW72" s="85">
        <v>-11.743912018853104</v>
      </c>
    </row>
    <row r="73" spans="1:127" ht="15" outlineLevel="2">
      <c r="A73" s="344">
        <v>647</v>
      </c>
      <c r="B73" s="344" t="s">
        <v>347</v>
      </c>
      <c r="C73" s="344" t="s">
        <v>358</v>
      </c>
      <c r="D73" s="347">
        <v>1139</v>
      </c>
      <c r="E73" s="357">
        <v>1207</v>
      </c>
      <c r="F73" s="357">
        <v>1200</v>
      </c>
      <c r="G73" s="357">
        <v>1258</v>
      </c>
      <c r="H73" s="357">
        <v>1302</v>
      </c>
      <c r="I73" s="357">
        <v>1422</v>
      </c>
      <c r="J73" s="357">
        <v>1438</v>
      </c>
      <c r="K73" s="357">
        <v>1398</v>
      </c>
      <c r="L73" s="357">
        <v>1316</v>
      </c>
      <c r="M73" s="357">
        <v>1303</v>
      </c>
      <c r="N73" s="357">
        <v>1305</v>
      </c>
      <c r="O73" s="350">
        <v>1335</v>
      </c>
      <c r="P73" s="347">
        <v>1299</v>
      </c>
      <c r="Q73" s="357">
        <v>1302</v>
      </c>
      <c r="R73" s="357">
        <v>1352</v>
      </c>
      <c r="S73" s="357">
        <v>1376</v>
      </c>
      <c r="T73" s="357">
        <v>1302</v>
      </c>
      <c r="U73" s="357">
        <v>1418</v>
      </c>
      <c r="V73" s="357">
        <v>1443</v>
      </c>
      <c r="W73" s="357">
        <v>1457</v>
      </c>
      <c r="X73" s="357">
        <v>1466</v>
      </c>
      <c r="Y73" s="357">
        <v>1530</v>
      </c>
      <c r="Z73" s="357">
        <v>1447</v>
      </c>
      <c r="AA73" s="350">
        <v>1407</v>
      </c>
      <c r="AB73" s="347">
        <v>1349</v>
      </c>
      <c r="AC73" s="357">
        <v>1322</v>
      </c>
      <c r="AD73" s="357">
        <v>1277</v>
      </c>
      <c r="AE73" s="357">
        <v>1233</v>
      </c>
      <c r="AF73" s="357">
        <v>1195</v>
      </c>
      <c r="AG73" s="357">
        <v>1175</v>
      </c>
      <c r="AH73" s="357">
        <v>1221</v>
      </c>
      <c r="AI73" s="357">
        <v>1345</v>
      </c>
      <c r="AJ73" s="357">
        <v>1396</v>
      </c>
      <c r="AK73" s="357">
        <v>1418</v>
      </c>
      <c r="AL73" s="357">
        <v>1443</v>
      </c>
      <c r="AM73" s="350">
        <v>1373</v>
      </c>
      <c r="AN73" s="347">
        <v>1357</v>
      </c>
      <c r="AO73" s="357">
        <v>1316</v>
      </c>
      <c r="AP73" s="357">
        <v>1273</v>
      </c>
      <c r="AQ73" s="357">
        <v>1300</v>
      </c>
      <c r="AR73" s="357">
        <v>1326</v>
      </c>
      <c r="AS73" s="357">
        <v>1351</v>
      </c>
      <c r="AT73" s="357">
        <v>1416</v>
      </c>
      <c r="AU73" s="357">
        <v>1439</v>
      </c>
      <c r="AV73" s="357">
        <v>1484</v>
      </c>
      <c r="AW73" s="357">
        <v>1484</v>
      </c>
      <c r="AX73" s="357">
        <v>1463</v>
      </c>
      <c r="AY73" s="350">
        <v>1493</v>
      </c>
      <c r="AZ73" s="347">
        <v>1453</v>
      </c>
      <c r="BA73" s="357">
        <v>1447</v>
      </c>
      <c r="BB73" s="357">
        <v>1465</v>
      </c>
      <c r="BC73" s="357">
        <v>1420</v>
      </c>
      <c r="BD73" s="357">
        <v>1413</v>
      </c>
      <c r="BE73" s="357">
        <v>1402</v>
      </c>
      <c r="BF73" s="357">
        <v>1429</v>
      </c>
      <c r="BG73" s="357">
        <v>1410</v>
      </c>
      <c r="BH73" s="357">
        <v>1449</v>
      </c>
      <c r="BI73" s="357">
        <v>1408</v>
      </c>
      <c r="BJ73" s="357">
        <v>1373</v>
      </c>
      <c r="BK73" s="346">
        <v>1381</v>
      </c>
      <c r="BL73" s="347">
        <v>1354</v>
      </c>
      <c r="BM73" s="357">
        <v>1333</v>
      </c>
      <c r="BN73" s="357">
        <v>1371</v>
      </c>
      <c r="BO73" s="357">
        <v>1391</v>
      </c>
      <c r="BP73" s="357">
        <v>1412</v>
      </c>
      <c r="BQ73" s="357">
        <v>1399</v>
      </c>
      <c r="BR73" s="357">
        <v>1381</v>
      </c>
      <c r="BS73" s="357">
        <v>1389</v>
      </c>
      <c r="BT73" s="357">
        <v>1398</v>
      </c>
      <c r="BU73" s="357">
        <v>1379</v>
      </c>
      <c r="BV73" s="357">
        <v>1368</v>
      </c>
      <c r="BW73" s="346">
        <v>1367</v>
      </c>
      <c r="BX73" s="347">
        <v>1325</v>
      </c>
      <c r="BY73" s="357">
        <v>1295</v>
      </c>
      <c r="BZ73" s="357">
        <v>1345</v>
      </c>
      <c r="CA73" s="357">
        <v>1391</v>
      </c>
      <c r="CB73" s="357">
        <v>1414</v>
      </c>
      <c r="CC73" s="357">
        <v>1444</v>
      </c>
      <c r="CD73" s="357">
        <v>1446</v>
      </c>
      <c r="CE73" s="357">
        <v>1482</v>
      </c>
      <c r="CF73" s="357">
        <v>1450</v>
      </c>
      <c r="CG73" s="357">
        <v>1457</v>
      </c>
      <c r="CH73" s="357">
        <v>1449</v>
      </c>
      <c r="CI73" s="346">
        <v>1406</v>
      </c>
      <c r="CJ73" s="347">
        <v>1339</v>
      </c>
      <c r="CK73" s="357">
        <v>1360</v>
      </c>
      <c r="CL73" s="357">
        <v>1369</v>
      </c>
      <c r="CM73" s="357">
        <v>1367</v>
      </c>
      <c r="CN73" s="357">
        <v>1319</v>
      </c>
      <c r="CO73" s="357">
        <v>1322</v>
      </c>
      <c r="CP73" s="357">
        <v>1277</v>
      </c>
      <c r="CQ73" s="357">
        <v>1348</v>
      </c>
      <c r="CR73" s="357">
        <v>1351</v>
      </c>
      <c r="CS73" s="357">
        <v>1336</v>
      </c>
      <c r="CT73" s="357">
        <v>1342</v>
      </c>
      <c r="CU73" s="346">
        <v>1353</v>
      </c>
      <c r="CV73" s="347">
        <v>1324</v>
      </c>
      <c r="CW73" s="357">
        <v>1364</v>
      </c>
      <c r="CX73" s="357">
        <v>1376</v>
      </c>
      <c r="CY73" s="357">
        <v>1366</v>
      </c>
      <c r="CZ73" s="357">
        <v>1408</v>
      </c>
      <c r="DA73" s="357">
        <v>1421</v>
      </c>
      <c r="DB73" s="357">
        <v>1418</v>
      </c>
      <c r="DC73" s="357">
        <v>1438</v>
      </c>
      <c r="DD73" s="357">
        <v>1415</v>
      </c>
      <c r="DE73" s="357">
        <v>1417</v>
      </c>
      <c r="DF73" s="357">
        <v>1415</v>
      </c>
      <c r="DG73" s="346">
        <v>1431</v>
      </c>
      <c r="DH73" s="347">
        <v>1436</v>
      </c>
      <c r="DI73" s="357">
        <v>1439</v>
      </c>
      <c r="DJ73" s="357">
        <v>1489</v>
      </c>
      <c r="DK73" s="357">
        <v>1526</v>
      </c>
      <c r="DL73" s="357">
        <v>1506</v>
      </c>
      <c r="DM73" s="357">
        <v>1482</v>
      </c>
      <c r="DN73" s="357">
        <v>1304</v>
      </c>
      <c r="DO73" s="357">
        <v>1288</v>
      </c>
      <c r="DP73" s="357">
        <v>1317</v>
      </c>
      <c r="DQ73" s="346">
        <v>1311</v>
      </c>
      <c r="DR73" s="346">
        <v>1297</v>
      </c>
      <c r="DS73" s="350">
        <v>1256</v>
      </c>
      <c r="DT73" s="102">
        <v>-41</v>
      </c>
      <c r="DU73" s="85">
        <v>-3.2643312101910826</v>
      </c>
      <c r="DV73" s="102">
        <v>-175</v>
      </c>
      <c r="DW73" s="85">
        <v>-12.22921034241789</v>
      </c>
    </row>
    <row r="74" spans="1:127" ht="15" outlineLevel="2">
      <c r="A74" s="344">
        <v>658</v>
      </c>
      <c r="B74" s="344" t="s">
        <v>347</v>
      </c>
      <c r="C74" s="344" t="s">
        <v>359</v>
      </c>
      <c r="D74" s="347">
        <v>1049</v>
      </c>
      <c r="E74" s="357">
        <v>1046</v>
      </c>
      <c r="F74" s="357">
        <v>1072</v>
      </c>
      <c r="G74" s="357">
        <v>1086</v>
      </c>
      <c r="H74" s="357">
        <v>1103</v>
      </c>
      <c r="I74" s="357">
        <v>1153</v>
      </c>
      <c r="J74" s="357">
        <v>1118</v>
      </c>
      <c r="K74" s="357">
        <v>1131</v>
      </c>
      <c r="L74" s="357">
        <v>1107</v>
      </c>
      <c r="M74" s="357">
        <v>1102</v>
      </c>
      <c r="N74" s="357">
        <v>1126</v>
      </c>
      <c r="O74" s="350">
        <v>1079</v>
      </c>
      <c r="P74" s="347">
        <v>1027</v>
      </c>
      <c r="Q74" s="357">
        <v>1018</v>
      </c>
      <c r="R74" s="357">
        <v>1067</v>
      </c>
      <c r="S74" s="357">
        <v>1092</v>
      </c>
      <c r="T74" s="357">
        <v>1103</v>
      </c>
      <c r="U74" s="357">
        <v>1070</v>
      </c>
      <c r="V74" s="357">
        <v>1045</v>
      </c>
      <c r="W74" s="357">
        <v>1102</v>
      </c>
      <c r="X74" s="357">
        <v>1098</v>
      </c>
      <c r="Y74" s="357">
        <v>1096</v>
      </c>
      <c r="Z74" s="357">
        <v>1074</v>
      </c>
      <c r="AA74" s="350">
        <v>1034</v>
      </c>
      <c r="AB74" s="347">
        <v>982</v>
      </c>
      <c r="AC74" s="357">
        <v>977</v>
      </c>
      <c r="AD74" s="357">
        <v>937</v>
      </c>
      <c r="AE74" s="357">
        <v>913</v>
      </c>
      <c r="AF74" s="357">
        <v>876</v>
      </c>
      <c r="AG74" s="357">
        <v>862</v>
      </c>
      <c r="AH74" s="357">
        <v>898</v>
      </c>
      <c r="AI74" s="357">
        <v>874</v>
      </c>
      <c r="AJ74" s="357">
        <v>884</v>
      </c>
      <c r="AK74" s="357">
        <v>872</v>
      </c>
      <c r="AL74" s="357">
        <v>885</v>
      </c>
      <c r="AM74" s="350">
        <v>934</v>
      </c>
      <c r="AN74" s="347">
        <v>990</v>
      </c>
      <c r="AO74" s="357">
        <v>934</v>
      </c>
      <c r="AP74" s="357">
        <v>919</v>
      </c>
      <c r="AQ74" s="357">
        <v>952</v>
      </c>
      <c r="AR74" s="357">
        <v>917</v>
      </c>
      <c r="AS74" s="357">
        <v>966</v>
      </c>
      <c r="AT74" s="357">
        <v>996</v>
      </c>
      <c r="AU74" s="357">
        <v>1005</v>
      </c>
      <c r="AV74" s="357">
        <v>1036</v>
      </c>
      <c r="AW74" s="357">
        <v>1058</v>
      </c>
      <c r="AX74" s="357">
        <v>1035</v>
      </c>
      <c r="AY74" s="350">
        <v>1029</v>
      </c>
      <c r="AZ74" s="347">
        <v>1006</v>
      </c>
      <c r="BA74" s="357">
        <v>1030</v>
      </c>
      <c r="BB74" s="357">
        <v>1055</v>
      </c>
      <c r="BC74" s="357">
        <v>1020</v>
      </c>
      <c r="BD74" s="357">
        <v>1012</v>
      </c>
      <c r="BE74" s="357">
        <v>1047</v>
      </c>
      <c r="BF74" s="357">
        <v>1009</v>
      </c>
      <c r="BG74" s="357">
        <v>1003</v>
      </c>
      <c r="BH74" s="357">
        <v>1041</v>
      </c>
      <c r="BI74" s="357">
        <v>1051</v>
      </c>
      <c r="BJ74" s="357">
        <v>1049</v>
      </c>
      <c r="BK74" s="346">
        <v>1071</v>
      </c>
      <c r="BL74" s="347">
        <v>1027</v>
      </c>
      <c r="BM74" s="357">
        <v>994</v>
      </c>
      <c r="BN74" s="357">
        <v>1011</v>
      </c>
      <c r="BO74" s="357">
        <v>1033</v>
      </c>
      <c r="BP74" s="357">
        <v>1004</v>
      </c>
      <c r="BQ74" s="357">
        <v>1032</v>
      </c>
      <c r="BR74" s="357">
        <v>1015</v>
      </c>
      <c r="BS74" s="357">
        <v>1033</v>
      </c>
      <c r="BT74" s="357">
        <v>1082</v>
      </c>
      <c r="BU74" s="357">
        <v>1068</v>
      </c>
      <c r="BV74" s="357">
        <v>1077</v>
      </c>
      <c r="BW74" s="346">
        <v>1095</v>
      </c>
      <c r="BX74" s="347">
        <v>1086</v>
      </c>
      <c r="BY74" s="357">
        <v>1101</v>
      </c>
      <c r="BZ74" s="357">
        <v>1123</v>
      </c>
      <c r="CA74" s="357">
        <v>1159</v>
      </c>
      <c r="CB74" s="357">
        <v>1146</v>
      </c>
      <c r="CC74" s="357">
        <v>1152</v>
      </c>
      <c r="CD74" s="357">
        <v>1166</v>
      </c>
      <c r="CE74" s="357">
        <v>1213</v>
      </c>
      <c r="CF74" s="357">
        <v>1214</v>
      </c>
      <c r="CG74" s="357">
        <v>1216</v>
      </c>
      <c r="CH74" s="357">
        <v>1214</v>
      </c>
      <c r="CI74" s="346">
        <v>1197</v>
      </c>
      <c r="CJ74" s="347">
        <v>1159</v>
      </c>
      <c r="CK74" s="357">
        <v>1153</v>
      </c>
      <c r="CL74" s="357">
        <v>1149</v>
      </c>
      <c r="CM74" s="357">
        <v>1146</v>
      </c>
      <c r="CN74" s="357">
        <v>1143</v>
      </c>
      <c r="CO74" s="357">
        <v>1141</v>
      </c>
      <c r="CP74" s="357">
        <v>1126</v>
      </c>
      <c r="CQ74" s="357">
        <v>1173</v>
      </c>
      <c r="CR74" s="357">
        <v>1186</v>
      </c>
      <c r="CS74" s="357">
        <v>1190</v>
      </c>
      <c r="CT74" s="357">
        <v>1189</v>
      </c>
      <c r="CU74" s="346">
        <v>1188</v>
      </c>
      <c r="CV74" s="347">
        <v>1165</v>
      </c>
      <c r="CW74" s="357">
        <v>1156</v>
      </c>
      <c r="CX74" s="357">
        <v>1167</v>
      </c>
      <c r="CY74" s="357">
        <v>1173</v>
      </c>
      <c r="CZ74" s="357">
        <v>1190</v>
      </c>
      <c r="DA74" s="357">
        <v>1176</v>
      </c>
      <c r="DB74" s="357">
        <v>1156</v>
      </c>
      <c r="DC74" s="357">
        <v>1157</v>
      </c>
      <c r="DD74" s="357">
        <v>1146</v>
      </c>
      <c r="DE74" s="357">
        <v>1161</v>
      </c>
      <c r="DF74" s="357">
        <v>1163</v>
      </c>
      <c r="DG74" s="346">
        <v>1153</v>
      </c>
      <c r="DH74" s="347">
        <v>1147</v>
      </c>
      <c r="DI74" s="357">
        <v>1145</v>
      </c>
      <c r="DJ74" s="357">
        <v>1125</v>
      </c>
      <c r="DK74" s="357">
        <v>1136</v>
      </c>
      <c r="DL74" s="357">
        <v>1126</v>
      </c>
      <c r="DM74" s="357">
        <v>1135</v>
      </c>
      <c r="DN74" s="357">
        <v>1071</v>
      </c>
      <c r="DO74" s="357">
        <v>1062</v>
      </c>
      <c r="DP74" s="357">
        <v>1066</v>
      </c>
      <c r="DQ74" s="346">
        <v>1063</v>
      </c>
      <c r="DR74" s="346">
        <v>1044</v>
      </c>
      <c r="DS74" s="350">
        <v>1005</v>
      </c>
      <c r="DT74" s="102">
        <v>-39</v>
      </c>
      <c r="DU74" s="85">
        <v>-3.8805970149253728</v>
      </c>
      <c r="DV74" s="102">
        <v>-148</v>
      </c>
      <c r="DW74" s="85">
        <v>-12.836079791847354</v>
      </c>
    </row>
    <row r="75" spans="1:127" ht="15" outlineLevel="2">
      <c r="A75" s="344">
        <v>664</v>
      </c>
      <c r="B75" s="344" t="s">
        <v>347</v>
      </c>
      <c r="C75" s="344" t="s">
        <v>360</v>
      </c>
      <c r="D75" s="347">
        <v>11751</v>
      </c>
      <c r="E75" s="357">
        <v>11741</v>
      </c>
      <c r="F75" s="357">
        <v>11767</v>
      </c>
      <c r="G75" s="357">
        <v>11783</v>
      </c>
      <c r="H75" s="357">
        <v>11929</v>
      </c>
      <c r="I75" s="357">
        <v>12007</v>
      </c>
      <c r="J75" s="357">
        <v>11942</v>
      </c>
      <c r="K75" s="357">
        <v>12076</v>
      </c>
      <c r="L75" s="357">
        <v>11953</v>
      </c>
      <c r="M75" s="357">
        <v>12021</v>
      </c>
      <c r="N75" s="357">
        <v>12037</v>
      </c>
      <c r="O75" s="350">
        <v>11981</v>
      </c>
      <c r="P75" s="347">
        <v>11939</v>
      </c>
      <c r="Q75" s="357">
        <v>10974</v>
      </c>
      <c r="R75" s="357">
        <v>11751</v>
      </c>
      <c r="S75" s="357">
        <v>11750</v>
      </c>
      <c r="T75" s="357">
        <v>11929</v>
      </c>
      <c r="U75" s="357">
        <v>12148</v>
      </c>
      <c r="V75" s="357">
        <v>11976</v>
      </c>
      <c r="W75" s="357">
        <v>12349</v>
      </c>
      <c r="X75" s="357">
        <v>12447</v>
      </c>
      <c r="Y75" s="357">
        <v>12711</v>
      </c>
      <c r="Z75" s="357">
        <v>12753</v>
      </c>
      <c r="AA75" s="350">
        <v>12551</v>
      </c>
      <c r="AB75" s="347">
        <v>12347</v>
      </c>
      <c r="AC75" s="357">
        <v>12186</v>
      </c>
      <c r="AD75" s="357">
        <v>12269</v>
      </c>
      <c r="AE75" s="357">
        <v>12351</v>
      </c>
      <c r="AF75" s="357">
        <v>12278</v>
      </c>
      <c r="AG75" s="357">
        <v>12498</v>
      </c>
      <c r="AH75" s="357">
        <v>12871</v>
      </c>
      <c r="AI75" s="357">
        <v>13050</v>
      </c>
      <c r="AJ75" s="357">
        <v>13235</v>
      </c>
      <c r="AK75" s="357">
        <v>13342</v>
      </c>
      <c r="AL75" s="357">
        <v>13090</v>
      </c>
      <c r="AM75" s="350">
        <v>13183</v>
      </c>
      <c r="AN75" s="347">
        <v>13004</v>
      </c>
      <c r="AO75" s="357">
        <v>12928</v>
      </c>
      <c r="AP75" s="357">
        <v>13035</v>
      </c>
      <c r="AQ75" s="357">
        <v>13281</v>
      </c>
      <c r="AR75" s="357">
        <v>13219</v>
      </c>
      <c r="AS75" s="357">
        <v>13382</v>
      </c>
      <c r="AT75" s="357">
        <v>13555</v>
      </c>
      <c r="AU75" s="357">
        <v>13651</v>
      </c>
      <c r="AV75" s="357">
        <v>13768</v>
      </c>
      <c r="AW75" s="357">
        <v>13945</v>
      </c>
      <c r="AX75" s="357">
        <v>13854</v>
      </c>
      <c r="AY75" s="350">
        <v>13810</v>
      </c>
      <c r="AZ75" s="347">
        <v>13657</v>
      </c>
      <c r="BA75" s="357">
        <v>13669</v>
      </c>
      <c r="BB75" s="357">
        <v>13836</v>
      </c>
      <c r="BC75" s="357">
        <v>13671</v>
      </c>
      <c r="BD75" s="357">
        <v>13701</v>
      </c>
      <c r="BE75" s="357">
        <v>13764</v>
      </c>
      <c r="BF75" s="357">
        <v>13730</v>
      </c>
      <c r="BG75" s="357">
        <v>13836</v>
      </c>
      <c r="BH75" s="357">
        <v>13914</v>
      </c>
      <c r="BI75" s="357">
        <v>13893</v>
      </c>
      <c r="BJ75" s="357">
        <v>13847</v>
      </c>
      <c r="BK75" s="346">
        <v>13930</v>
      </c>
      <c r="BL75" s="347">
        <v>13735</v>
      </c>
      <c r="BM75" s="357">
        <v>13733</v>
      </c>
      <c r="BN75" s="357">
        <v>13881</v>
      </c>
      <c r="BO75" s="357">
        <v>14012</v>
      </c>
      <c r="BP75" s="357">
        <v>13996</v>
      </c>
      <c r="BQ75" s="357">
        <v>14010</v>
      </c>
      <c r="BR75" s="357">
        <v>14045</v>
      </c>
      <c r="BS75" s="357">
        <v>14115</v>
      </c>
      <c r="BT75" s="357">
        <v>14123</v>
      </c>
      <c r="BU75" s="357">
        <v>14224</v>
      </c>
      <c r="BV75" s="357">
        <v>14284</v>
      </c>
      <c r="BW75" s="346">
        <v>14262</v>
      </c>
      <c r="BX75" s="347">
        <v>14035</v>
      </c>
      <c r="BY75" s="357">
        <v>14010</v>
      </c>
      <c r="BZ75" s="357">
        <v>14190</v>
      </c>
      <c r="CA75" s="357">
        <v>14232</v>
      </c>
      <c r="CB75" s="357">
        <v>14280</v>
      </c>
      <c r="CC75" s="357">
        <v>14419</v>
      </c>
      <c r="CD75" s="357">
        <v>14446</v>
      </c>
      <c r="CE75" s="357">
        <v>14568</v>
      </c>
      <c r="CF75" s="357">
        <v>14548</v>
      </c>
      <c r="CG75" s="357">
        <v>14575</v>
      </c>
      <c r="CH75" s="357">
        <v>14623</v>
      </c>
      <c r="CI75" s="346">
        <v>14604</v>
      </c>
      <c r="CJ75" s="347">
        <v>14373</v>
      </c>
      <c r="CK75" s="357">
        <v>14293</v>
      </c>
      <c r="CL75" s="357">
        <v>14267</v>
      </c>
      <c r="CM75" s="357">
        <v>14163</v>
      </c>
      <c r="CN75" s="357">
        <v>14150</v>
      </c>
      <c r="CO75" s="357">
        <v>14227</v>
      </c>
      <c r="CP75" s="357">
        <v>14331</v>
      </c>
      <c r="CQ75" s="357">
        <v>14520</v>
      </c>
      <c r="CR75" s="357">
        <v>14560</v>
      </c>
      <c r="CS75" s="357">
        <v>14690</v>
      </c>
      <c r="CT75" s="357">
        <v>14817</v>
      </c>
      <c r="CU75" s="346">
        <v>14749</v>
      </c>
      <c r="CV75" s="347">
        <v>14643</v>
      </c>
      <c r="CW75" s="357">
        <v>14742</v>
      </c>
      <c r="CX75" s="357">
        <v>14895</v>
      </c>
      <c r="CY75" s="357">
        <v>15018</v>
      </c>
      <c r="CZ75" s="357">
        <v>15047</v>
      </c>
      <c r="DA75" s="357">
        <v>15002</v>
      </c>
      <c r="DB75" s="357">
        <v>14939</v>
      </c>
      <c r="DC75" s="357">
        <v>15036</v>
      </c>
      <c r="DD75" s="357">
        <v>15012</v>
      </c>
      <c r="DE75" s="357">
        <v>15047</v>
      </c>
      <c r="DF75" s="357">
        <v>15009</v>
      </c>
      <c r="DG75" s="346">
        <v>15139</v>
      </c>
      <c r="DH75" s="347">
        <v>15091</v>
      </c>
      <c r="DI75" s="357">
        <v>15126</v>
      </c>
      <c r="DJ75" s="357">
        <v>14768</v>
      </c>
      <c r="DK75" s="357">
        <v>14984</v>
      </c>
      <c r="DL75" s="357">
        <v>15067</v>
      </c>
      <c r="DM75" s="357">
        <v>15040</v>
      </c>
      <c r="DN75" s="357">
        <v>14021</v>
      </c>
      <c r="DO75" s="357">
        <v>14117</v>
      </c>
      <c r="DP75" s="357">
        <v>14123</v>
      </c>
      <c r="DQ75" s="346">
        <v>14118</v>
      </c>
      <c r="DR75" s="346">
        <v>14244</v>
      </c>
      <c r="DS75" s="350">
        <v>14292</v>
      </c>
      <c r="DT75" s="102">
        <v>48</v>
      </c>
      <c r="DU75" s="85">
        <v>0.33585222502099077</v>
      </c>
      <c r="DV75" s="102">
        <v>-847</v>
      </c>
      <c r="DW75" s="85">
        <v>-5.5948213224123124</v>
      </c>
    </row>
    <row r="76" spans="1:127" ht="15" outlineLevel="2">
      <c r="A76" s="344">
        <v>686</v>
      </c>
      <c r="B76" s="344" t="s">
        <v>347</v>
      </c>
      <c r="C76" s="344" t="s">
        <v>361</v>
      </c>
      <c r="D76" s="347">
        <v>14339</v>
      </c>
      <c r="E76" s="357">
        <v>14363</v>
      </c>
      <c r="F76" s="357">
        <v>14456</v>
      </c>
      <c r="G76" s="357">
        <v>14662</v>
      </c>
      <c r="H76" s="357">
        <v>14991</v>
      </c>
      <c r="I76" s="357">
        <v>15240</v>
      </c>
      <c r="J76" s="357">
        <v>15204</v>
      </c>
      <c r="K76" s="357">
        <v>15240</v>
      </c>
      <c r="L76" s="357">
        <v>15050</v>
      </c>
      <c r="M76" s="357">
        <v>15188</v>
      </c>
      <c r="N76" s="357">
        <v>15248</v>
      </c>
      <c r="O76" s="350">
        <v>15187</v>
      </c>
      <c r="P76" s="347">
        <v>15045</v>
      </c>
      <c r="Q76" s="357">
        <v>14790</v>
      </c>
      <c r="R76" s="357">
        <v>15105</v>
      </c>
      <c r="S76" s="357">
        <v>15201</v>
      </c>
      <c r="T76" s="357">
        <v>14991</v>
      </c>
      <c r="U76" s="357">
        <v>15571</v>
      </c>
      <c r="V76" s="357">
        <v>15462</v>
      </c>
      <c r="W76" s="357">
        <v>15944</v>
      </c>
      <c r="X76" s="357">
        <v>15970</v>
      </c>
      <c r="Y76" s="357">
        <v>16184</v>
      </c>
      <c r="Z76" s="357">
        <v>16206</v>
      </c>
      <c r="AA76" s="350">
        <v>15920</v>
      </c>
      <c r="AB76" s="347">
        <v>15658</v>
      </c>
      <c r="AC76" s="357">
        <v>15371</v>
      </c>
      <c r="AD76" s="357">
        <v>15267</v>
      </c>
      <c r="AE76" s="357">
        <v>15503</v>
      </c>
      <c r="AF76" s="357">
        <v>15624</v>
      </c>
      <c r="AG76" s="357">
        <v>15795</v>
      </c>
      <c r="AH76" s="357">
        <v>16280</v>
      </c>
      <c r="AI76" s="357">
        <v>16440</v>
      </c>
      <c r="AJ76" s="357">
        <v>16604</v>
      </c>
      <c r="AK76" s="357">
        <v>16743</v>
      </c>
      <c r="AL76" s="357">
        <v>16528</v>
      </c>
      <c r="AM76" s="350">
        <v>16592</v>
      </c>
      <c r="AN76" s="347">
        <v>16299</v>
      </c>
      <c r="AO76" s="357">
        <v>16184</v>
      </c>
      <c r="AP76" s="357">
        <v>16489</v>
      </c>
      <c r="AQ76" s="357">
        <v>16658</v>
      </c>
      <c r="AR76" s="357">
        <v>16740</v>
      </c>
      <c r="AS76" s="357">
        <v>17027</v>
      </c>
      <c r="AT76" s="357">
        <v>17155</v>
      </c>
      <c r="AU76" s="357">
        <v>17243</v>
      </c>
      <c r="AV76" s="357">
        <v>17248</v>
      </c>
      <c r="AW76" s="357">
        <v>17497</v>
      </c>
      <c r="AX76" s="357">
        <v>17389</v>
      </c>
      <c r="AY76" s="350">
        <v>17224</v>
      </c>
      <c r="AZ76" s="347">
        <v>16970</v>
      </c>
      <c r="BA76" s="357">
        <v>16800</v>
      </c>
      <c r="BB76" s="357">
        <v>17257</v>
      </c>
      <c r="BC76" s="357">
        <v>17259</v>
      </c>
      <c r="BD76" s="357">
        <v>17247</v>
      </c>
      <c r="BE76" s="357">
        <v>17485</v>
      </c>
      <c r="BF76" s="357">
        <v>17550</v>
      </c>
      <c r="BG76" s="357">
        <v>17534</v>
      </c>
      <c r="BH76" s="357">
        <v>17748</v>
      </c>
      <c r="BI76" s="357">
        <v>17765</v>
      </c>
      <c r="BJ76" s="357">
        <v>17806</v>
      </c>
      <c r="BK76" s="346">
        <v>17915</v>
      </c>
      <c r="BL76" s="347">
        <v>17646</v>
      </c>
      <c r="BM76" s="357">
        <v>17750</v>
      </c>
      <c r="BN76" s="357">
        <v>18023</v>
      </c>
      <c r="BO76" s="357">
        <v>18214</v>
      </c>
      <c r="BP76" s="357">
        <v>18277</v>
      </c>
      <c r="BQ76" s="357">
        <v>18391</v>
      </c>
      <c r="BR76" s="357">
        <v>18332</v>
      </c>
      <c r="BS76" s="357">
        <v>18363</v>
      </c>
      <c r="BT76" s="357">
        <v>18525</v>
      </c>
      <c r="BU76" s="357">
        <v>18670</v>
      </c>
      <c r="BV76" s="357">
        <v>18815</v>
      </c>
      <c r="BW76" s="346">
        <v>18682</v>
      </c>
      <c r="BX76" s="347">
        <v>18435</v>
      </c>
      <c r="BY76" s="357">
        <v>18632</v>
      </c>
      <c r="BZ76" s="357">
        <v>18969</v>
      </c>
      <c r="CA76" s="357">
        <v>19167</v>
      </c>
      <c r="CB76" s="357">
        <v>19325</v>
      </c>
      <c r="CC76" s="357">
        <v>19419</v>
      </c>
      <c r="CD76" s="357">
        <v>19645</v>
      </c>
      <c r="CE76" s="357">
        <v>19861</v>
      </c>
      <c r="CF76" s="357">
        <v>19914</v>
      </c>
      <c r="CG76" s="357">
        <v>20030</v>
      </c>
      <c r="CH76" s="357">
        <v>20098</v>
      </c>
      <c r="CI76" s="346">
        <v>20046</v>
      </c>
      <c r="CJ76" s="347">
        <v>19792</v>
      </c>
      <c r="CK76" s="357">
        <v>19791</v>
      </c>
      <c r="CL76" s="357">
        <v>19774</v>
      </c>
      <c r="CM76" s="357">
        <v>19647</v>
      </c>
      <c r="CN76" s="357">
        <v>19516</v>
      </c>
      <c r="CO76" s="357">
        <v>19623</v>
      </c>
      <c r="CP76" s="357">
        <v>19713</v>
      </c>
      <c r="CQ76" s="357">
        <v>20139</v>
      </c>
      <c r="CR76" s="357">
        <v>20300</v>
      </c>
      <c r="CS76" s="357">
        <v>20569</v>
      </c>
      <c r="CT76" s="357">
        <v>20927</v>
      </c>
      <c r="CU76" s="346">
        <v>21120</v>
      </c>
      <c r="CV76" s="347">
        <v>20963</v>
      </c>
      <c r="CW76" s="357">
        <v>21384</v>
      </c>
      <c r="CX76" s="357">
        <v>21650</v>
      </c>
      <c r="CY76" s="357">
        <v>21975</v>
      </c>
      <c r="CZ76" s="357">
        <v>22202</v>
      </c>
      <c r="DA76" s="357">
        <v>22353</v>
      </c>
      <c r="DB76" s="357">
        <v>22397</v>
      </c>
      <c r="DC76" s="357">
        <v>22589</v>
      </c>
      <c r="DD76" s="357">
        <v>22149</v>
      </c>
      <c r="DE76" s="357">
        <v>22261</v>
      </c>
      <c r="DF76" s="357">
        <v>22329</v>
      </c>
      <c r="DG76" s="346">
        <v>22254</v>
      </c>
      <c r="DH76" s="347">
        <v>22266</v>
      </c>
      <c r="DI76" s="357">
        <v>22191</v>
      </c>
      <c r="DJ76" s="357">
        <v>21751</v>
      </c>
      <c r="DK76" s="357">
        <v>21886</v>
      </c>
      <c r="DL76" s="357">
        <v>21822</v>
      </c>
      <c r="DM76" s="357">
        <v>21968</v>
      </c>
      <c r="DN76" s="357">
        <v>20816</v>
      </c>
      <c r="DO76" s="357">
        <v>20810</v>
      </c>
      <c r="DP76" s="357">
        <v>20856</v>
      </c>
      <c r="DQ76" s="346">
        <v>20861</v>
      </c>
      <c r="DR76" s="346">
        <v>20940</v>
      </c>
      <c r="DS76" s="350">
        <v>20894</v>
      </c>
      <c r="DT76" s="102">
        <v>-46</v>
      </c>
      <c r="DU76" s="85">
        <v>-0.22015889729108834</v>
      </c>
      <c r="DV76" s="102">
        <v>-1360</v>
      </c>
      <c r="DW76" s="85">
        <v>-6.1112608969174076</v>
      </c>
    </row>
    <row r="77" spans="1:127" ht="15" outlineLevel="2">
      <c r="A77" s="344">
        <v>819</v>
      </c>
      <c r="B77" s="344" t="s">
        <v>347</v>
      </c>
      <c r="C77" s="344" t="s">
        <v>362</v>
      </c>
      <c r="D77" s="347">
        <v>773</v>
      </c>
      <c r="E77" s="357">
        <v>778</v>
      </c>
      <c r="F77" s="357">
        <v>813</v>
      </c>
      <c r="G77" s="357">
        <v>848</v>
      </c>
      <c r="H77" s="357">
        <v>969</v>
      </c>
      <c r="I77" s="357">
        <v>1097</v>
      </c>
      <c r="J77" s="357">
        <v>1136</v>
      </c>
      <c r="K77" s="357">
        <v>1197</v>
      </c>
      <c r="L77" s="357">
        <v>1255</v>
      </c>
      <c r="M77" s="357">
        <v>1414</v>
      </c>
      <c r="N77" s="357">
        <v>1508</v>
      </c>
      <c r="O77" s="350">
        <v>1565</v>
      </c>
      <c r="P77" s="347">
        <v>1563</v>
      </c>
      <c r="Q77" s="357">
        <v>1571</v>
      </c>
      <c r="R77" s="357">
        <v>1546</v>
      </c>
      <c r="S77" s="357">
        <v>1541</v>
      </c>
      <c r="T77" s="357">
        <v>969</v>
      </c>
      <c r="U77" s="357">
        <v>1366</v>
      </c>
      <c r="V77" s="357">
        <v>1369</v>
      </c>
      <c r="W77" s="357">
        <v>1375</v>
      </c>
      <c r="X77" s="357">
        <v>1400</v>
      </c>
      <c r="Y77" s="357">
        <v>1425</v>
      </c>
      <c r="Z77" s="357">
        <v>1387</v>
      </c>
      <c r="AA77" s="350">
        <v>1317</v>
      </c>
      <c r="AB77" s="347">
        <v>1264</v>
      </c>
      <c r="AC77" s="357">
        <v>1164</v>
      </c>
      <c r="AD77" s="357">
        <v>1126</v>
      </c>
      <c r="AE77" s="357">
        <v>1094</v>
      </c>
      <c r="AF77" s="357">
        <v>1073</v>
      </c>
      <c r="AG77" s="357">
        <v>1079</v>
      </c>
      <c r="AH77" s="357">
        <v>1151</v>
      </c>
      <c r="AI77" s="357">
        <v>1154</v>
      </c>
      <c r="AJ77" s="357">
        <v>1177</v>
      </c>
      <c r="AK77" s="357">
        <v>1179</v>
      </c>
      <c r="AL77" s="357">
        <v>1126</v>
      </c>
      <c r="AM77" s="350">
        <v>1105</v>
      </c>
      <c r="AN77" s="347">
        <v>1045</v>
      </c>
      <c r="AO77" s="357">
        <v>1016</v>
      </c>
      <c r="AP77" s="357">
        <v>996</v>
      </c>
      <c r="AQ77" s="357">
        <v>1015</v>
      </c>
      <c r="AR77" s="357">
        <v>1053</v>
      </c>
      <c r="AS77" s="357">
        <v>1091</v>
      </c>
      <c r="AT77" s="357">
        <v>1135</v>
      </c>
      <c r="AU77" s="357">
        <v>1112</v>
      </c>
      <c r="AV77" s="357">
        <v>1116</v>
      </c>
      <c r="AW77" s="357">
        <v>1108</v>
      </c>
      <c r="AX77" s="357">
        <v>1101</v>
      </c>
      <c r="AY77" s="350">
        <v>1077</v>
      </c>
      <c r="AZ77" s="347">
        <v>1008</v>
      </c>
      <c r="BA77" s="357">
        <v>991</v>
      </c>
      <c r="BB77" s="357">
        <v>980</v>
      </c>
      <c r="BC77" s="357">
        <v>910</v>
      </c>
      <c r="BD77" s="357">
        <v>960</v>
      </c>
      <c r="BE77" s="357">
        <v>957</v>
      </c>
      <c r="BF77" s="357">
        <v>959</v>
      </c>
      <c r="BG77" s="357">
        <v>974</v>
      </c>
      <c r="BH77" s="357">
        <v>988</v>
      </c>
      <c r="BI77" s="357">
        <v>976</v>
      </c>
      <c r="BJ77" s="357">
        <v>958</v>
      </c>
      <c r="BK77" s="346">
        <v>1011</v>
      </c>
      <c r="BL77" s="347">
        <v>1031</v>
      </c>
      <c r="BM77" s="357">
        <v>1037</v>
      </c>
      <c r="BN77" s="357">
        <v>1011</v>
      </c>
      <c r="BO77" s="357">
        <v>1006</v>
      </c>
      <c r="BP77" s="357">
        <v>994</v>
      </c>
      <c r="BQ77" s="357">
        <v>982</v>
      </c>
      <c r="BR77" s="357">
        <v>948</v>
      </c>
      <c r="BS77" s="357">
        <v>931</v>
      </c>
      <c r="BT77" s="357">
        <v>943</v>
      </c>
      <c r="BU77" s="357">
        <v>951</v>
      </c>
      <c r="BV77" s="357">
        <v>935</v>
      </c>
      <c r="BW77" s="346">
        <v>906</v>
      </c>
      <c r="BX77" s="347">
        <v>835</v>
      </c>
      <c r="BY77" s="357">
        <v>834</v>
      </c>
      <c r="BZ77" s="357">
        <v>878</v>
      </c>
      <c r="CA77" s="357">
        <v>878</v>
      </c>
      <c r="CB77" s="357">
        <v>866</v>
      </c>
      <c r="CC77" s="357">
        <v>874</v>
      </c>
      <c r="CD77" s="357">
        <v>880</v>
      </c>
      <c r="CE77" s="357">
        <v>891</v>
      </c>
      <c r="CF77" s="357">
        <v>918</v>
      </c>
      <c r="CG77" s="357">
        <v>935</v>
      </c>
      <c r="CH77" s="357">
        <v>928</v>
      </c>
      <c r="CI77" s="346">
        <v>935</v>
      </c>
      <c r="CJ77" s="347">
        <v>895</v>
      </c>
      <c r="CK77" s="357">
        <v>830</v>
      </c>
      <c r="CL77" s="357">
        <v>861</v>
      </c>
      <c r="CM77" s="357">
        <v>825</v>
      </c>
      <c r="CN77" s="357">
        <v>806</v>
      </c>
      <c r="CO77" s="357">
        <v>819</v>
      </c>
      <c r="CP77" s="357">
        <v>822</v>
      </c>
      <c r="CQ77" s="357">
        <v>837</v>
      </c>
      <c r="CR77" s="357">
        <v>855</v>
      </c>
      <c r="CS77" s="357">
        <v>874</v>
      </c>
      <c r="CT77" s="357">
        <v>900</v>
      </c>
      <c r="CU77" s="346">
        <v>914</v>
      </c>
      <c r="CV77" s="347">
        <v>889</v>
      </c>
      <c r="CW77" s="357">
        <v>907</v>
      </c>
      <c r="CX77" s="357">
        <v>966</v>
      </c>
      <c r="CY77" s="357">
        <v>966</v>
      </c>
      <c r="CZ77" s="357">
        <v>974</v>
      </c>
      <c r="DA77" s="357">
        <v>942</v>
      </c>
      <c r="DB77" s="357">
        <v>943</v>
      </c>
      <c r="DC77" s="357">
        <v>954</v>
      </c>
      <c r="DD77" s="357">
        <v>947</v>
      </c>
      <c r="DE77" s="357">
        <v>949</v>
      </c>
      <c r="DF77" s="357">
        <v>942</v>
      </c>
      <c r="DG77" s="346">
        <v>917</v>
      </c>
      <c r="DH77" s="347">
        <v>891</v>
      </c>
      <c r="DI77" s="357">
        <v>918</v>
      </c>
      <c r="DJ77" s="357">
        <v>950</v>
      </c>
      <c r="DK77" s="357">
        <v>994</v>
      </c>
      <c r="DL77" s="357">
        <v>1007</v>
      </c>
      <c r="DM77" s="357">
        <v>971</v>
      </c>
      <c r="DN77" s="357">
        <v>887</v>
      </c>
      <c r="DO77" s="357">
        <v>894</v>
      </c>
      <c r="DP77" s="357">
        <v>894</v>
      </c>
      <c r="DQ77" s="346">
        <v>871</v>
      </c>
      <c r="DR77" s="346">
        <v>855</v>
      </c>
      <c r="DS77" s="350">
        <v>840</v>
      </c>
      <c r="DT77" s="102">
        <v>-15</v>
      </c>
      <c r="DU77" s="85">
        <v>-1.7857142857142856</v>
      </c>
      <c r="DV77" s="102">
        <v>-77</v>
      </c>
      <c r="DW77" s="85">
        <v>-8.3969465648854964</v>
      </c>
    </row>
    <row r="78" spans="1:127" ht="15" outlineLevel="2">
      <c r="A78" s="344">
        <v>854</v>
      </c>
      <c r="B78" s="344" t="s">
        <v>347</v>
      </c>
      <c r="C78" s="344" t="s">
        <v>363</v>
      </c>
      <c r="D78" s="347">
        <v>916</v>
      </c>
      <c r="E78" s="357">
        <v>950</v>
      </c>
      <c r="F78" s="357">
        <v>964</v>
      </c>
      <c r="G78" s="357">
        <v>987</v>
      </c>
      <c r="H78" s="357">
        <v>1034</v>
      </c>
      <c r="I78" s="357">
        <v>1103</v>
      </c>
      <c r="J78" s="357">
        <v>1067</v>
      </c>
      <c r="K78" s="357">
        <v>1073</v>
      </c>
      <c r="L78" s="357">
        <v>1064</v>
      </c>
      <c r="M78" s="357">
        <v>1072</v>
      </c>
      <c r="N78" s="357">
        <v>1065</v>
      </c>
      <c r="O78" s="350">
        <v>978</v>
      </c>
      <c r="P78" s="347">
        <v>957</v>
      </c>
      <c r="Q78" s="357">
        <v>996</v>
      </c>
      <c r="R78" s="357">
        <v>1042</v>
      </c>
      <c r="S78" s="357">
        <v>1095</v>
      </c>
      <c r="T78" s="357">
        <v>1034</v>
      </c>
      <c r="U78" s="357">
        <v>1205</v>
      </c>
      <c r="V78" s="357">
        <v>1240</v>
      </c>
      <c r="W78" s="357">
        <v>1314</v>
      </c>
      <c r="X78" s="357">
        <v>1401</v>
      </c>
      <c r="Y78" s="357">
        <v>1440</v>
      </c>
      <c r="Z78" s="357">
        <v>1393</v>
      </c>
      <c r="AA78" s="350">
        <v>1319</v>
      </c>
      <c r="AB78" s="347">
        <v>1255</v>
      </c>
      <c r="AC78" s="357">
        <v>1142</v>
      </c>
      <c r="AD78" s="357">
        <v>1202</v>
      </c>
      <c r="AE78" s="357">
        <v>1188</v>
      </c>
      <c r="AF78" s="357">
        <v>1186</v>
      </c>
      <c r="AG78" s="357">
        <v>1174</v>
      </c>
      <c r="AH78" s="357">
        <v>1191</v>
      </c>
      <c r="AI78" s="357">
        <v>1192</v>
      </c>
      <c r="AJ78" s="357">
        <v>1201</v>
      </c>
      <c r="AK78" s="357">
        <v>1198</v>
      </c>
      <c r="AL78" s="357">
        <v>1123</v>
      </c>
      <c r="AM78" s="350">
        <v>1223</v>
      </c>
      <c r="AN78" s="347">
        <v>1316</v>
      </c>
      <c r="AO78" s="357">
        <v>1240</v>
      </c>
      <c r="AP78" s="357">
        <v>1162</v>
      </c>
      <c r="AQ78" s="357">
        <v>1218</v>
      </c>
      <c r="AR78" s="357">
        <v>1265</v>
      </c>
      <c r="AS78" s="357">
        <v>1542</v>
      </c>
      <c r="AT78" s="357">
        <v>1490</v>
      </c>
      <c r="AU78" s="357">
        <v>1484</v>
      </c>
      <c r="AV78" s="357">
        <v>1459</v>
      </c>
      <c r="AW78" s="357">
        <v>1481</v>
      </c>
      <c r="AX78" s="357">
        <v>1470</v>
      </c>
      <c r="AY78" s="350">
        <v>1513</v>
      </c>
      <c r="AZ78" s="347">
        <v>1487</v>
      </c>
      <c r="BA78" s="357">
        <v>1483</v>
      </c>
      <c r="BB78" s="357">
        <v>1447</v>
      </c>
      <c r="BC78" s="357">
        <v>1347</v>
      </c>
      <c r="BD78" s="357">
        <v>1384</v>
      </c>
      <c r="BE78" s="357">
        <v>1419</v>
      </c>
      <c r="BF78" s="357">
        <v>1431</v>
      </c>
      <c r="BG78" s="357">
        <v>1391</v>
      </c>
      <c r="BH78" s="357">
        <v>1355</v>
      </c>
      <c r="BI78" s="357">
        <v>1351</v>
      </c>
      <c r="BJ78" s="357">
        <v>1345</v>
      </c>
      <c r="BK78" s="346">
        <v>1351</v>
      </c>
      <c r="BL78" s="347">
        <v>1351</v>
      </c>
      <c r="BM78" s="357">
        <v>1264</v>
      </c>
      <c r="BN78" s="357">
        <v>1284</v>
      </c>
      <c r="BO78" s="357">
        <v>1255</v>
      </c>
      <c r="BP78" s="357">
        <v>1281</v>
      </c>
      <c r="BQ78" s="357">
        <v>1307</v>
      </c>
      <c r="BR78" s="357">
        <v>1289</v>
      </c>
      <c r="BS78" s="357">
        <v>1259</v>
      </c>
      <c r="BT78" s="357">
        <v>1271</v>
      </c>
      <c r="BU78" s="357">
        <v>1307</v>
      </c>
      <c r="BV78" s="357">
        <v>1288</v>
      </c>
      <c r="BW78" s="346">
        <v>1285</v>
      </c>
      <c r="BX78" s="347">
        <v>1262</v>
      </c>
      <c r="BY78" s="357">
        <v>1169</v>
      </c>
      <c r="BZ78" s="357">
        <v>1148</v>
      </c>
      <c r="CA78" s="357">
        <v>1213</v>
      </c>
      <c r="CB78" s="357">
        <v>1235</v>
      </c>
      <c r="CC78" s="357">
        <v>1229</v>
      </c>
      <c r="CD78" s="357">
        <v>1252</v>
      </c>
      <c r="CE78" s="357">
        <v>1185</v>
      </c>
      <c r="CF78" s="357">
        <v>1139</v>
      </c>
      <c r="CG78" s="357">
        <v>1147</v>
      </c>
      <c r="CH78" s="357">
        <v>1155</v>
      </c>
      <c r="CI78" s="346">
        <v>1157</v>
      </c>
      <c r="CJ78" s="347">
        <v>1125</v>
      </c>
      <c r="CK78" s="357">
        <v>1070</v>
      </c>
      <c r="CL78" s="357">
        <v>1077</v>
      </c>
      <c r="CM78" s="357">
        <v>1125</v>
      </c>
      <c r="CN78" s="357">
        <v>1083</v>
      </c>
      <c r="CO78" s="357">
        <v>1108</v>
      </c>
      <c r="CP78" s="357">
        <v>1104</v>
      </c>
      <c r="CQ78" s="357">
        <v>1109</v>
      </c>
      <c r="CR78" s="357">
        <v>1122</v>
      </c>
      <c r="CS78" s="357">
        <v>1147</v>
      </c>
      <c r="CT78" s="357">
        <v>1213</v>
      </c>
      <c r="CU78" s="346">
        <v>1262</v>
      </c>
      <c r="CV78" s="347">
        <v>1236</v>
      </c>
      <c r="CW78" s="357">
        <v>1235</v>
      </c>
      <c r="CX78" s="357">
        <v>1219</v>
      </c>
      <c r="CY78" s="357">
        <v>1228</v>
      </c>
      <c r="CZ78" s="357">
        <v>1258</v>
      </c>
      <c r="DA78" s="357">
        <v>1280</v>
      </c>
      <c r="DB78" s="357">
        <v>1300</v>
      </c>
      <c r="DC78" s="357">
        <v>1288</v>
      </c>
      <c r="DD78" s="357">
        <v>1183</v>
      </c>
      <c r="DE78" s="357">
        <v>1195</v>
      </c>
      <c r="DF78" s="357">
        <v>1223</v>
      </c>
      <c r="DG78" s="346">
        <v>1233</v>
      </c>
      <c r="DH78" s="347">
        <v>1164</v>
      </c>
      <c r="DI78" s="357">
        <v>1167</v>
      </c>
      <c r="DJ78" s="357">
        <v>1281</v>
      </c>
      <c r="DK78" s="357">
        <v>1283</v>
      </c>
      <c r="DL78" s="357">
        <v>1297</v>
      </c>
      <c r="DM78" s="357">
        <v>1299</v>
      </c>
      <c r="DN78" s="357">
        <v>1170</v>
      </c>
      <c r="DO78" s="357">
        <v>1176</v>
      </c>
      <c r="DP78" s="357">
        <v>1215</v>
      </c>
      <c r="DQ78" s="346">
        <v>1173</v>
      </c>
      <c r="DR78" s="346">
        <v>1165</v>
      </c>
      <c r="DS78" s="350">
        <v>1163</v>
      </c>
      <c r="DT78" s="102">
        <v>-2</v>
      </c>
      <c r="DU78" s="85">
        <v>-0.17196904557179707</v>
      </c>
      <c r="DV78" s="102">
        <v>-70</v>
      </c>
      <c r="DW78" s="85">
        <v>-5.6772100567721004</v>
      </c>
    </row>
    <row r="79" spans="1:127" ht="15" outlineLevel="2">
      <c r="A79" s="344">
        <v>887</v>
      </c>
      <c r="B79" s="344" t="s">
        <v>347</v>
      </c>
      <c r="C79" s="344" t="s">
        <v>364</v>
      </c>
      <c r="D79" s="347">
        <v>12247</v>
      </c>
      <c r="E79" s="357">
        <v>12416</v>
      </c>
      <c r="F79" s="357">
        <v>12475</v>
      </c>
      <c r="G79" s="357">
        <v>12529</v>
      </c>
      <c r="H79" s="357">
        <v>12682</v>
      </c>
      <c r="I79" s="357">
        <v>12898</v>
      </c>
      <c r="J79" s="357">
        <v>12847</v>
      </c>
      <c r="K79" s="357">
        <v>13017</v>
      </c>
      <c r="L79" s="357">
        <v>13013</v>
      </c>
      <c r="M79" s="357">
        <v>13118</v>
      </c>
      <c r="N79" s="357">
        <v>13163</v>
      </c>
      <c r="O79" s="350">
        <v>13207</v>
      </c>
      <c r="P79" s="347">
        <v>12796</v>
      </c>
      <c r="Q79" s="357">
        <v>12414</v>
      </c>
      <c r="R79" s="357">
        <v>12869</v>
      </c>
      <c r="S79" s="357">
        <v>12804</v>
      </c>
      <c r="T79" s="357">
        <v>12682</v>
      </c>
      <c r="U79" s="357">
        <v>13252</v>
      </c>
      <c r="V79" s="357">
        <v>13152</v>
      </c>
      <c r="W79" s="357">
        <v>13624</v>
      </c>
      <c r="X79" s="357">
        <v>13819</v>
      </c>
      <c r="Y79" s="357">
        <v>14105</v>
      </c>
      <c r="Z79" s="357">
        <v>13985</v>
      </c>
      <c r="AA79" s="350">
        <v>13709</v>
      </c>
      <c r="AB79" s="347">
        <v>13109</v>
      </c>
      <c r="AC79" s="357">
        <v>12839</v>
      </c>
      <c r="AD79" s="357">
        <v>13008</v>
      </c>
      <c r="AE79" s="357">
        <v>13099</v>
      </c>
      <c r="AF79" s="357">
        <v>13173</v>
      </c>
      <c r="AG79" s="357">
        <v>13335</v>
      </c>
      <c r="AH79" s="357">
        <v>13790</v>
      </c>
      <c r="AI79" s="357">
        <v>13950</v>
      </c>
      <c r="AJ79" s="357">
        <v>14253</v>
      </c>
      <c r="AK79" s="357">
        <v>14292</v>
      </c>
      <c r="AL79" s="357">
        <v>14018</v>
      </c>
      <c r="AM79" s="350">
        <v>14026</v>
      </c>
      <c r="AN79" s="347">
        <v>13859</v>
      </c>
      <c r="AO79" s="357">
        <v>13601</v>
      </c>
      <c r="AP79" s="357">
        <v>13862</v>
      </c>
      <c r="AQ79" s="357">
        <v>14240</v>
      </c>
      <c r="AR79" s="357">
        <v>14341</v>
      </c>
      <c r="AS79" s="357">
        <v>14819</v>
      </c>
      <c r="AT79" s="357">
        <v>14875</v>
      </c>
      <c r="AU79" s="357">
        <v>14923</v>
      </c>
      <c r="AV79" s="357">
        <v>15058</v>
      </c>
      <c r="AW79" s="357">
        <v>15340</v>
      </c>
      <c r="AX79" s="357">
        <v>15380</v>
      </c>
      <c r="AY79" s="350">
        <v>15435</v>
      </c>
      <c r="AZ79" s="347">
        <v>15284</v>
      </c>
      <c r="BA79" s="357">
        <v>15237</v>
      </c>
      <c r="BB79" s="357">
        <v>15442</v>
      </c>
      <c r="BC79" s="357">
        <v>15317</v>
      </c>
      <c r="BD79" s="357">
        <v>15383</v>
      </c>
      <c r="BE79" s="357">
        <v>15542</v>
      </c>
      <c r="BF79" s="357">
        <v>15562</v>
      </c>
      <c r="BG79" s="357">
        <v>15578</v>
      </c>
      <c r="BH79" s="357">
        <v>15570</v>
      </c>
      <c r="BI79" s="357">
        <v>15461</v>
      </c>
      <c r="BJ79" s="357">
        <v>15287</v>
      </c>
      <c r="BK79" s="346">
        <v>15341</v>
      </c>
      <c r="BL79" s="347">
        <v>15051</v>
      </c>
      <c r="BM79" s="357">
        <v>14903</v>
      </c>
      <c r="BN79" s="357">
        <v>15030</v>
      </c>
      <c r="BO79" s="357">
        <v>15117</v>
      </c>
      <c r="BP79" s="357">
        <v>15077</v>
      </c>
      <c r="BQ79" s="357">
        <v>15263</v>
      </c>
      <c r="BR79" s="357">
        <v>15120</v>
      </c>
      <c r="BS79" s="357">
        <v>15059</v>
      </c>
      <c r="BT79" s="357">
        <v>15119</v>
      </c>
      <c r="BU79" s="357">
        <v>15065</v>
      </c>
      <c r="BV79" s="357">
        <v>15023</v>
      </c>
      <c r="BW79" s="346">
        <v>14908</v>
      </c>
      <c r="BX79" s="347">
        <v>14684</v>
      </c>
      <c r="BY79" s="357">
        <v>14753</v>
      </c>
      <c r="BZ79" s="357">
        <v>14902</v>
      </c>
      <c r="CA79" s="357">
        <v>15095</v>
      </c>
      <c r="CB79" s="357">
        <v>15162</v>
      </c>
      <c r="CC79" s="357">
        <v>15202</v>
      </c>
      <c r="CD79" s="357">
        <v>15294</v>
      </c>
      <c r="CE79" s="357">
        <v>15451</v>
      </c>
      <c r="CF79" s="357">
        <v>15419</v>
      </c>
      <c r="CG79" s="357">
        <v>15473</v>
      </c>
      <c r="CH79" s="357">
        <v>15450</v>
      </c>
      <c r="CI79" s="346">
        <v>15439</v>
      </c>
      <c r="CJ79" s="347">
        <v>15223</v>
      </c>
      <c r="CK79" s="357">
        <v>15042</v>
      </c>
      <c r="CL79" s="357">
        <v>15067</v>
      </c>
      <c r="CM79" s="357">
        <v>14959</v>
      </c>
      <c r="CN79" s="357">
        <v>14856</v>
      </c>
      <c r="CO79" s="357">
        <v>14880</v>
      </c>
      <c r="CP79" s="357">
        <v>15026</v>
      </c>
      <c r="CQ79" s="357">
        <v>15353</v>
      </c>
      <c r="CR79" s="357">
        <v>15511</v>
      </c>
      <c r="CS79" s="357">
        <v>15741</v>
      </c>
      <c r="CT79" s="357">
        <v>15959</v>
      </c>
      <c r="CU79" s="346">
        <v>16049</v>
      </c>
      <c r="CV79" s="347">
        <v>16020</v>
      </c>
      <c r="CW79" s="357">
        <v>16140</v>
      </c>
      <c r="CX79" s="357">
        <v>16402</v>
      </c>
      <c r="CY79" s="357">
        <v>16658</v>
      </c>
      <c r="CZ79" s="357">
        <v>16758</v>
      </c>
      <c r="DA79" s="357">
        <v>16914</v>
      </c>
      <c r="DB79" s="357">
        <v>16984</v>
      </c>
      <c r="DC79" s="357">
        <v>17101</v>
      </c>
      <c r="DD79" s="357">
        <v>16745</v>
      </c>
      <c r="DE79" s="357">
        <v>16844</v>
      </c>
      <c r="DF79" s="357">
        <v>16890</v>
      </c>
      <c r="DG79" s="346">
        <v>16928</v>
      </c>
      <c r="DH79" s="347">
        <v>16874</v>
      </c>
      <c r="DI79" s="357">
        <v>16827</v>
      </c>
      <c r="DJ79" s="357">
        <v>16630</v>
      </c>
      <c r="DK79" s="357">
        <v>16773</v>
      </c>
      <c r="DL79" s="357">
        <v>16731</v>
      </c>
      <c r="DM79" s="357">
        <v>16867</v>
      </c>
      <c r="DN79" s="357">
        <v>16063</v>
      </c>
      <c r="DO79" s="357">
        <v>16102</v>
      </c>
      <c r="DP79" s="357">
        <v>16253</v>
      </c>
      <c r="DQ79" s="346">
        <v>16315</v>
      </c>
      <c r="DR79" s="346">
        <v>16335</v>
      </c>
      <c r="DS79" s="350">
        <v>16146</v>
      </c>
      <c r="DT79" s="102">
        <v>-189</v>
      </c>
      <c r="DU79" s="85">
        <v>-1.1705685618729096</v>
      </c>
      <c r="DV79" s="102">
        <v>-782</v>
      </c>
      <c r="DW79" s="85">
        <v>-4.6195652173913038</v>
      </c>
    </row>
    <row r="80" spans="1:127" ht="15" outlineLevel="1">
      <c r="A80" s="123" t="s">
        <v>365</v>
      </c>
      <c r="B80" s="26"/>
      <c r="C80" s="27"/>
      <c r="D80" s="44">
        <v>255743</v>
      </c>
      <c r="E80" s="45">
        <v>256001</v>
      </c>
      <c r="F80" s="45">
        <v>257430</v>
      </c>
      <c r="G80" s="45">
        <v>258403</v>
      </c>
      <c r="H80" s="45">
        <v>262196</v>
      </c>
      <c r="I80" s="45">
        <v>263410</v>
      </c>
      <c r="J80" s="45">
        <v>263726</v>
      </c>
      <c r="K80" s="45">
        <v>265497</v>
      </c>
      <c r="L80" s="45">
        <v>262282</v>
      </c>
      <c r="M80" s="45">
        <v>264452</v>
      </c>
      <c r="N80" s="45">
        <v>266963</v>
      </c>
      <c r="O80" s="235">
        <v>267536</v>
      </c>
      <c r="P80" s="44">
        <v>264413</v>
      </c>
      <c r="Q80" s="45">
        <v>242679</v>
      </c>
      <c r="R80" s="45">
        <v>267657</v>
      </c>
      <c r="S80" s="45">
        <v>270549</v>
      </c>
      <c r="T80" s="45">
        <v>262196</v>
      </c>
      <c r="U80" s="45">
        <v>277058</v>
      </c>
      <c r="V80" s="45">
        <v>276434</v>
      </c>
      <c r="W80" s="45">
        <v>282173</v>
      </c>
      <c r="X80" s="45">
        <v>282983</v>
      </c>
      <c r="Y80" s="45">
        <v>287464</v>
      </c>
      <c r="Z80" s="45">
        <v>288164</v>
      </c>
      <c r="AA80" s="235">
        <v>286034</v>
      </c>
      <c r="AB80" s="44">
        <v>282664</v>
      </c>
      <c r="AC80" s="45">
        <v>282982</v>
      </c>
      <c r="AD80" s="45">
        <v>283290</v>
      </c>
      <c r="AE80" s="45">
        <v>285656</v>
      </c>
      <c r="AF80" s="45">
        <v>286928</v>
      </c>
      <c r="AG80" s="45">
        <v>289257</v>
      </c>
      <c r="AH80" s="45">
        <v>295521</v>
      </c>
      <c r="AI80" s="45">
        <v>297898</v>
      </c>
      <c r="AJ80" s="45">
        <v>301303</v>
      </c>
      <c r="AK80" s="45">
        <v>303099</v>
      </c>
      <c r="AL80" s="45">
        <v>301045</v>
      </c>
      <c r="AM80" s="235">
        <v>302792</v>
      </c>
      <c r="AN80" s="44">
        <v>299834</v>
      </c>
      <c r="AO80" s="45">
        <v>298731</v>
      </c>
      <c r="AP80" s="45">
        <v>302254</v>
      </c>
      <c r="AQ80" s="45">
        <v>306744</v>
      </c>
      <c r="AR80" s="45">
        <v>309607</v>
      </c>
      <c r="AS80" s="45">
        <v>329778</v>
      </c>
      <c r="AT80" s="45">
        <v>341451</v>
      </c>
      <c r="AU80" s="45">
        <v>320534</v>
      </c>
      <c r="AV80" s="45">
        <v>323065</v>
      </c>
      <c r="AW80" s="45">
        <v>324367</v>
      </c>
      <c r="AX80" s="45">
        <v>324233</v>
      </c>
      <c r="AY80" s="235">
        <v>325080</v>
      </c>
      <c r="AZ80" s="44">
        <v>321254</v>
      </c>
      <c r="BA80" s="45">
        <v>319164</v>
      </c>
      <c r="BB80" s="45">
        <v>325383</v>
      </c>
      <c r="BC80" s="45">
        <v>324751</v>
      </c>
      <c r="BD80" s="45">
        <v>323335</v>
      </c>
      <c r="BE80" s="45">
        <v>325374</v>
      </c>
      <c r="BF80" s="45">
        <v>326446</v>
      </c>
      <c r="BG80" s="45">
        <v>329908</v>
      </c>
      <c r="BH80" s="45">
        <v>330623</v>
      </c>
      <c r="BI80" s="45">
        <v>331690</v>
      </c>
      <c r="BJ80" s="45">
        <v>332007</v>
      </c>
      <c r="BK80" s="57">
        <v>333154</v>
      </c>
      <c r="BL80" s="44">
        <v>331480</v>
      </c>
      <c r="BM80" s="45">
        <v>332193</v>
      </c>
      <c r="BN80" s="45">
        <v>335349</v>
      </c>
      <c r="BO80" s="45">
        <v>336622</v>
      </c>
      <c r="BP80" s="45">
        <v>337922</v>
      </c>
      <c r="BQ80" s="45">
        <v>339144</v>
      </c>
      <c r="BR80" s="45">
        <v>339429</v>
      </c>
      <c r="BS80" s="45">
        <v>341779</v>
      </c>
      <c r="BT80" s="45">
        <v>344471</v>
      </c>
      <c r="BU80" s="45">
        <v>346101</v>
      </c>
      <c r="BV80" s="45">
        <v>347460</v>
      </c>
      <c r="BW80" s="57">
        <v>342522</v>
      </c>
      <c r="BX80" s="44">
        <v>340503</v>
      </c>
      <c r="BY80" s="45">
        <v>341430</v>
      </c>
      <c r="BZ80" s="45">
        <v>345824</v>
      </c>
      <c r="CA80" s="45">
        <v>349544</v>
      </c>
      <c r="CB80" s="45">
        <v>353397</v>
      </c>
      <c r="CC80" s="45">
        <v>355343</v>
      </c>
      <c r="CD80" s="45">
        <v>356817</v>
      </c>
      <c r="CE80" s="45">
        <v>360058</v>
      </c>
      <c r="CF80" s="45">
        <v>360494</v>
      </c>
      <c r="CG80" s="45">
        <v>363276</v>
      </c>
      <c r="CH80" s="45">
        <v>365044</v>
      </c>
      <c r="CI80" s="57">
        <v>364827</v>
      </c>
      <c r="CJ80" s="44">
        <v>361482</v>
      </c>
      <c r="CK80" s="45">
        <v>361750</v>
      </c>
      <c r="CL80" s="45">
        <v>362983</v>
      </c>
      <c r="CM80" s="45">
        <v>357868</v>
      </c>
      <c r="CN80" s="45">
        <v>352059</v>
      </c>
      <c r="CO80" s="45">
        <v>351583</v>
      </c>
      <c r="CP80" s="45">
        <v>356805</v>
      </c>
      <c r="CQ80" s="45">
        <v>365738</v>
      </c>
      <c r="CR80" s="45">
        <v>369450</v>
      </c>
      <c r="CS80" s="45">
        <v>373281</v>
      </c>
      <c r="CT80" s="45">
        <v>377574</v>
      </c>
      <c r="CU80" s="57">
        <v>380776</v>
      </c>
      <c r="CV80" s="44">
        <v>381481</v>
      </c>
      <c r="CW80" s="45">
        <v>386731</v>
      </c>
      <c r="CX80" s="45">
        <v>391376</v>
      </c>
      <c r="CY80" s="45">
        <v>395779</v>
      </c>
      <c r="CZ80" s="45">
        <v>399489</v>
      </c>
      <c r="DA80" s="45">
        <v>402524</v>
      </c>
      <c r="DB80" s="45">
        <v>404955</v>
      </c>
      <c r="DC80" s="45">
        <v>408233</v>
      </c>
      <c r="DD80" s="45">
        <v>405751</v>
      </c>
      <c r="DE80" s="45">
        <v>408827</v>
      </c>
      <c r="DF80" s="45">
        <v>411410</v>
      </c>
      <c r="DG80" s="57">
        <v>412856</v>
      </c>
      <c r="DH80" s="44">
        <v>413408</v>
      </c>
      <c r="DI80" s="45">
        <v>415554</v>
      </c>
      <c r="DJ80" s="45">
        <v>414325</v>
      </c>
      <c r="DK80" s="45">
        <v>417101</v>
      </c>
      <c r="DL80" s="45">
        <v>418481</v>
      </c>
      <c r="DM80" s="45">
        <v>420682</v>
      </c>
      <c r="DN80" s="45">
        <v>402374</v>
      </c>
      <c r="DO80" s="45">
        <v>405229</v>
      </c>
      <c r="DP80" s="45">
        <v>409208</v>
      </c>
      <c r="DQ80" s="57">
        <v>411380</v>
      </c>
      <c r="DR80" s="57">
        <v>413205</v>
      </c>
      <c r="DS80" s="235">
        <v>412583</v>
      </c>
      <c r="DT80" s="102">
        <v>-622</v>
      </c>
      <c r="DU80" s="85">
        <v>-0.15075754454255264</v>
      </c>
      <c r="DV80" s="102">
        <v>-273</v>
      </c>
      <c r="DW80" s="85">
        <v>-6.6124750518340533E-2</v>
      </c>
    </row>
    <row r="81" spans="1:127" ht="15" outlineLevel="2">
      <c r="A81" s="344">
        <v>2</v>
      </c>
      <c r="B81" s="344" t="s">
        <v>365</v>
      </c>
      <c r="C81" s="344" t="s">
        <v>366</v>
      </c>
      <c r="D81" s="347">
        <v>2470</v>
      </c>
      <c r="E81" s="357">
        <v>2405</v>
      </c>
      <c r="F81" s="357">
        <v>2452</v>
      </c>
      <c r="G81" s="357">
        <v>2463</v>
      </c>
      <c r="H81" s="357">
        <v>2508</v>
      </c>
      <c r="I81" s="357">
        <v>2531</v>
      </c>
      <c r="J81" s="357">
        <v>2535</v>
      </c>
      <c r="K81" s="357">
        <v>2521</v>
      </c>
      <c r="L81" s="357">
        <v>2481</v>
      </c>
      <c r="M81" s="357">
        <v>2512</v>
      </c>
      <c r="N81" s="357">
        <v>2561</v>
      </c>
      <c r="O81" s="350">
        <v>2565</v>
      </c>
      <c r="P81" s="347">
        <v>2515</v>
      </c>
      <c r="Q81" s="357">
        <v>2295</v>
      </c>
      <c r="R81" s="357">
        <v>2438</v>
      </c>
      <c r="S81" s="357">
        <v>2444</v>
      </c>
      <c r="T81" s="357">
        <v>2508</v>
      </c>
      <c r="U81" s="357">
        <v>2498</v>
      </c>
      <c r="V81" s="357">
        <v>2486</v>
      </c>
      <c r="W81" s="357">
        <v>2612</v>
      </c>
      <c r="X81" s="357">
        <v>2559</v>
      </c>
      <c r="Y81" s="357">
        <v>2574</v>
      </c>
      <c r="Z81" s="357">
        <v>2582</v>
      </c>
      <c r="AA81" s="350">
        <v>2552</v>
      </c>
      <c r="AB81" s="347">
        <v>2493</v>
      </c>
      <c r="AC81" s="357">
        <v>2391</v>
      </c>
      <c r="AD81" s="357">
        <v>2454</v>
      </c>
      <c r="AE81" s="357">
        <v>2504</v>
      </c>
      <c r="AF81" s="357">
        <v>2498</v>
      </c>
      <c r="AG81" s="357">
        <v>2462</v>
      </c>
      <c r="AH81" s="357">
        <v>2538</v>
      </c>
      <c r="AI81" s="357">
        <v>2584</v>
      </c>
      <c r="AJ81" s="357">
        <v>2557</v>
      </c>
      <c r="AK81" s="357">
        <v>2640</v>
      </c>
      <c r="AL81" s="357">
        <v>2614</v>
      </c>
      <c r="AM81" s="350">
        <v>2655</v>
      </c>
      <c r="AN81" s="347">
        <v>3207</v>
      </c>
      <c r="AO81" s="357">
        <v>3222</v>
      </c>
      <c r="AP81" s="357">
        <v>3271</v>
      </c>
      <c r="AQ81" s="357">
        <v>3243</v>
      </c>
      <c r="AR81" s="357">
        <v>3477</v>
      </c>
      <c r="AS81" s="357">
        <v>19548</v>
      </c>
      <c r="AT81" s="357">
        <v>28941</v>
      </c>
      <c r="AU81" s="357">
        <v>6746</v>
      </c>
      <c r="AV81" s="357">
        <v>6091</v>
      </c>
      <c r="AW81" s="357">
        <v>3398</v>
      </c>
      <c r="AX81" s="357">
        <v>3406</v>
      </c>
      <c r="AY81" s="350">
        <v>3320</v>
      </c>
      <c r="AZ81" s="347">
        <v>3163</v>
      </c>
      <c r="BA81" s="357">
        <v>3083</v>
      </c>
      <c r="BB81" s="357">
        <v>3047</v>
      </c>
      <c r="BC81" s="357">
        <v>2980</v>
      </c>
      <c r="BD81" s="357">
        <v>3081</v>
      </c>
      <c r="BE81" s="357">
        <v>3058</v>
      </c>
      <c r="BF81" s="357">
        <v>3019</v>
      </c>
      <c r="BG81" s="357">
        <v>3640</v>
      </c>
      <c r="BH81" s="357">
        <v>3356</v>
      </c>
      <c r="BI81" s="357">
        <v>3348</v>
      </c>
      <c r="BJ81" s="357">
        <v>3296</v>
      </c>
      <c r="BK81" s="346">
        <v>3351</v>
      </c>
      <c r="BL81" s="347">
        <v>3446</v>
      </c>
      <c r="BM81" s="357">
        <v>3147</v>
      </c>
      <c r="BN81" s="357">
        <v>2584</v>
      </c>
      <c r="BO81" s="357">
        <v>2440</v>
      </c>
      <c r="BP81" s="357">
        <v>2429</v>
      </c>
      <c r="BQ81" s="357">
        <v>2453</v>
      </c>
      <c r="BR81" s="357">
        <v>2458</v>
      </c>
      <c r="BS81" s="357">
        <v>2492</v>
      </c>
      <c r="BT81" s="357">
        <v>2501</v>
      </c>
      <c r="BU81" s="357">
        <v>2508</v>
      </c>
      <c r="BV81" s="357">
        <v>2522</v>
      </c>
      <c r="BW81" s="346">
        <v>2464</v>
      </c>
      <c r="BX81" s="347">
        <v>2372</v>
      </c>
      <c r="BY81" s="357">
        <v>2384</v>
      </c>
      <c r="BZ81" s="357">
        <v>2439</v>
      </c>
      <c r="CA81" s="357">
        <v>2432</v>
      </c>
      <c r="CB81" s="357">
        <v>2445</v>
      </c>
      <c r="CC81" s="357">
        <v>2650</v>
      </c>
      <c r="CD81" s="357">
        <v>2642</v>
      </c>
      <c r="CE81" s="357">
        <v>2655</v>
      </c>
      <c r="CF81" s="357">
        <v>2619</v>
      </c>
      <c r="CG81" s="357">
        <v>2620</v>
      </c>
      <c r="CH81" s="357">
        <v>2631</v>
      </c>
      <c r="CI81" s="346">
        <v>2611</v>
      </c>
      <c r="CJ81" s="347">
        <v>2575</v>
      </c>
      <c r="CK81" s="357">
        <v>2566</v>
      </c>
      <c r="CL81" s="357">
        <v>2623</v>
      </c>
      <c r="CM81" s="357">
        <v>2588</v>
      </c>
      <c r="CN81" s="357">
        <v>2525</v>
      </c>
      <c r="CO81" s="357">
        <v>2530</v>
      </c>
      <c r="CP81" s="357">
        <v>2539</v>
      </c>
      <c r="CQ81" s="357">
        <v>2590</v>
      </c>
      <c r="CR81" s="357">
        <v>2591</v>
      </c>
      <c r="CS81" s="357">
        <v>2570</v>
      </c>
      <c r="CT81" s="357">
        <v>2657</v>
      </c>
      <c r="CU81" s="346">
        <v>2673</v>
      </c>
      <c r="CV81" s="347">
        <v>2641</v>
      </c>
      <c r="CW81" s="357">
        <v>2670</v>
      </c>
      <c r="CX81" s="357">
        <v>2731</v>
      </c>
      <c r="CY81" s="357">
        <v>2768</v>
      </c>
      <c r="CZ81" s="357">
        <v>2826</v>
      </c>
      <c r="DA81" s="357">
        <v>2817</v>
      </c>
      <c r="DB81" s="357">
        <v>2765</v>
      </c>
      <c r="DC81" s="357">
        <v>2793</v>
      </c>
      <c r="DD81" s="357">
        <v>2808</v>
      </c>
      <c r="DE81" s="357">
        <v>2829</v>
      </c>
      <c r="DF81" s="357">
        <v>2825</v>
      </c>
      <c r="DG81" s="346">
        <v>2873</v>
      </c>
      <c r="DH81" s="347">
        <v>2896</v>
      </c>
      <c r="DI81" s="357">
        <v>2918</v>
      </c>
      <c r="DJ81" s="357">
        <v>2946</v>
      </c>
      <c r="DK81" s="357">
        <v>3009</v>
      </c>
      <c r="DL81" s="357">
        <v>3021</v>
      </c>
      <c r="DM81" s="357">
        <v>3032</v>
      </c>
      <c r="DN81" s="357">
        <v>2867</v>
      </c>
      <c r="DO81" s="357">
        <v>2868</v>
      </c>
      <c r="DP81" s="357">
        <v>2926</v>
      </c>
      <c r="DQ81" s="346">
        <v>2882</v>
      </c>
      <c r="DR81" s="346">
        <v>2912</v>
      </c>
      <c r="DS81" s="350">
        <v>2958</v>
      </c>
      <c r="DT81" s="102">
        <v>46</v>
      </c>
      <c r="DU81" s="85">
        <v>1.5551048005409061</v>
      </c>
      <c r="DV81" s="102">
        <v>85</v>
      </c>
      <c r="DW81" s="85">
        <v>2.9585798816568047</v>
      </c>
    </row>
    <row r="82" spans="1:127" ht="15" outlineLevel="2">
      <c r="A82" s="344">
        <v>21</v>
      </c>
      <c r="B82" s="344" t="s">
        <v>365</v>
      </c>
      <c r="C82" s="344" t="s">
        <v>367</v>
      </c>
      <c r="D82" s="347">
        <v>720</v>
      </c>
      <c r="E82" s="357">
        <v>623</v>
      </c>
      <c r="F82" s="357">
        <v>645</v>
      </c>
      <c r="G82" s="357">
        <v>618</v>
      </c>
      <c r="H82" s="357">
        <v>592</v>
      </c>
      <c r="I82" s="357">
        <v>590</v>
      </c>
      <c r="J82" s="357">
        <v>576</v>
      </c>
      <c r="K82" s="357">
        <v>575</v>
      </c>
      <c r="L82" s="357">
        <v>560</v>
      </c>
      <c r="M82" s="357">
        <v>575</v>
      </c>
      <c r="N82" s="357">
        <v>600</v>
      </c>
      <c r="O82" s="350">
        <v>624</v>
      </c>
      <c r="P82" s="347">
        <v>624</v>
      </c>
      <c r="Q82" s="357">
        <v>636</v>
      </c>
      <c r="R82" s="357">
        <v>699</v>
      </c>
      <c r="S82" s="357">
        <v>675</v>
      </c>
      <c r="T82" s="357">
        <v>592</v>
      </c>
      <c r="U82" s="357">
        <v>632</v>
      </c>
      <c r="V82" s="357">
        <v>639</v>
      </c>
      <c r="W82" s="357">
        <v>649</v>
      </c>
      <c r="X82" s="357">
        <v>666</v>
      </c>
      <c r="Y82" s="357">
        <v>689</v>
      </c>
      <c r="Z82" s="357">
        <v>689</v>
      </c>
      <c r="AA82" s="350">
        <v>663</v>
      </c>
      <c r="AB82" s="347">
        <v>634</v>
      </c>
      <c r="AC82" s="357">
        <v>624</v>
      </c>
      <c r="AD82" s="357">
        <v>625</v>
      </c>
      <c r="AE82" s="357">
        <v>644</v>
      </c>
      <c r="AF82" s="357">
        <v>633</v>
      </c>
      <c r="AG82" s="357">
        <v>662</v>
      </c>
      <c r="AH82" s="357">
        <v>747</v>
      </c>
      <c r="AI82" s="357">
        <v>775</v>
      </c>
      <c r="AJ82" s="357">
        <v>791</v>
      </c>
      <c r="AK82" s="357">
        <v>795</v>
      </c>
      <c r="AL82" s="357">
        <v>737</v>
      </c>
      <c r="AM82" s="350">
        <v>747</v>
      </c>
      <c r="AN82" s="347">
        <v>708</v>
      </c>
      <c r="AO82" s="357">
        <v>584</v>
      </c>
      <c r="AP82" s="357">
        <v>615</v>
      </c>
      <c r="AQ82" s="357">
        <v>626</v>
      </c>
      <c r="AR82" s="357">
        <v>668</v>
      </c>
      <c r="AS82" s="357">
        <v>678</v>
      </c>
      <c r="AT82" s="357">
        <v>686</v>
      </c>
      <c r="AU82" s="357">
        <v>678</v>
      </c>
      <c r="AV82" s="357">
        <v>654</v>
      </c>
      <c r="AW82" s="357">
        <v>654</v>
      </c>
      <c r="AX82" s="357">
        <v>645</v>
      </c>
      <c r="AY82" s="350">
        <v>649</v>
      </c>
      <c r="AZ82" s="347">
        <v>624</v>
      </c>
      <c r="BA82" s="357">
        <v>611</v>
      </c>
      <c r="BB82" s="357">
        <v>621</v>
      </c>
      <c r="BC82" s="357">
        <v>567</v>
      </c>
      <c r="BD82" s="357">
        <v>579</v>
      </c>
      <c r="BE82" s="357">
        <v>558</v>
      </c>
      <c r="BF82" s="357">
        <v>560</v>
      </c>
      <c r="BG82" s="357">
        <v>571</v>
      </c>
      <c r="BH82" s="357">
        <v>556</v>
      </c>
      <c r="BI82" s="357">
        <v>551</v>
      </c>
      <c r="BJ82" s="357">
        <v>534</v>
      </c>
      <c r="BK82" s="346">
        <v>561</v>
      </c>
      <c r="BL82" s="347">
        <v>561</v>
      </c>
      <c r="BM82" s="357">
        <v>537</v>
      </c>
      <c r="BN82" s="357">
        <v>528</v>
      </c>
      <c r="BO82" s="357">
        <v>527</v>
      </c>
      <c r="BP82" s="357">
        <v>523</v>
      </c>
      <c r="BQ82" s="357">
        <v>534</v>
      </c>
      <c r="BR82" s="357">
        <v>539</v>
      </c>
      <c r="BS82" s="357">
        <v>535</v>
      </c>
      <c r="BT82" s="357">
        <v>523</v>
      </c>
      <c r="BU82" s="357">
        <v>515</v>
      </c>
      <c r="BV82" s="357">
        <v>523</v>
      </c>
      <c r="BW82" s="346">
        <v>517</v>
      </c>
      <c r="BX82" s="347">
        <v>494</v>
      </c>
      <c r="BY82" s="357">
        <v>487</v>
      </c>
      <c r="BZ82" s="357">
        <v>530</v>
      </c>
      <c r="CA82" s="357">
        <v>510</v>
      </c>
      <c r="CB82" s="357">
        <v>498</v>
      </c>
      <c r="CC82" s="357">
        <v>505</v>
      </c>
      <c r="CD82" s="357">
        <v>518</v>
      </c>
      <c r="CE82" s="357">
        <v>564</v>
      </c>
      <c r="CF82" s="357">
        <v>587</v>
      </c>
      <c r="CG82" s="357">
        <v>589</v>
      </c>
      <c r="CH82" s="357">
        <v>594</v>
      </c>
      <c r="CI82" s="346">
        <v>562</v>
      </c>
      <c r="CJ82" s="347">
        <v>502</v>
      </c>
      <c r="CK82" s="357">
        <v>489</v>
      </c>
      <c r="CL82" s="357">
        <v>483</v>
      </c>
      <c r="CM82" s="357">
        <v>501</v>
      </c>
      <c r="CN82" s="357">
        <v>488</v>
      </c>
      <c r="CO82" s="357">
        <v>476</v>
      </c>
      <c r="CP82" s="357">
        <v>478</v>
      </c>
      <c r="CQ82" s="357">
        <v>499</v>
      </c>
      <c r="CR82" s="357">
        <v>511</v>
      </c>
      <c r="CS82" s="357">
        <v>491</v>
      </c>
      <c r="CT82" s="357">
        <v>502</v>
      </c>
      <c r="CU82" s="346">
        <v>496</v>
      </c>
      <c r="CV82" s="347">
        <v>476</v>
      </c>
      <c r="CW82" s="357">
        <v>476</v>
      </c>
      <c r="CX82" s="357">
        <v>490</v>
      </c>
      <c r="CY82" s="357">
        <v>512</v>
      </c>
      <c r="CZ82" s="357">
        <v>531</v>
      </c>
      <c r="DA82" s="357">
        <v>526</v>
      </c>
      <c r="DB82" s="357">
        <v>518</v>
      </c>
      <c r="DC82" s="357">
        <v>527</v>
      </c>
      <c r="DD82" s="357">
        <v>518</v>
      </c>
      <c r="DE82" s="357">
        <v>541</v>
      </c>
      <c r="DF82" s="357">
        <v>529</v>
      </c>
      <c r="DG82" s="346">
        <v>526</v>
      </c>
      <c r="DH82" s="347">
        <v>508</v>
      </c>
      <c r="DI82" s="357">
        <v>529</v>
      </c>
      <c r="DJ82" s="357">
        <v>533</v>
      </c>
      <c r="DK82" s="357">
        <v>540</v>
      </c>
      <c r="DL82" s="357">
        <v>556</v>
      </c>
      <c r="DM82" s="357">
        <v>580</v>
      </c>
      <c r="DN82" s="357">
        <v>522</v>
      </c>
      <c r="DO82" s="357">
        <v>523</v>
      </c>
      <c r="DP82" s="357">
        <v>512</v>
      </c>
      <c r="DQ82" s="346">
        <v>492</v>
      </c>
      <c r="DR82" s="346">
        <v>485</v>
      </c>
      <c r="DS82" s="350">
        <v>498</v>
      </c>
      <c r="DT82" s="102">
        <v>13</v>
      </c>
      <c r="DU82" s="85">
        <v>2.6104417670682731</v>
      </c>
      <c r="DV82" s="102">
        <v>-28</v>
      </c>
      <c r="DW82" s="85">
        <v>-5.3231939163498092</v>
      </c>
    </row>
    <row r="83" spans="1:127" ht="15" outlineLevel="2">
      <c r="A83" s="344">
        <v>55</v>
      </c>
      <c r="B83" s="344" t="s">
        <v>365</v>
      </c>
      <c r="C83" s="344" t="s">
        <v>368</v>
      </c>
      <c r="D83" s="347">
        <v>575</v>
      </c>
      <c r="E83" s="357">
        <v>507</v>
      </c>
      <c r="F83" s="357">
        <v>531</v>
      </c>
      <c r="G83" s="357">
        <v>550</v>
      </c>
      <c r="H83" s="357">
        <v>545</v>
      </c>
      <c r="I83" s="357">
        <v>533</v>
      </c>
      <c r="J83" s="357">
        <v>535</v>
      </c>
      <c r="K83" s="357">
        <v>524</v>
      </c>
      <c r="L83" s="357">
        <v>512</v>
      </c>
      <c r="M83" s="357">
        <v>546</v>
      </c>
      <c r="N83" s="357">
        <v>566</v>
      </c>
      <c r="O83" s="350">
        <v>590</v>
      </c>
      <c r="P83" s="347">
        <v>560</v>
      </c>
      <c r="Q83" s="357">
        <v>494</v>
      </c>
      <c r="R83" s="357">
        <v>609</v>
      </c>
      <c r="S83" s="357">
        <v>600</v>
      </c>
      <c r="T83" s="357">
        <v>545</v>
      </c>
      <c r="U83" s="357">
        <v>630</v>
      </c>
      <c r="V83" s="357">
        <v>620</v>
      </c>
      <c r="W83" s="357">
        <v>663</v>
      </c>
      <c r="X83" s="357">
        <v>704</v>
      </c>
      <c r="Y83" s="357">
        <v>788</v>
      </c>
      <c r="Z83" s="357">
        <v>738</v>
      </c>
      <c r="AA83" s="350">
        <v>730</v>
      </c>
      <c r="AB83" s="347">
        <v>623</v>
      </c>
      <c r="AC83" s="357">
        <v>559</v>
      </c>
      <c r="AD83" s="357">
        <v>558</v>
      </c>
      <c r="AE83" s="357">
        <v>588</v>
      </c>
      <c r="AF83" s="357">
        <v>589</v>
      </c>
      <c r="AG83" s="357">
        <v>648</v>
      </c>
      <c r="AH83" s="357">
        <v>681</v>
      </c>
      <c r="AI83" s="357">
        <v>697</v>
      </c>
      <c r="AJ83" s="357">
        <v>687</v>
      </c>
      <c r="AK83" s="357">
        <v>654</v>
      </c>
      <c r="AL83" s="357">
        <v>577</v>
      </c>
      <c r="AM83" s="350">
        <v>593</v>
      </c>
      <c r="AN83" s="347">
        <v>586</v>
      </c>
      <c r="AO83" s="357">
        <v>489</v>
      </c>
      <c r="AP83" s="357">
        <v>490</v>
      </c>
      <c r="AQ83" s="357">
        <v>520</v>
      </c>
      <c r="AR83" s="357">
        <v>585</v>
      </c>
      <c r="AS83" s="357">
        <v>630</v>
      </c>
      <c r="AT83" s="357">
        <v>662</v>
      </c>
      <c r="AU83" s="357">
        <v>665</v>
      </c>
      <c r="AV83" s="357">
        <v>673</v>
      </c>
      <c r="AW83" s="357">
        <v>674</v>
      </c>
      <c r="AX83" s="357">
        <v>671</v>
      </c>
      <c r="AY83" s="350">
        <v>665</v>
      </c>
      <c r="AZ83" s="347">
        <v>631</v>
      </c>
      <c r="BA83" s="357">
        <v>613</v>
      </c>
      <c r="BB83" s="357">
        <v>579</v>
      </c>
      <c r="BC83" s="357">
        <v>495</v>
      </c>
      <c r="BD83" s="357">
        <v>502</v>
      </c>
      <c r="BE83" s="357">
        <v>525</v>
      </c>
      <c r="BF83" s="357">
        <v>507</v>
      </c>
      <c r="BG83" s="357">
        <v>507</v>
      </c>
      <c r="BH83" s="357">
        <v>516</v>
      </c>
      <c r="BI83" s="357">
        <v>544</v>
      </c>
      <c r="BJ83" s="357">
        <v>527</v>
      </c>
      <c r="BK83" s="346">
        <v>540</v>
      </c>
      <c r="BL83" s="347">
        <v>524</v>
      </c>
      <c r="BM83" s="357">
        <v>489</v>
      </c>
      <c r="BN83" s="357">
        <v>512</v>
      </c>
      <c r="BO83" s="357">
        <v>508</v>
      </c>
      <c r="BP83" s="357">
        <v>491</v>
      </c>
      <c r="BQ83" s="357">
        <v>498</v>
      </c>
      <c r="BR83" s="357">
        <v>514</v>
      </c>
      <c r="BS83" s="357">
        <v>537</v>
      </c>
      <c r="BT83" s="357">
        <v>542</v>
      </c>
      <c r="BU83" s="357">
        <v>536</v>
      </c>
      <c r="BV83" s="357">
        <v>581</v>
      </c>
      <c r="BW83" s="346">
        <v>569</v>
      </c>
      <c r="BX83" s="347">
        <v>466</v>
      </c>
      <c r="BY83" s="357">
        <v>483</v>
      </c>
      <c r="BZ83" s="357">
        <v>485</v>
      </c>
      <c r="CA83" s="357">
        <v>493</v>
      </c>
      <c r="CB83" s="357">
        <v>464</v>
      </c>
      <c r="CC83" s="357">
        <v>453</v>
      </c>
      <c r="CD83" s="357">
        <v>443</v>
      </c>
      <c r="CE83" s="357">
        <v>456</v>
      </c>
      <c r="CF83" s="357">
        <v>452</v>
      </c>
      <c r="CG83" s="357">
        <v>476</v>
      </c>
      <c r="CH83" s="357">
        <v>505</v>
      </c>
      <c r="CI83" s="346">
        <v>500</v>
      </c>
      <c r="CJ83" s="347">
        <v>434</v>
      </c>
      <c r="CK83" s="357">
        <v>421</v>
      </c>
      <c r="CL83" s="357">
        <v>481</v>
      </c>
      <c r="CM83" s="357">
        <v>478</v>
      </c>
      <c r="CN83" s="357">
        <v>447</v>
      </c>
      <c r="CO83" s="357">
        <v>436</v>
      </c>
      <c r="CP83" s="357">
        <v>442</v>
      </c>
      <c r="CQ83" s="357">
        <v>498</v>
      </c>
      <c r="CR83" s="357">
        <v>518</v>
      </c>
      <c r="CS83" s="357">
        <v>523</v>
      </c>
      <c r="CT83" s="357">
        <v>538</v>
      </c>
      <c r="CU83" s="346">
        <v>517</v>
      </c>
      <c r="CV83" s="347">
        <v>497</v>
      </c>
      <c r="CW83" s="357">
        <v>513</v>
      </c>
      <c r="CX83" s="357">
        <v>508</v>
      </c>
      <c r="CY83" s="357">
        <v>533</v>
      </c>
      <c r="CZ83" s="357">
        <v>539</v>
      </c>
      <c r="DA83" s="357">
        <v>531</v>
      </c>
      <c r="DB83" s="357">
        <v>526</v>
      </c>
      <c r="DC83" s="357">
        <v>522</v>
      </c>
      <c r="DD83" s="357">
        <v>544</v>
      </c>
      <c r="DE83" s="357">
        <v>558</v>
      </c>
      <c r="DF83" s="357">
        <v>540</v>
      </c>
      <c r="DG83" s="346">
        <v>533</v>
      </c>
      <c r="DH83" s="347">
        <v>503</v>
      </c>
      <c r="DI83" s="357">
        <v>522</v>
      </c>
      <c r="DJ83" s="357">
        <v>544</v>
      </c>
      <c r="DK83" s="357">
        <v>568</v>
      </c>
      <c r="DL83" s="357">
        <v>563</v>
      </c>
      <c r="DM83" s="357">
        <v>568</v>
      </c>
      <c r="DN83" s="357">
        <v>544</v>
      </c>
      <c r="DO83" s="357">
        <v>520</v>
      </c>
      <c r="DP83" s="357">
        <v>520</v>
      </c>
      <c r="DQ83" s="346">
        <v>523</v>
      </c>
      <c r="DR83" s="346">
        <v>535</v>
      </c>
      <c r="DS83" s="350">
        <v>506</v>
      </c>
      <c r="DT83" s="102">
        <v>-29</v>
      </c>
      <c r="DU83" s="85">
        <v>-5.7312252964426875</v>
      </c>
      <c r="DV83" s="102">
        <v>-27</v>
      </c>
      <c r="DW83" s="85">
        <v>-5.0656660412757972</v>
      </c>
    </row>
    <row r="84" spans="1:127" ht="15" outlineLevel="2">
      <c r="A84" s="344">
        <v>148</v>
      </c>
      <c r="B84" s="344" t="s">
        <v>365</v>
      </c>
      <c r="C84" s="344" t="s">
        <v>369</v>
      </c>
      <c r="D84" s="347">
        <v>18936</v>
      </c>
      <c r="E84" s="357">
        <v>18892</v>
      </c>
      <c r="F84" s="357">
        <v>18840</v>
      </c>
      <c r="G84" s="357">
        <v>18914</v>
      </c>
      <c r="H84" s="357">
        <v>19029</v>
      </c>
      <c r="I84" s="357">
        <v>19132</v>
      </c>
      <c r="J84" s="357">
        <v>19155</v>
      </c>
      <c r="K84" s="357">
        <v>19288</v>
      </c>
      <c r="L84" s="357">
        <v>19236</v>
      </c>
      <c r="M84" s="357">
        <v>19398</v>
      </c>
      <c r="N84" s="357">
        <v>19501</v>
      </c>
      <c r="O84" s="350">
        <v>19643</v>
      </c>
      <c r="P84" s="347">
        <v>19600</v>
      </c>
      <c r="Q84" s="357">
        <v>17318</v>
      </c>
      <c r="R84" s="357">
        <v>19314</v>
      </c>
      <c r="S84" s="357">
        <v>19394</v>
      </c>
      <c r="T84" s="357">
        <v>19029</v>
      </c>
      <c r="U84" s="357">
        <v>19925</v>
      </c>
      <c r="V84" s="357">
        <v>20008</v>
      </c>
      <c r="W84" s="357">
        <v>20304</v>
      </c>
      <c r="X84" s="357">
        <v>20430</v>
      </c>
      <c r="Y84" s="357">
        <v>20591</v>
      </c>
      <c r="Z84" s="357">
        <v>20752</v>
      </c>
      <c r="AA84" s="350">
        <v>20625</v>
      </c>
      <c r="AB84" s="347">
        <v>20365</v>
      </c>
      <c r="AC84" s="357">
        <v>20248</v>
      </c>
      <c r="AD84" s="357">
        <v>20327</v>
      </c>
      <c r="AE84" s="357">
        <v>20550</v>
      </c>
      <c r="AF84" s="357">
        <v>20623</v>
      </c>
      <c r="AG84" s="357">
        <v>20809</v>
      </c>
      <c r="AH84" s="357">
        <v>21417</v>
      </c>
      <c r="AI84" s="357">
        <v>21696</v>
      </c>
      <c r="AJ84" s="357">
        <v>21961</v>
      </c>
      <c r="AK84" s="357">
        <v>22074</v>
      </c>
      <c r="AL84" s="357">
        <v>21769</v>
      </c>
      <c r="AM84" s="350">
        <v>21971</v>
      </c>
      <c r="AN84" s="347">
        <v>21691</v>
      </c>
      <c r="AO84" s="357">
        <v>21854</v>
      </c>
      <c r="AP84" s="357">
        <v>21976</v>
      </c>
      <c r="AQ84" s="357">
        <v>22092</v>
      </c>
      <c r="AR84" s="357">
        <v>22234</v>
      </c>
      <c r="AS84" s="357">
        <v>22429</v>
      </c>
      <c r="AT84" s="357">
        <v>22573</v>
      </c>
      <c r="AU84" s="357">
        <v>22629</v>
      </c>
      <c r="AV84" s="357">
        <v>22508</v>
      </c>
      <c r="AW84" s="357">
        <v>22762</v>
      </c>
      <c r="AX84" s="357">
        <v>22631</v>
      </c>
      <c r="AY84" s="350">
        <v>22497</v>
      </c>
      <c r="AZ84" s="347">
        <v>22266</v>
      </c>
      <c r="BA84" s="357">
        <v>22167</v>
      </c>
      <c r="BB84" s="357">
        <v>22459</v>
      </c>
      <c r="BC84" s="357">
        <v>22421</v>
      </c>
      <c r="BD84" s="357">
        <v>22458</v>
      </c>
      <c r="BE84" s="357">
        <v>22504</v>
      </c>
      <c r="BF84" s="357">
        <v>22562</v>
      </c>
      <c r="BG84" s="357">
        <v>22733</v>
      </c>
      <c r="BH84" s="357">
        <v>22834</v>
      </c>
      <c r="BI84" s="357">
        <v>22810</v>
      </c>
      <c r="BJ84" s="357">
        <v>22697</v>
      </c>
      <c r="BK84" s="346">
        <v>22630</v>
      </c>
      <c r="BL84" s="347">
        <v>22295</v>
      </c>
      <c r="BM84" s="357">
        <v>22312</v>
      </c>
      <c r="BN84" s="357">
        <v>22501</v>
      </c>
      <c r="BO84" s="357">
        <v>22674</v>
      </c>
      <c r="BP84" s="357">
        <v>22763</v>
      </c>
      <c r="BQ84" s="357">
        <v>22709</v>
      </c>
      <c r="BR84" s="357">
        <v>22558</v>
      </c>
      <c r="BS84" s="357">
        <v>22562</v>
      </c>
      <c r="BT84" s="357">
        <v>22554</v>
      </c>
      <c r="BU84" s="357">
        <v>22497</v>
      </c>
      <c r="BV84" s="357">
        <v>22443</v>
      </c>
      <c r="BW84" s="346">
        <v>26091</v>
      </c>
      <c r="BX84" s="347">
        <v>26585</v>
      </c>
      <c r="BY84" s="357">
        <v>27481</v>
      </c>
      <c r="BZ84" s="357">
        <v>27744</v>
      </c>
      <c r="CA84" s="357">
        <v>28643</v>
      </c>
      <c r="CB84" s="357">
        <v>29126</v>
      </c>
      <c r="CC84" s="357">
        <v>29356</v>
      </c>
      <c r="CD84" s="357">
        <v>29574</v>
      </c>
      <c r="CE84" s="357">
        <v>29918</v>
      </c>
      <c r="CF84" s="357">
        <v>30028</v>
      </c>
      <c r="CG84" s="357">
        <v>30353</v>
      </c>
      <c r="CH84" s="357">
        <v>30590</v>
      </c>
      <c r="CI84" s="346">
        <v>30632</v>
      </c>
      <c r="CJ84" s="347">
        <v>30398</v>
      </c>
      <c r="CK84" s="357">
        <v>30613</v>
      </c>
      <c r="CL84" s="357">
        <v>30765</v>
      </c>
      <c r="CM84" s="357">
        <v>30314</v>
      </c>
      <c r="CN84" s="357">
        <v>29756</v>
      </c>
      <c r="CO84" s="357">
        <v>29755</v>
      </c>
      <c r="CP84" s="357">
        <v>30042</v>
      </c>
      <c r="CQ84" s="357">
        <v>30859</v>
      </c>
      <c r="CR84" s="357">
        <v>31193</v>
      </c>
      <c r="CS84" s="357">
        <v>31559</v>
      </c>
      <c r="CT84" s="357">
        <v>31978</v>
      </c>
      <c r="CU84" s="346">
        <v>32288</v>
      </c>
      <c r="CV84" s="347">
        <v>32360</v>
      </c>
      <c r="CW84" s="357">
        <v>32904</v>
      </c>
      <c r="CX84" s="357">
        <v>33273</v>
      </c>
      <c r="CY84" s="357">
        <v>33784</v>
      </c>
      <c r="CZ84" s="357">
        <v>34093</v>
      </c>
      <c r="DA84" s="357">
        <v>34361</v>
      </c>
      <c r="DB84" s="357">
        <v>34524</v>
      </c>
      <c r="DC84" s="357">
        <v>34810</v>
      </c>
      <c r="DD84" s="357">
        <v>34585</v>
      </c>
      <c r="DE84" s="357">
        <v>34930</v>
      </c>
      <c r="DF84" s="357">
        <v>35152</v>
      </c>
      <c r="DG84" s="346">
        <v>35272</v>
      </c>
      <c r="DH84" s="347">
        <v>35343</v>
      </c>
      <c r="DI84" s="357">
        <v>35475</v>
      </c>
      <c r="DJ84" s="357">
        <v>35562</v>
      </c>
      <c r="DK84" s="357">
        <v>35857</v>
      </c>
      <c r="DL84" s="357">
        <v>36035</v>
      </c>
      <c r="DM84" s="357">
        <v>36342</v>
      </c>
      <c r="DN84" s="357">
        <v>34934</v>
      </c>
      <c r="DO84" s="357">
        <v>35268</v>
      </c>
      <c r="DP84" s="357">
        <v>35655</v>
      </c>
      <c r="DQ84" s="346">
        <v>35909</v>
      </c>
      <c r="DR84" s="346">
        <v>36303</v>
      </c>
      <c r="DS84" s="350">
        <v>36291</v>
      </c>
      <c r="DT84" s="102">
        <v>-12</v>
      </c>
      <c r="DU84" s="85">
        <v>-3.3066049433743902E-2</v>
      </c>
      <c r="DV84" s="102">
        <v>1019</v>
      </c>
      <c r="DW84" s="85">
        <v>2.8889770923111819</v>
      </c>
    </row>
    <row r="85" spans="1:127" ht="15" outlineLevel="2">
      <c r="A85" s="344">
        <v>197</v>
      </c>
      <c r="B85" s="344" t="s">
        <v>365</v>
      </c>
      <c r="C85" s="344" t="s">
        <v>370</v>
      </c>
      <c r="D85" s="347">
        <v>2253</v>
      </c>
      <c r="E85" s="357">
        <v>2239</v>
      </c>
      <c r="F85" s="357">
        <v>2230</v>
      </c>
      <c r="G85" s="357">
        <v>2248</v>
      </c>
      <c r="H85" s="357">
        <v>2330</v>
      </c>
      <c r="I85" s="357">
        <v>2369</v>
      </c>
      <c r="J85" s="357">
        <v>2347</v>
      </c>
      <c r="K85" s="357">
        <v>2356</v>
      </c>
      <c r="L85" s="357">
        <v>2310</v>
      </c>
      <c r="M85" s="357">
        <v>2343</v>
      </c>
      <c r="N85" s="357">
        <v>2407</v>
      </c>
      <c r="O85" s="350">
        <v>2426</v>
      </c>
      <c r="P85" s="347">
        <v>2261</v>
      </c>
      <c r="Q85" s="357">
        <v>2261</v>
      </c>
      <c r="R85" s="357">
        <v>2340</v>
      </c>
      <c r="S85" s="357">
        <v>2361</v>
      </c>
      <c r="T85" s="357">
        <v>2330</v>
      </c>
      <c r="U85" s="357">
        <v>2526</v>
      </c>
      <c r="V85" s="357">
        <v>2529</v>
      </c>
      <c r="W85" s="357">
        <v>2543</v>
      </c>
      <c r="X85" s="357">
        <v>2589</v>
      </c>
      <c r="Y85" s="357">
        <v>2624</v>
      </c>
      <c r="Z85" s="357">
        <v>2595</v>
      </c>
      <c r="AA85" s="350">
        <v>2539</v>
      </c>
      <c r="AB85" s="347">
        <v>2431</v>
      </c>
      <c r="AC85" s="357">
        <v>2450</v>
      </c>
      <c r="AD85" s="357">
        <v>2411</v>
      </c>
      <c r="AE85" s="357">
        <v>2475</v>
      </c>
      <c r="AF85" s="357">
        <v>2426</v>
      </c>
      <c r="AG85" s="357">
        <v>2354</v>
      </c>
      <c r="AH85" s="357">
        <v>2548</v>
      </c>
      <c r="AI85" s="357">
        <v>2637</v>
      </c>
      <c r="AJ85" s="357">
        <v>2676</v>
      </c>
      <c r="AK85" s="357">
        <v>2712</v>
      </c>
      <c r="AL85" s="357">
        <v>2586</v>
      </c>
      <c r="AM85" s="350">
        <v>2638</v>
      </c>
      <c r="AN85" s="347">
        <v>2622</v>
      </c>
      <c r="AO85" s="357">
        <v>2631</v>
      </c>
      <c r="AP85" s="357">
        <v>2627</v>
      </c>
      <c r="AQ85" s="357">
        <v>2670</v>
      </c>
      <c r="AR85" s="357">
        <v>2682</v>
      </c>
      <c r="AS85" s="357">
        <v>2731</v>
      </c>
      <c r="AT85" s="357">
        <v>2709</v>
      </c>
      <c r="AU85" s="357">
        <v>2738</v>
      </c>
      <c r="AV85" s="357">
        <v>2730</v>
      </c>
      <c r="AW85" s="357">
        <v>2808</v>
      </c>
      <c r="AX85" s="357">
        <v>2797</v>
      </c>
      <c r="AY85" s="350">
        <v>2833</v>
      </c>
      <c r="AZ85" s="347">
        <v>2792</v>
      </c>
      <c r="BA85" s="357">
        <v>2769</v>
      </c>
      <c r="BB85" s="357">
        <v>2745</v>
      </c>
      <c r="BC85" s="357">
        <v>2631</v>
      </c>
      <c r="BD85" s="357">
        <v>2588</v>
      </c>
      <c r="BE85" s="357">
        <v>2626</v>
      </c>
      <c r="BF85" s="357">
        <v>2644</v>
      </c>
      <c r="BG85" s="357">
        <v>2537</v>
      </c>
      <c r="BH85" s="357">
        <v>2475</v>
      </c>
      <c r="BI85" s="357">
        <v>2442</v>
      </c>
      <c r="BJ85" s="357">
        <v>2443</v>
      </c>
      <c r="BK85" s="346">
        <v>2483</v>
      </c>
      <c r="BL85" s="347">
        <v>2472</v>
      </c>
      <c r="BM85" s="357">
        <v>2417</v>
      </c>
      <c r="BN85" s="357">
        <v>2402</v>
      </c>
      <c r="BO85" s="357">
        <v>2385</v>
      </c>
      <c r="BP85" s="357">
        <v>2369</v>
      </c>
      <c r="BQ85" s="357">
        <v>2397</v>
      </c>
      <c r="BR85" s="357">
        <v>2406</v>
      </c>
      <c r="BS85" s="357">
        <v>2422</v>
      </c>
      <c r="BT85" s="357">
        <v>2421</v>
      </c>
      <c r="BU85" s="357">
        <v>2425</v>
      </c>
      <c r="BV85" s="357">
        <v>2403</v>
      </c>
      <c r="BW85" s="346">
        <v>2419</v>
      </c>
      <c r="BX85" s="347">
        <v>2315</v>
      </c>
      <c r="BY85" s="357">
        <v>2329</v>
      </c>
      <c r="BZ85" s="357">
        <v>2375</v>
      </c>
      <c r="CA85" s="357">
        <v>2384</v>
      </c>
      <c r="CB85" s="357">
        <v>2398</v>
      </c>
      <c r="CC85" s="357">
        <v>2461</v>
      </c>
      <c r="CD85" s="357">
        <v>2484</v>
      </c>
      <c r="CE85" s="357">
        <v>2511</v>
      </c>
      <c r="CF85" s="357">
        <v>2493</v>
      </c>
      <c r="CG85" s="357">
        <v>2533</v>
      </c>
      <c r="CH85" s="357">
        <v>2585</v>
      </c>
      <c r="CI85" s="346">
        <v>2573</v>
      </c>
      <c r="CJ85" s="347">
        <v>2437</v>
      </c>
      <c r="CK85" s="357">
        <v>2395</v>
      </c>
      <c r="CL85" s="357">
        <v>2433</v>
      </c>
      <c r="CM85" s="357">
        <v>2398</v>
      </c>
      <c r="CN85" s="357">
        <v>2296</v>
      </c>
      <c r="CO85" s="357">
        <v>2273</v>
      </c>
      <c r="CP85" s="357">
        <v>2302</v>
      </c>
      <c r="CQ85" s="357">
        <v>2421</v>
      </c>
      <c r="CR85" s="357">
        <v>2459</v>
      </c>
      <c r="CS85" s="357">
        <v>2453</v>
      </c>
      <c r="CT85" s="357">
        <v>2504</v>
      </c>
      <c r="CU85" s="346">
        <v>2557</v>
      </c>
      <c r="CV85" s="347">
        <v>2566</v>
      </c>
      <c r="CW85" s="357">
        <v>2598</v>
      </c>
      <c r="CX85" s="357">
        <v>2649</v>
      </c>
      <c r="CY85" s="357">
        <v>2711</v>
      </c>
      <c r="CZ85" s="357">
        <v>2733</v>
      </c>
      <c r="DA85" s="357">
        <v>2753</v>
      </c>
      <c r="DB85" s="357">
        <v>2666</v>
      </c>
      <c r="DC85" s="357">
        <v>2622</v>
      </c>
      <c r="DD85" s="357">
        <v>2695</v>
      </c>
      <c r="DE85" s="357">
        <v>2713</v>
      </c>
      <c r="DF85" s="357">
        <v>2663</v>
      </c>
      <c r="DG85" s="346">
        <v>2705</v>
      </c>
      <c r="DH85" s="347">
        <v>2642</v>
      </c>
      <c r="DI85" s="357">
        <v>2698</v>
      </c>
      <c r="DJ85" s="357">
        <v>2696</v>
      </c>
      <c r="DK85" s="357">
        <v>2738</v>
      </c>
      <c r="DL85" s="357">
        <v>2741</v>
      </c>
      <c r="DM85" s="357">
        <v>2725</v>
      </c>
      <c r="DN85" s="357">
        <v>2487</v>
      </c>
      <c r="DO85" s="357">
        <v>2505</v>
      </c>
      <c r="DP85" s="357">
        <v>2576</v>
      </c>
      <c r="DQ85" s="346">
        <v>2591</v>
      </c>
      <c r="DR85" s="346">
        <v>2646</v>
      </c>
      <c r="DS85" s="350">
        <v>2631</v>
      </c>
      <c r="DT85" s="102">
        <v>-15</v>
      </c>
      <c r="DU85" s="85">
        <v>-0.5701254275940707</v>
      </c>
      <c r="DV85" s="102">
        <v>-74</v>
      </c>
      <c r="DW85" s="85">
        <v>-2.7356746765249538</v>
      </c>
    </row>
    <row r="86" spans="1:127" ht="15" outlineLevel="2">
      <c r="A86" s="344">
        <v>206</v>
      </c>
      <c r="B86" s="344" t="s">
        <v>365</v>
      </c>
      <c r="C86" s="344" t="s">
        <v>371</v>
      </c>
      <c r="D86" s="347">
        <v>585</v>
      </c>
      <c r="E86" s="357">
        <v>592</v>
      </c>
      <c r="F86" s="357">
        <v>601</v>
      </c>
      <c r="G86" s="357">
        <v>612</v>
      </c>
      <c r="H86" s="357">
        <v>605</v>
      </c>
      <c r="I86" s="357">
        <v>588</v>
      </c>
      <c r="J86" s="357">
        <v>591</v>
      </c>
      <c r="K86" s="357">
        <v>582</v>
      </c>
      <c r="L86" s="357">
        <v>596</v>
      </c>
      <c r="M86" s="357">
        <v>606</v>
      </c>
      <c r="N86" s="357">
        <v>627</v>
      </c>
      <c r="O86" s="350">
        <v>620</v>
      </c>
      <c r="P86" s="347">
        <v>583</v>
      </c>
      <c r="Q86" s="357">
        <v>595</v>
      </c>
      <c r="R86" s="357">
        <v>629</v>
      </c>
      <c r="S86" s="357">
        <v>623</v>
      </c>
      <c r="T86" s="357">
        <v>605</v>
      </c>
      <c r="U86" s="357">
        <v>652</v>
      </c>
      <c r="V86" s="357">
        <v>675</v>
      </c>
      <c r="W86" s="357">
        <v>697</v>
      </c>
      <c r="X86" s="357">
        <v>709</v>
      </c>
      <c r="Y86" s="357">
        <v>711</v>
      </c>
      <c r="Z86" s="357">
        <v>684</v>
      </c>
      <c r="AA86" s="350">
        <v>673</v>
      </c>
      <c r="AB86" s="347">
        <v>649</v>
      </c>
      <c r="AC86" s="357">
        <v>639</v>
      </c>
      <c r="AD86" s="357">
        <v>664</v>
      </c>
      <c r="AE86" s="357">
        <v>663</v>
      </c>
      <c r="AF86" s="357">
        <v>654</v>
      </c>
      <c r="AG86" s="357">
        <v>664</v>
      </c>
      <c r="AH86" s="357">
        <v>709</v>
      </c>
      <c r="AI86" s="357">
        <v>730</v>
      </c>
      <c r="AJ86" s="357">
        <v>738</v>
      </c>
      <c r="AK86" s="357">
        <v>738</v>
      </c>
      <c r="AL86" s="357">
        <v>723</v>
      </c>
      <c r="AM86" s="350">
        <v>723</v>
      </c>
      <c r="AN86" s="347">
        <v>719</v>
      </c>
      <c r="AO86" s="357">
        <v>659</v>
      </c>
      <c r="AP86" s="357">
        <v>694</v>
      </c>
      <c r="AQ86" s="357">
        <v>709</v>
      </c>
      <c r="AR86" s="357">
        <v>729</v>
      </c>
      <c r="AS86" s="357">
        <v>731</v>
      </c>
      <c r="AT86" s="357">
        <v>743</v>
      </c>
      <c r="AU86" s="357">
        <v>723</v>
      </c>
      <c r="AV86" s="357">
        <v>779</v>
      </c>
      <c r="AW86" s="357">
        <v>715</v>
      </c>
      <c r="AX86" s="357">
        <v>711</v>
      </c>
      <c r="AY86" s="350">
        <v>710</v>
      </c>
      <c r="AZ86" s="347">
        <v>691</v>
      </c>
      <c r="BA86" s="357">
        <v>692</v>
      </c>
      <c r="BB86" s="357">
        <v>696</v>
      </c>
      <c r="BC86" s="357">
        <v>667</v>
      </c>
      <c r="BD86" s="357">
        <v>656</v>
      </c>
      <c r="BE86" s="357">
        <v>660</v>
      </c>
      <c r="BF86" s="357">
        <v>677</v>
      </c>
      <c r="BG86" s="357">
        <v>680</v>
      </c>
      <c r="BH86" s="357">
        <v>682</v>
      </c>
      <c r="BI86" s="357">
        <v>677</v>
      </c>
      <c r="BJ86" s="357">
        <v>665</v>
      </c>
      <c r="BK86" s="346">
        <v>664</v>
      </c>
      <c r="BL86" s="347">
        <v>652</v>
      </c>
      <c r="BM86" s="357">
        <v>640</v>
      </c>
      <c r="BN86" s="357">
        <v>642</v>
      </c>
      <c r="BO86" s="357">
        <v>608</v>
      </c>
      <c r="BP86" s="357">
        <v>605</v>
      </c>
      <c r="BQ86" s="357">
        <v>622</v>
      </c>
      <c r="BR86" s="357">
        <v>623</v>
      </c>
      <c r="BS86" s="357">
        <v>629</v>
      </c>
      <c r="BT86" s="357">
        <v>627</v>
      </c>
      <c r="BU86" s="357">
        <v>624</v>
      </c>
      <c r="BV86" s="357">
        <v>643</v>
      </c>
      <c r="BW86" s="346">
        <v>636</v>
      </c>
      <c r="BX86" s="347">
        <v>604</v>
      </c>
      <c r="BY86" s="357">
        <v>582</v>
      </c>
      <c r="BZ86" s="357">
        <v>604</v>
      </c>
      <c r="CA86" s="357">
        <v>599</v>
      </c>
      <c r="CB86" s="357">
        <v>609</v>
      </c>
      <c r="CC86" s="357">
        <v>620</v>
      </c>
      <c r="CD86" s="357">
        <v>612</v>
      </c>
      <c r="CE86" s="357">
        <v>631</v>
      </c>
      <c r="CF86" s="357">
        <v>632</v>
      </c>
      <c r="CG86" s="357">
        <v>640</v>
      </c>
      <c r="CH86" s="357">
        <v>655</v>
      </c>
      <c r="CI86" s="346">
        <v>647</v>
      </c>
      <c r="CJ86" s="347">
        <v>607</v>
      </c>
      <c r="CK86" s="357">
        <v>597</v>
      </c>
      <c r="CL86" s="357">
        <v>604</v>
      </c>
      <c r="CM86" s="357">
        <v>588</v>
      </c>
      <c r="CN86" s="357">
        <v>579</v>
      </c>
      <c r="CO86" s="357">
        <v>585</v>
      </c>
      <c r="CP86" s="357">
        <v>604</v>
      </c>
      <c r="CQ86" s="357">
        <v>626</v>
      </c>
      <c r="CR86" s="357">
        <v>630</v>
      </c>
      <c r="CS86" s="357">
        <v>628</v>
      </c>
      <c r="CT86" s="357">
        <v>635</v>
      </c>
      <c r="CU86" s="346">
        <v>632</v>
      </c>
      <c r="CV86" s="347">
        <v>611</v>
      </c>
      <c r="CW86" s="357">
        <v>634</v>
      </c>
      <c r="CX86" s="357">
        <v>662</v>
      </c>
      <c r="CY86" s="357">
        <v>673</v>
      </c>
      <c r="CZ86" s="357">
        <v>670</v>
      </c>
      <c r="DA86" s="357">
        <v>670</v>
      </c>
      <c r="DB86" s="357">
        <v>685</v>
      </c>
      <c r="DC86" s="357">
        <v>684</v>
      </c>
      <c r="DD86" s="357">
        <v>676</v>
      </c>
      <c r="DE86" s="357">
        <v>661</v>
      </c>
      <c r="DF86" s="357">
        <v>655</v>
      </c>
      <c r="DG86" s="346">
        <v>667</v>
      </c>
      <c r="DH86" s="347">
        <v>656</v>
      </c>
      <c r="DI86" s="357">
        <v>660</v>
      </c>
      <c r="DJ86" s="357">
        <v>667</v>
      </c>
      <c r="DK86" s="357">
        <v>674</v>
      </c>
      <c r="DL86" s="357">
        <v>678</v>
      </c>
      <c r="DM86" s="357">
        <v>681</v>
      </c>
      <c r="DN86" s="357">
        <v>619</v>
      </c>
      <c r="DO86" s="357">
        <v>609</v>
      </c>
      <c r="DP86" s="357">
        <v>632</v>
      </c>
      <c r="DQ86" s="346">
        <v>640</v>
      </c>
      <c r="DR86" s="346">
        <v>651</v>
      </c>
      <c r="DS86" s="350">
        <v>663</v>
      </c>
      <c r="DT86" s="102">
        <v>12</v>
      </c>
      <c r="DU86" s="85">
        <v>1.809954751131222</v>
      </c>
      <c r="DV86" s="102">
        <v>-4</v>
      </c>
      <c r="DW86" s="85">
        <v>-0.59970014992503751</v>
      </c>
    </row>
    <row r="87" spans="1:127" ht="15" outlineLevel="2">
      <c r="A87" s="344">
        <v>313</v>
      </c>
      <c r="B87" s="344" t="s">
        <v>365</v>
      </c>
      <c r="C87" s="344" t="s">
        <v>372</v>
      </c>
      <c r="D87" s="347">
        <v>1443</v>
      </c>
      <c r="E87" s="357">
        <v>1289</v>
      </c>
      <c r="F87" s="357">
        <v>1321</v>
      </c>
      <c r="G87" s="357">
        <v>1317</v>
      </c>
      <c r="H87" s="357">
        <v>1327</v>
      </c>
      <c r="I87" s="357">
        <v>1329</v>
      </c>
      <c r="J87" s="357">
        <v>1326</v>
      </c>
      <c r="K87" s="357">
        <v>1330</v>
      </c>
      <c r="L87" s="357">
        <v>1296</v>
      </c>
      <c r="M87" s="357">
        <v>1367</v>
      </c>
      <c r="N87" s="357">
        <v>1400</v>
      </c>
      <c r="O87" s="350">
        <v>1432</v>
      </c>
      <c r="P87" s="347">
        <v>1368</v>
      </c>
      <c r="Q87" s="357">
        <v>1407</v>
      </c>
      <c r="R87" s="357">
        <v>1430</v>
      </c>
      <c r="S87" s="357">
        <v>1378</v>
      </c>
      <c r="T87" s="357">
        <v>1327</v>
      </c>
      <c r="U87" s="357">
        <v>1449</v>
      </c>
      <c r="V87" s="357">
        <v>1473</v>
      </c>
      <c r="W87" s="357">
        <v>1516</v>
      </c>
      <c r="X87" s="357">
        <v>1540</v>
      </c>
      <c r="Y87" s="357">
        <v>1539</v>
      </c>
      <c r="Z87" s="357">
        <v>1484</v>
      </c>
      <c r="AA87" s="350">
        <v>1449</v>
      </c>
      <c r="AB87" s="347">
        <v>1364</v>
      </c>
      <c r="AC87" s="357">
        <v>1363</v>
      </c>
      <c r="AD87" s="357">
        <v>1356</v>
      </c>
      <c r="AE87" s="357">
        <v>1378</v>
      </c>
      <c r="AF87" s="357">
        <v>1361</v>
      </c>
      <c r="AG87" s="357">
        <v>1384</v>
      </c>
      <c r="AH87" s="357">
        <v>1470</v>
      </c>
      <c r="AI87" s="357">
        <v>1482</v>
      </c>
      <c r="AJ87" s="357">
        <v>1482</v>
      </c>
      <c r="AK87" s="357">
        <v>1568</v>
      </c>
      <c r="AL87" s="357">
        <v>1564</v>
      </c>
      <c r="AM87" s="350">
        <v>1656</v>
      </c>
      <c r="AN87" s="347">
        <v>1697</v>
      </c>
      <c r="AO87" s="357">
        <v>1618</v>
      </c>
      <c r="AP87" s="357">
        <v>1615</v>
      </c>
      <c r="AQ87" s="357">
        <v>1659</v>
      </c>
      <c r="AR87" s="357">
        <v>1689</v>
      </c>
      <c r="AS87" s="357">
        <v>1746</v>
      </c>
      <c r="AT87" s="357">
        <v>1768</v>
      </c>
      <c r="AU87" s="357">
        <v>1787</v>
      </c>
      <c r="AV87" s="357">
        <v>2058</v>
      </c>
      <c r="AW87" s="357">
        <v>1794</v>
      </c>
      <c r="AX87" s="357">
        <v>1781</v>
      </c>
      <c r="AY87" s="350">
        <v>1771</v>
      </c>
      <c r="AZ87" s="347">
        <v>1763</v>
      </c>
      <c r="BA87" s="357">
        <v>1717</v>
      </c>
      <c r="BB87" s="357">
        <v>1695</v>
      </c>
      <c r="BC87" s="357">
        <v>1656</v>
      </c>
      <c r="BD87" s="357">
        <v>1676</v>
      </c>
      <c r="BE87" s="357">
        <v>1663</v>
      </c>
      <c r="BF87" s="357">
        <v>1672</v>
      </c>
      <c r="BG87" s="357">
        <v>1628</v>
      </c>
      <c r="BH87" s="357">
        <v>1635</v>
      </c>
      <c r="BI87" s="357">
        <v>1625</v>
      </c>
      <c r="BJ87" s="357">
        <v>1594</v>
      </c>
      <c r="BK87" s="346">
        <v>1605</v>
      </c>
      <c r="BL87" s="347">
        <v>1588</v>
      </c>
      <c r="BM87" s="357">
        <v>1563</v>
      </c>
      <c r="BN87" s="357">
        <v>1542</v>
      </c>
      <c r="BO87" s="357">
        <v>1580</v>
      </c>
      <c r="BP87" s="357">
        <v>1582</v>
      </c>
      <c r="BQ87" s="357">
        <v>1592</v>
      </c>
      <c r="BR87" s="357">
        <v>1603</v>
      </c>
      <c r="BS87" s="357">
        <v>1618</v>
      </c>
      <c r="BT87" s="357">
        <v>1665</v>
      </c>
      <c r="BU87" s="357">
        <v>1697</v>
      </c>
      <c r="BV87" s="357">
        <v>1664</v>
      </c>
      <c r="BW87" s="346">
        <v>1633</v>
      </c>
      <c r="BX87" s="347">
        <v>1588</v>
      </c>
      <c r="BY87" s="357">
        <v>1577</v>
      </c>
      <c r="BZ87" s="357">
        <v>1594</v>
      </c>
      <c r="CA87" s="357">
        <v>1634</v>
      </c>
      <c r="CB87" s="357">
        <v>1659</v>
      </c>
      <c r="CC87" s="357">
        <v>1654</v>
      </c>
      <c r="CD87" s="357">
        <v>1655</v>
      </c>
      <c r="CE87" s="357">
        <v>1650</v>
      </c>
      <c r="CF87" s="357">
        <v>1580</v>
      </c>
      <c r="CG87" s="357">
        <v>1588</v>
      </c>
      <c r="CH87" s="357">
        <v>1600</v>
      </c>
      <c r="CI87" s="346">
        <v>1578</v>
      </c>
      <c r="CJ87" s="347">
        <v>1509</v>
      </c>
      <c r="CK87" s="357">
        <v>1471</v>
      </c>
      <c r="CL87" s="357">
        <v>1488</v>
      </c>
      <c r="CM87" s="357">
        <v>1491</v>
      </c>
      <c r="CN87" s="357">
        <v>1410</v>
      </c>
      <c r="CO87" s="357">
        <v>1408</v>
      </c>
      <c r="CP87" s="357">
        <v>1413</v>
      </c>
      <c r="CQ87" s="357">
        <v>1451</v>
      </c>
      <c r="CR87" s="357">
        <v>1466</v>
      </c>
      <c r="CS87" s="357">
        <v>1437</v>
      </c>
      <c r="CT87" s="357">
        <v>1467</v>
      </c>
      <c r="CU87" s="346">
        <v>1420</v>
      </c>
      <c r="CV87" s="347">
        <v>1444</v>
      </c>
      <c r="CW87" s="357">
        <v>1431</v>
      </c>
      <c r="CX87" s="357">
        <v>1460</v>
      </c>
      <c r="CY87" s="357">
        <v>1489</v>
      </c>
      <c r="CZ87" s="357">
        <v>1528</v>
      </c>
      <c r="DA87" s="357">
        <v>1558</v>
      </c>
      <c r="DB87" s="357">
        <v>1521</v>
      </c>
      <c r="DC87" s="357">
        <v>1510</v>
      </c>
      <c r="DD87" s="357">
        <v>1563</v>
      </c>
      <c r="DE87" s="357">
        <v>1560</v>
      </c>
      <c r="DF87" s="357">
        <v>1541</v>
      </c>
      <c r="DG87" s="346">
        <v>1585</v>
      </c>
      <c r="DH87" s="347">
        <v>1560</v>
      </c>
      <c r="DI87" s="357">
        <v>1630</v>
      </c>
      <c r="DJ87" s="357">
        <v>1619</v>
      </c>
      <c r="DK87" s="357">
        <v>1614</v>
      </c>
      <c r="DL87" s="357">
        <v>1643</v>
      </c>
      <c r="DM87" s="357">
        <v>1682</v>
      </c>
      <c r="DN87" s="357">
        <v>1553</v>
      </c>
      <c r="DO87" s="357">
        <v>1605</v>
      </c>
      <c r="DP87" s="357">
        <v>1631</v>
      </c>
      <c r="DQ87" s="346">
        <v>1628</v>
      </c>
      <c r="DR87" s="346">
        <v>1652</v>
      </c>
      <c r="DS87" s="350">
        <v>1646</v>
      </c>
      <c r="DT87" s="102">
        <v>-6</v>
      </c>
      <c r="DU87" s="85">
        <v>-0.36452004860267312</v>
      </c>
      <c r="DV87" s="102">
        <v>61</v>
      </c>
      <c r="DW87" s="85">
        <v>3.8485804416403786</v>
      </c>
    </row>
    <row r="88" spans="1:127" ht="15" outlineLevel="2">
      <c r="A88" s="344">
        <v>318</v>
      </c>
      <c r="B88" s="344" t="s">
        <v>365</v>
      </c>
      <c r="C88" s="344" t="s">
        <v>373</v>
      </c>
      <c r="D88" s="347">
        <v>17446</v>
      </c>
      <c r="E88" s="357">
        <v>17617</v>
      </c>
      <c r="F88" s="357">
        <v>17662</v>
      </c>
      <c r="G88" s="357">
        <v>17842</v>
      </c>
      <c r="H88" s="357">
        <v>18068</v>
      </c>
      <c r="I88" s="357">
        <v>18116</v>
      </c>
      <c r="J88" s="357">
        <v>18162</v>
      </c>
      <c r="K88" s="357">
        <v>18276</v>
      </c>
      <c r="L88" s="357">
        <v>18222</v>
      </c>
      <c r="M88" s="357">
        <v>18461</v>
      </c>
      <c r="N88" s="357">
        <v>18482</v>
      </c>
      <c r="O88" s="350">
        <v>18490</v>
      </c>
      <c r="P88" s="347">
        <v>18167</v>
      </c>
      <c r="Q88" s="357">
        <v>16733</v>
      </c>
      <c r="R88" s="357">
        <v>18342</v>
      </c>
      <c r="S88" s="357">
        <v>18550</v>
      </c>
      <c r="T88" s="357">
        <v>18068</v>
      </c>
      <c r="U88" s="357">
        <v>19103</v>
      </c>
      <c r="V88" s="357">
        <v>19030</v>
      </c>
      <c r="W88" s="357">
        <v>19483</v>
      </c>
      <c r="X88" s="357">
        <v>19536</v>
      </c>
      <c r="Y88" s="357">
        <v>19688</v>
      </c>
      <c r="Z88" s="357">
        <v>19816</v>
      </c>
      <c r="AA88" s="350">
        <v>19671</v>
      </c>
      <c r="AB88" s="347">
        <v>19398</v>
      </c>
      <c r="AC88" s="357">
        <v>19453</v>
      </c>
      <c r="AD88" s="357">
        <v>19473</v>
      </c>
      <c r="AE88" s="357">
        <v>19530</v>
      </c>
      <c r="AF88" s="357">
        <v>19715</v>
      </c>
      <c r="AG88" s="357">
        <v>19906</v>
      </c>
      <c r="AH88" s="357">
        <v>20331</v>
      </c>
      <c r="AI88" s="357">
        <v>20440</v>
      </c>
      <c r="AJ88" s="357">
        <v>20735</v>
      </c>
      <c r="AK88" s="357">
        <v>20911</v>
      </c>
      <c r="AL88" s="357">
        <v>20944</v>
      </c>
      <c r="AM88" s="350">
        <v>21054</v>
      </c>
      <c r="AN88" s="347">
        <v>20810</v>
      </c>
      <c r="AO88" s="357">
        <v>20789</v>
      </c>
      <c r="AP88" s="357">
        <v>21066</v>
      </c>
      <c r="AQ88" s="357">
        <v>21328</v>
      </c>
      <c r="AR88" s="357">
        <v>21469</v>
      </c>
      <c r="AS88" s="357">
        <v>21690</v>
      </c>
      <c r="AT88" s="357">
        <v>21842</v>
      </c>
      <c r="AU88" s="357">
        <v>21970</v>
      </c>
      <c r="AV88" s="357">
        <v>22139</v>
      </c>
      <c r="AW88" s="357">
        <v>22528</v>
      </c>
      <c r="AX88" s="357">
        <v>22596</v>
      </c>
      <c r="AY88" s="350">
        <v>22557</v>
      </c>
      <c r="AZ88" s="347">
        <v>22251</v>
      </c>
      <c r="BA88" s="357">
        <v>21965</v>
      </c>
      <c r="BB88" s="357">
        <v>22466</v>
      </c>
      <c r="BC88" s="357">
        <v>22495</v>
      </c>
      <c r="BD88" s="357">
        <v>22430</v>
      </c>
      <c r="BE88" s="357">
        <v>22657</v>
      </c>
      <c r="BF88" s="357">
        <v>22845</v>
      </c>
      <c r="BG88" s="357">
        <v>22914</v>
      </c>
      <c r="BH88" s="357">
        <v>23036</v>
      </c>
      <c r="BI88" s="357">
        <v>23241</v>
      </c>
      <c r="BJ88" s="357">
        <v>23442</v>
      </c>
      <c r="BK88" s="346">
        <v>23578</v>
      </c>
      <c r="BL88" s="347">
        <v>23441</v>
      </c>
      <c r="BM88" s="357">
        <v>23478</v>
      </c>
      <c r="BN88" s="357">
        <v>23734</v>
      </c>
      <c r="BO88" s="357">
        <v>23784</v>
      </c>
      <c r="BP88" s="357">
        <v>23965</v>
      </c>
      <c r="BQ88" s="357">
        <v>24128</v>
      </c>
      <c r="BR88" s="357">
        <v>24101</v>
      </c>
      <c r="BS88" s="357">
        <v>24184</v>
      </c>
      <c r="BT88" s="357">
        <v>24482</v>
      </c>
      <c r="BU88" s="357">
        <v>24533</v>
      </c>
      <c r="BV88" s="357">
        <v>24655</v>
      </c>
      <c r="BW88" s="346">
        <v>26207</v>
      </c>
      <c r="BX88" s="347">
        <v>25965</v>
      </c>
      <c r="BY88" s="357">
        <v>25972</v>
      </c>
      <c r="BZ88" s="357">
        <v>26238</v>
      </c>
      <c r="CA88" s="357">
        <v>26554</v>
      </c>
      <c r="CB88" s="357">
        <v>26821</v>
      </c>
      <c r="CC88" s="357">
        <v>27059</v>
      </c>
      <c r="CD88" s="357">
        <v>27089</v>
      </c>
      <c r="CE88" s="357">
        <v>27387</v>
      </c>
      <c r="CF88" s="357">
        <v>27498</v>
      </c>
      <c r="CG88" s="357">
        <v>27683</v>
      </c>
      <c r="CH88" s="357">
        <v>27774</v>
      </c>
      <c r="CI88" s="346">
        <v>27759</v>
      </c>
      <c r="CJ88" s="347">
        <v>27622</v>
      </c>
      <c r="CK88" s="357">
        <v>27646</v>
      </c>
      <c r="CL88" s="357">
        <v>27733</v>
      </c>
      <c r="CM88" s="357">
        <v>27489</v>
      </c>
      <c r="CN88" s="357">
        <v>27093</v>
      </c>
      <c r="CO88" s="357">
        <v>27059</v>
      </c>
      <c r="CP88" s="357">
        <v>27505</v>
      </c>
      <c r="CQ88" s="357">
        <v>28188</v>
      </c>
      <c r="CR88" s="357">
        <v>28493</v>
      </c>
      <c r="CS88" s="357">
        <v>28846</v>
      </c>
      <c r="CT88" s="357">
        <v>29220</v>
      </c>
      <c r="CU88" s="346">
        <v>29571</v>
      </c>
      <c r="CV88" s="347">
        <v>29657</v>
      </c>
      <c r="CW88" s="357">
        <v>30189</v>
      </c>
      <c r="CX88" s="357">
        <v>30554</v>
      </c>
      <c r="CY88" s="357">
        <v>30942</v>
      </c>
      <c r="CZ88" s="357">
        <v>31224</v>
      </c>
      <c r="DA88" s="357">
        <v>31499</v>
      </c>
      <c r="DB88" s="357">
        <v>31713</v>
      </c>
      <c r="DC88" s="357">
        <v>32018</v>
      </c>
      <c r="DD88" s="357">
        <v>31825</v>
      </c>
      <c r="DE88" s="357">
        <v>32134</v>
      </c>
      <c r="DF88" s="357">
        <v>32376</v>
      </c>
      <c r="DG88" s="346">
        <v>32419</v>
      </c>
      <c r="DH88" s="347">
        <v>32501</v>
      </c>
      <c r="DI88" s="357">
        <v>32676</v>
      </c>
      <c r="DJ88" s="357">
        <v>32455</v>
      </c>
      <c r="DK88" s="357">
        <v>32658</v>
      </c>
      <c r="DL88" s="357">
        <v>32814</v>
      </c>
      <c r="DM88" s="357">
        <v>33028</v>
      </c>
      <c r="DN88" s="357">
        <v>31661</v>
      </c>
      <c r="DO88" s="357">
        <v>32047</v>
      </c>
      <c r="DP88" s="357">
        <v>32395</v>
      </c>
      <c r="DQ88" s="346">
        <v>32670</v>
      </c>
      <c r="DR88" s="346">
        <v>32820</v>
      </c>
      <c r="DS88" s="350">
        <v>32902</v>
      </c>
      <c r="DT88" s="102">
        <v>82</v>
      </c>
      <c r="DU88" s="85">
        <v>0.24922497112637529</v>
      </c>
      <c r="DV88" s="102">
        <v>483</v>
      </c>
      <c r="DW88" s="85">
        <v>1.4898670532712299</v>
      </c>
    </row>
    <row r="89" spans="1:127" ht="15" outlineLevel="2">
      <c r="A89" s="344">
        <v>321</v>
      </c>
      <c r="B89" s="344" t="s">
        <v>365</v>
      </c>
      <c r="C89" s="344" t="s">
        <v>374</v>
      </c>
      <c r="D89" s="347">
        <v>2408</v>
      </c>
      <c r="E89" s="357">
        <v>2420</v>
      </c>
      <c r="F89" s="357">
        <v>2422</v>
      </c>
      <c r="G89" s="357">
        <v>2390</v>
      </c>
      <c r="H89" s="357">
        <v>2382</v>
      </c>
      <c r="I89" s="357">
        <v>2435</v>
      </c>
      <c r="J89" s="357">
        <v>2443</v>
      </c>
      <c r="K89" s="357">
        <v>2481</v>
      </c>
      <c r="L89" s="357">
        <v>2415</v>
      </c>
      <c r="M89" s="357">
        <v>2429</v>
      </c>
      <c r="N89" s="357">
        <v>2434</v>
      </c>
      <c r="O89" s="350">
        <v>2434</v>
      </c>
      <c r="P89" s="347">
        <v>2409</v>
      </c>
      <c r="Q89" s="357">
        <v>1317</v>
      </c>
      <c r="R89" s="357">
        <v>2225</v>
      </c>
      <c r="S89" s="357">
        <v>2275</v>
      </c>
      <c r="T89" s="357">
        <v>2382</v>
      </c>
      <c r="U89" s="357">
        <v>2350</v>
      </c>
      <c r="V89" s="357">
        <v>2358</v>
      </c>
      <c r="W89" s="357">
        <v>2381</v>
      </c>
      <c r="X89" s="357">
        <v>2388</v>
      </c>
      <c r="Y89" s="357">
        <v>2437</v>
      </c>
      <c r="Z89" s="357">
        <v>2434</v>
      </c>
      <c r="AA89" s="350">
        <v>2387</v>
      </c>
      <c r="AB89" s="347">
        <v>2291</v>
      </c>
      <c r="AC89" s="357">
        <v>2230</v>
      </c>
      <c r="AD89" s="357">
        <v>2268</v>
      </c>
      <c r="AE89" s="357">
        <v>2265</v>
      </c>
      <c r="AF89" s="357">
        <v>2221</v>
      </c>
      <c r="AG89" s="357">
        <v>1992</v>
      </c>
      <c r="AH89" s="357">
        <v>2097</v>
      </c>
      <c r="AI89" s="357">
        <v>2195</v>
      </c>
      <c r="AJ89" s="357">
        <v>2195</v>
      </c>
      <c r="AK89" s="357">
        <v>2298</v>
      </c>
      <c r="AL89" s="357">
        <v>2284</v>
      </c>
      <c r="AM89" s="350">
        <v>2379</v>
      </c>
      <c r="AN89" s="347">
        <v>2457</v>
      </c>
      <c r="AO89" s="357">
        <v>2374</v>
      </c>
      <c r="AP89" s="357">
        <v>2429</v>
      </c>
      <c r="AQ89" s="357">
        <v>2463</v>
      </c>
      <c r="AR89" s="357">
        <v>2571</v>
      </c>
      <c r="AS89" s="357">
        <v>2617</v>
      </c>
      <c r="AT89" s="357">
        <v>2652</v>
      </c>
      <c r="AU89" s="357">
        <v>2637</v>
      </c>
      <c r="AV89" s="357">
        <v>2644</v>
      </c>
      <c r="AW89" s="357">
        <v>2624</v>
      </c>
      <c r="AX89" s="357">
        <v>2578</v>
      </c>
      <c r="AY89" s="350">
        <v>2577</v>
      </c>
      <c r="AZ89" s="347">
        <v>2576</v>
      </c>
      <c r="BA89" s="357">
        <v>2571</v>
      </c>
      <c r="BB89" s="357">
        <v>2540</v>
      </c>
      <c r="BC89" s="357">
        <v>2487</v>
      </c>
      <c r="BD89" s="357">
        <v>2486</v>
      </c>
      <c r="BE89" s="357">
        <v>2493</v>
      </c>
      <c r="BF89" s="357">
        <v>2518</v>
      </c>
      <c r="BG89" s="357">
        <v>2518</v>
      </c>
      <c r="BH89" s="357">
        <v>2519</v>
      </c>
      <c r="BI89" s="357">
        <v>2492</v>
      </c>
      <c r="BJ89" s="357">
        <v>2474</v>
      </c>
      <c r="BK89" s="346">
        <v>2530</v>
      </c>
      <c r="BL89" s="347">
        <v>2505</v>
      </c>
      <c r="BM89" s="357">
        <v>2509</v>
      </c>
      <c r="BN89" s="357">
        <v>2527</v>
      </c>
      <c r="BO89" s="357">
        <v>2547</v>
      </c>
      <c r="BP89" s="357">
        <v>2560</v>
      </c>
      <c r="BQ89" s="357">
        <v>2544</v>
      </c>
      <c r="BR89" s="357">
        <v>2556</v>
      </c>
      <c r="BS89" s="357">
        <v>2576</v>
      </c>
      <c r="BT89" s="357">
        <v>2604</v>
      </c>
      <c r="BU89" s="357">
        <v>2609</v>
      </c>
      <c r="BV89" s="357">
        <v>2622</v>
      </c>
      <c r="BW89" s="346">
        <v>2596</v>
      </c>
      <c r="BX89" s="347">
        <v>2532</v>
      </c>
      <c r="BY89" s="357">
        <v>2532</v>
      </c>
      <c r="BZ89" s="357">
        <v>2606</v>
      </c>
      <c r="CA89" s="357">
        <v>2611</v>
      </c>
      <c r="CB89" s="357">
        <v>2619</v>
      </c>
      <c r="CC89" s="357">
        <v>2639</v>
      </c>
      <c r="CD89" s="357">
        <v>2633</v>
      </c>
      <c r="CE89" s="357">
        <v>2661</v>
      </c>
      <c r="CF89" s="357">
        <v>2653</v>
      </c>
      <c r="CG89" s="357">
        <v>2644</v>
      </c>
      <c r="CH89" s="357">
        <v>2644</v>
      </c>
      <c r="CI89" s="346">
        <v>2584</v>
      </c>
      <c r="CJ89" s="347">
        <v>2528</v>
      </c>
      <c r="CK89" s="357">
        <v>2479</v>
      </c>
      <c r="CL89" s="357">
        <v>2492</v>
      </c>
      <c r="CM89" s="357">
        <v>2506</v>
      </c>
      <c r="CN89" s="357">
        <v>2411</v>
      </c>
      <c r="CO89" s="357">
        <v>2405</v>
      </c>
      <c r="CP89" s="357">
        <v>2382</v>
      </c>
      <c r="CQ89" s="357">
        <v>2454</v>
      </c>
      <c r="CR89" s="357">
        <v>2427</v>
      </c>
      <c r="CS89" s="357">
        <v>2433</v>
      </c>
      <c r="CT89" s="357">
        <v>2533</v>
      </c>
      <c r="CU89" s="346">
        <v>2544</v>
      </c>
      <c r="CV89" s="347">
        <v>2522</v>
      </c>
      <c r="CW89" s="357">
        <v>2537</v>
      </c>
      <c r="CX89" s="357">
        <v>2619</v>
      </c>
      <c r="CY89" s="357">
        <v>2643</v>
      </c>
      <c r="CZ89" s="357">
        <v>2681</v>
      </c>
      <c r="DA89" s="357">
        <v>2671</v>
      </c>
      <c r="DB89" s="357">
        <v>2680</v>
      </c>
      <c r="DC89" s="357">
        <v>2676</v>
      </c>
      <c r="DD89" s="357">
        <v>2660</v>
      </c>
      <c r="DE89" s="357">
        <v>2679</v>
      </c>
      <c r="DF89" s="357">
        <v>2657</v>
      </c>
      <c r="DG89" s="346">
        <v>2651</v>
      </c>
      <c r="DH89" s="347">
        <v>2625</v>
      </c>
      <c r="DI89" s="357">
        <v>2655</v>
      </c>
      <c r="DJ89" s="357">
        <v>2685</v>
      </c>
      <c r="DK89" s="357">
        <v>2705</v>
      </c>
      <c r="DL89" s="357">
        <v>2693</v>
      </c>
      <c r="DM89" s="357">
        <v>2720</v>
      </c>
      <c r="DN89" s="357">
        <v>2549</v>
      </c>
      <c r="DO89" s="357">
        <v>2535</v>
      </c>
      <c r="DP89" s="357">
        <v>2582</v>
      </c>
      <c r="DQ89" s="346">
        <v>2589</v>
      </c>
      <c r="DR89" s="346">
        <v>2633</v>
      </c>
      <c r="DS89" s="350">
        <v>2601</v>
      </c>
      <c r="DT89" s="102">
        <v>-32</v>
      </c>
      <c r="DU89" s="85">
        <v>-1.2302960399846214</v>
      </c>
      <c r="DV89" s="102">
        <v>-50</v>
      </c>
      <c r="DW89" s="85">
        <v>-1.886080724254998</v>
      </c>
    </row>
    <row r="90" spans="1:127" ht="15" outlineLevel="2">
      <c r="A90" s="344">
        <v>376</v>
      </c>
      <c r="B90" s="344" t="s">
        <v>365</v>
      </c>
      <c r="C90" s="344" t="s">
        <v>375</v>
      </c>
      <c r="D90" s="347">
        <v>42182</v>
      </c>
      <c r="E90" s="357">
        <v>42416</v>
      </c>
      <c r="F90" s="357">
        <v>42768</v>
      </c>
      <c r="G90" s="357">
        <v>42899</v>
      </c>
      <c r="H90" s="357">
        <v>43679</v>
      </c>
      <c r="I90" s="357">
        <v>43773</v>
      </c>
      <c r="J90" s="357">
        <v>43834</v>
      </c>
      <c r="K90" s="357">
        <v>44103</v>
      </c>
      <c r="L90" s="357">
        <v>43131</v>
      </c>
      <c r="M90" s="357">
        <v>43300</v>
      </c>
      <c r="N90" s="357">
        <v>44126</v>
      </c>
      <c r="O90" s="350">
        <v>44057</v>
      </c>
      <c r="P90" s="347">
        <v>44112</v>
      </c>
      <c r="Q90" s="357">
        <v>43552</v>
      </c>
      <c r="R90" s="357">
        <v>44638</v>
      </c>
      <c r="S90" s="357">
        <v>45266</v>
      </c>
      <c r="T90" s="357">
        <v>43679</v>
      </c>
      <c r="U90" s="357">
        <v>46054</v>
      </c>
      <c r="V90" s="357">
        <v>45718</v>
      </c>
      <c r="W90" s="357">
        <v>46456</v>
      </c>
      <c r="X90" s="357">
        <v>46362</v>
      </c>
      <c r="Y90" s="357">
        <v>47070</v>
      </c>
      <c r="Z90" s="357">
        <v>47361</v>
      </c>
      <c r="AA90" s="350">
        <v>47176</v>
      </c>
      <c r="AB90" s="347">
        <v>46905</v>
      </c>
      <c r="AC90" s="357">
        <v>47375</v>
      </c>
      <c r="AD90" s="357">
        <v>47221</v>
      </c>
      <c r="AE90" s="357">
        <v>47418</v>
      </c>
      <c r="AF90" s="357">
        <v>47734</v>
      </c>
      <c r="AG90" s="357">
        <v>48007</v>
      </c>
      <c r="AH90" s="357">
        <v>48467</v>
      </c>
      <c r="AI90" s="357">
        <v>48674</v>
      </c>
      <c r="AJ90" s="357">
        <v>49171</v>
      </c>
      <c r="AK90" s="357">
        <v>49317</v>
      </c>
      <c r="AL90" s="357">
        <v>49385</v>
      </c>
      <c r="AM90" s="350">
        <v>49611</v>
      </c>
      <c r="AN90" s="347">
        <v>49232</v>
      </c>
      <c r="AO90" s="357">
        <v>49417</v>
      </c>
      <c r="AP90" s="357">
        <v>49903</v>
      </c>
      <c r="AQ90" s="357">
        <v>50504</v>
      </c>
      <c r="AR90" s="357">
        <v>50943</v>
      </c>
      <c r="AS90" s="357">
        <v>51265</v>
      </c>
      <c r="AT90" s="357">
        <v>51465</v>
      </c>
      <c r="AU90" s="357">
        <v>51657</v>
      </c>
      <c r="AV90" s="357">
        <v>52198</v>
      </c>
      <c r="AW90" s="357">
        <v>53065</v>
      </c>
      <c r="AX90" s="357">
        <v>53121</v>
      </c>
      <c r="AY90" s="350">
        <v>53179</v>
      </c>
      <c r="AZ90" s="347">
        <v>52600</v>
      </c>
      <c r="BA90" s="357">
        <v>52218</v>
      </c>
      <c r="BB90" s="357">
        <v>53518</v>
      </c>
      <c r="BC90" s="357">
        <v>53679</v>
      </c>
      <c r="BD90" s="357">
        <v>53385</v>
      </c>
      <c r="BE90" s="357">
        <v>53379</v>
      </c>
      <c r="BF90" s="357">
        <v>53425</v>
      </c>
      <c r="BG90" s="357">
        <v>53867</v>
      </c>
      <c r="BH90" s="357">
        <v>54395</v>
      </c>
      <c r="BI90" s="357">
        <v>54456</v>
      </c>
      <c r="BJ90" s="357">
        <v>54682</v>
      </c>
      <c r="BK90" s="346">
        <v>54605</v>
      </c>
      <c r="BL90" s="347">
        <v>54461</v>
      </c>
      <c r="BM90" s="357">
        <v>54659</v>
      </c>
      <c r="BN90" s="357">
        <v>55375</v>
      </c>
      <c r="BO90" s="357">
        <v>55430</v>
      </c>
      <c r="BP90" s="357">
        <v>55574</v>
      </c>
      <c r="BQ90" s="357">
        <v>55497</v>
      </c>
      <c r="BR90" s="357">
        <v>55444</v>
      </c>
      <c r="BS90" s="357">
        <v>55796</v>
      </c>
      <c r="BT90" s="357">
        <v>56117</v>
      </c>
      <c r="BU90" s="357">
        <v>56427</v>
      </c>
      <c r="BV90" s="357">
        <v>56702</v>
      </c>
      <c r="BW90" s="346">
        <v>54347</v>
      </c>
      <c r="BX90" s="347">
        <v>54449</v>
      </c>
      <c r="BY90" s="357">
        <v>54721</v>
      </c>
      <c r="BZ90" s="357">
        <v>55276</v>
      </c>
      <c r="CA90" s="357">
        <v>55965</v>
      </c>
      <c r="CB90" s="357">
        <v>56608</v>
      </c>
      <c r="CC90" s="357">
        <v>56636</v>
      </c>
      <c r="CD90" s="357">
        <v>56677</v>
      </c>
      <c r="CE90" s="357">
        <v>57028</v>
      </c>
      <c r="CF90" s="357">
        <v>57286</v>
      </c>
      <c r="CG90" s="357">
        <v>57714</v>
      </c>
      <c r="CH90" s="357">
        <v>58049</v>
      </c>
      <c r="CI90" s="346">
        <v>57974</v>
      </c>
      <c r="CJ90" s="347">
        <v>57825</v>
      </c>
      <c r="CK90" s="357">
        <v>58055</v>
      </c>
      <c r="CL90" s="357">
        <v>58083</v>
      </c>
      <c r="CM90" s="357">
        <v>57088</v>
      </c>
      <c r="CN90" s="357">
        <v>56562</v>
      </c>
      <c r="CO90" s="357">
        <v>56333</v>
      </c>
      <c r="CP90" s="357">
        <v>56962</v>
      </c>
      <c r="CQ90" s="357">
        <v>58115</v>
      </c>
      <c r="CR90" s="357">
        <v>58675</v>
      </c>
      <c r="CS90" s="357">
        <v>59183</v>
      </c>
      <c r="CT90" s="357">
        <v>59669</v>
      </c>
      <c r="CU90" s="346">
        <v>60096</v>
      </c>
      <c r="CV90" s="347">
        <v>60167</v>
      </c>
      <c r="CW90" s="357">
        <v>60956</v>
      </c>
      <c r="CX90" s="357">
        <v>61472</v>
      </c>
      <c r="CY90" s="357">
        <v>62097</v>
      </c>
      <c r="CZ90" s="357">
        <v>62572</v>
      </c>
      <c r="DA90" s="357">
        <v>62789</v>
      </c>
      <c r="DB90" s="357">
        <v>63051</v>
      </c>
      <c r="DC90" s="357">
        <v>63453</v>
      </c>
      <c r="DD90" s="357">
        <v>62642</v>
      </c>
      <c r="DE90" s="357">
        <v>62986</v>
      </c>
      <c r="DF90" s="357">
        <v>63050</v>
      </c>
      <c r="DG90" s="346">
        <v>63056</v>
      </c>
      <c r="DH90" s="347">
        <v>63197</v>
      </c>
      <c r="DI90" s="357">
        <v>63339</v>
      </c>
      <c r="DJ90" s="357">
        <v>63119</v>
      </c>
      <c r="DK90" s="357">
        <v>63357</v>
      </c>
      <c r="DL90" s="357">
        <v>63409</v>
      </c>
      <c r="DM90" s="357">
        <v>63539</v>
      </c>
      <c r="DN90" s="357">
        <v>61523</v>
      </c>
      <c r="DO90" s="357">
        <v>61743</v>
      </c>
      <c r="DP90" s="357">
        <v>62237</v>
      </c>
      <c r="DQ90" s="346">
        <v>62574</v>
      </c>
      <c r="DR90" s="346">
        <v>62738</v>
      </c>
      <c r="DS90" s="350">
        <v>62666</v>
      </c>
      <c r="DT90" s="102">
        <v>-72</v>
      </c>
      <c r="DU90" s="85">
        <v>-0.11489483930680114</v>
      </c>
      <c r="DV90" s="102">
        <v>-390</v>
      </c>
      <c r="DW90" s="85">
        <v>-0.6184978431870084</v>
      </c>
    </row>
    <row r="91" spans="1:127" ht="15" outlineLevel="2">
      <c r="A91" s="344">
        <v>400</v>
      </c>
      <c r="B91" s="344" t="s">
        <v>365</v>
      </c>
      <c r="C91" s="344" t="s">
        <v>376</v>
      </c>
      <c r="D91" s="347">
        <v>8703</v>
      </c>
      <c r="E91" s="357">
        <v>8713</v>
      </c>
      <c r="F91" s="357">
        <v>8739</v>
      </c>
      <c r="G91" s="357">
        <v>8713</v>
      </c>
      <c r="H91" s="357">
        <v>8787</v>
      </c>
      <c r="I91" s="357">
        <v>8791</v>
      </c>
      <c r="J91" s="357">
        <v>8866</v>
      </c>
      <c r="K91" s="357">
        <v>8854</v>
      </c>
      <c r="L91" s="357">
        <v>8678</v>
      </c>
      <c r="M91" s="357">
        <v>8685</v>
      </c>
      <c r="N91" s="357">
        <v>8779</v>
      </c>
      <c r="O91" s="350">
        <v>8760</v>
      </c>
      <c r="P91" s="347">
        <v>8765</v>
      </c>
      <c r="Q91" s="357">
        <v>8818</v>
      </c>
      <c r="R91" s="357">
        <v>9175</v>
      </c>
      <c r="S91" s="357">
        <v>9027</v>
      </c>
      <c r="T91" s="357">
        <v>8787</v>
      </c>
      <c r="U91" s="357">
        <v>9121</v>
      </c>
      <c r="V91" s="357">
        <v>9100</v>
      </c>
      <c r="W91" s="357">
        <v>9350</v>
      </c>
      <c r="X91" s="357">
        <v>9366</v>
      </c>
      <c r="Y91" s="357">
        <v>9503</v>
      </c>
      <c r="Z91" s="357">
        <v>9480</v>
      </c>
      <c r="AA91" s="350">
        <v>9372</v>
      </c>
      <c r="AB91" s="347">
        <v>9281</v>
      </c>
      <c r="AC91" s="357">
        <v>9186</v>
      </c>
      <c r="AD91" s="357">
        <v>9229</v>
      </c>
      <c r="AE91" s="357">
        <v>9339</v>
      </c>
      <c r="AF91" s="357">
        <v>9365</v>
      </c>
      <c r="AG91" s="357">
        <v>9447</v>
      </c>
      <c r="AH91" s="357">
        <v>9651</v>
      </c>
      <c r="AI91" s="357">
        <v>9732</v>
      </c>
      <c r="AJ91" s="357">
        <v>9843</v>
      </c>
      <c r="AK91" s="357">
        <v>9853</v>
      </c>
      <c r="AL91" s="357">
        <v>9711</v>
      </c>
      <c r="AM91" s="350">
        <v>9716</v>
      </c>
      <c r="AN91" s="347">
        <v>9587</v>
      </c>
      <c r="AO91" s="357">
        <v>9550</v>
      </c>
      <c r="AP91" s="357">
        <v>9634</v>
      </c>
      <c r="AQ91" s="357">
        <v>9813</v>
      </c>
      <c r="AR91" s="357">
        <v>9810</v>
      </c>
      <c r="AS91" s="357">
        <v>9822</v>
      </c>
      <c r="AT91" s="357">
        <v>9905</v>
      </c>
      <c r="AU91" s="357">
        <v>9881</v>
      </c>
      <c r="AV91" s="357">
        <v>9907</v>
      </c>
      <c r="AW91" s="357">
        <v>9875</v>
      </c>
      <c r="AX91" s="357">
        <v>9883</v>
      </c>
      <c r="AY91" s="350">
        <v>9836</v>
      </c>
      <c r="AZ91" s="347">
        <v>9729</v>
      </c>
      <c r="BA91" s="357">
        <v>9667</v>
      </c>
      <c r="BB91" s="357">
        <v>9715</v>
      </c>
      <c r="BC91" s="357">
        <v>9719</v>
      </c>
      <c r="BD91" s="357">
        <v>9739</v>
      </c>
      <c r="BE91" s="357">
        <v>9827</v>
      </c>
      <c r="BF91" s="357">
        <v>9813</v>
      </c>
      <c r="BG91" s="357">
        <v>9834</v>
      </c>
      <c r="BH91" s="357">
        <v>9868</v>
      </c>
      <c r="BI91" s="357">
        <v>9888</v>
      </c>
      <c r="BJ91" s="357">
        <v>9759</v>
      </c>
      <c r="BK91" s="346">
        <v>9738</v>
      </c>
      <c r="BL91" s="347">
        <v>9716</v>
      </c>
      <c r="BM91" s="357">
        <v>9776</v>
      </c>
      <c r="BN91" s="357">
        <v>9865</v>
      </c>
      <c r="BO91" s="357">
        <v>9872</v>
      </c>
      <c r="BP91" s="357">
        <v>9842</v>
      </c>
      <c r="BQ91" s="357">
        <v>9827</v>
      </c>
      <c r="BR91" s="357">
        <v>9754</v>
      </c>
      <c r="BS91" s="357">
        <v>9775</v>
      </c>
      <c r="BT91" s="357">
        <v>9811</v>
      </c>
      <c r="BU91" s="357">
        <v>9826</v>
      </c>
      <c r="BV91" s="357">
        <v>9831</v>
      </c>
      <c r="BW91" s="346">
        <v>9962</v>
      </c>
      <c r="BX91" s="347">
        <v>9696</v>
      </c>
      <c r="BY91" s="357">
        <v>9610</v>
      </c>
      <c r="BZ91" s="357">
        <v>9739</v>
      </c>
      <c r="CA91" s="357">
        <v>9723</v>
      </c>
      <c r="CB91" s="357">
        <v>9794</v>
      </c>
      <c r="CC91" s="357">
        <v>9754</v>
      </c>
      <c r="CD91" s="357">
        <v>9741</v>
      </c>
      <c r="CE91" s="357">
        <v>9774</v>
      </c>
      <c r="CF91" s="357">
        <v>9697</v>
      </c>
      <c r="CG91" s="357">
        <v>9821</v>
      </c>
      <c r="CH91" s="357">
        <v>9840</v>
      </c>
      <c r="CI91" s="346">
        <v>9809</v>
      </c>
      <c r="CJ91" s="347">
        <v>9721</v>
      </c>
      <c r="CK91" s="357">
        <v>9779</v>
      </c>
      <c r="CL91" s="357">
        <v>9679</v>
      </c>
      <c r="CM91" s="357">
        <v>9471</v>
      </c>
      <c r="CN91" s="357">
        <v>9292</v>
      </c>
      <c r="CO91" s="357">
        <v>9258</v>
      </c>
      <c r="CP91" s="357">
        <v>9508</v>
      </c>
      <c r="CQ91" s="357">
        <v>9881</v>
      </c>
      <c r="CR91" s="357">
        <v>10103</v>
      </c>
      <c r="CS91" s="357">
        <v>10241</v>
      </c>
      <c r="CT91" s="357">
        <v>10426</v>
      </c>
      <c r="CU91" s="346">
        <v>10609</v>
      </c>
      <c r="CV91" s="347">
        <v>10653</v>
      </c>
      <c r="CW91" s="357">
        <v>10835</v>
      </c>
      <c r="CX91" s="357">
        <v>11040</v>
      </c>
      <c r="CY91" s="357">
        <v>11332</v>
      </c>
      <c r="CZ91" s="357">
        <v>11529</v>
      </c>
      <c r="DA91" s="357">
        <v>11587</v>
      </c>
      <c r="DB91" s="357">
        <v>11695</v>
      </c>
      <c r="DC91" s="357">
        <v>11762</v>
      </c>
      <c r="DD91" s="357">
        <v>11778</v>
      </c>
      <c r="DE91" s="357">
        <v>11937</v>
      </c>
      <c r="DF91" s="357">
        <v>11954</v>
      </c>
      <c r="DG91" s="346">
        <v>11860</v>
      </c>
      <c r="DH91" s="347">
        <v>11924</v>
      </c>
      <c r="DI91" s="357">
        <v>12054</v>
      </c>
      <c r="DJ91" s="357">
        <v>11908</v>
      </c>
      <c r="DK91" s="357">
        <v>12007</v>
      </c>
      <c r="DL91" s="357">
        <v>12077</v>
      </c>
      <c r="DM91" s="357">
        <v>12142</v>
      </c>
      <c r="DN91" s="357">
        <v>11663</v>
      </c>
      <c r="DO91" s="357">
        <v>11772</v>
      </c>
      <c r="DP91" s="357">
        <v>11864</v>
      </c>
      <c r="DQ91" s="346">
        <v>11999</v>
      </c>
      <c r="DR91" s="346">
        <v>12049</v>
      </c>
      <c r="DS91" s="350">
        <v>12038</v>
      </c>
      <c r="DT91" s="102">
        <v>-11</v>
      </c>
      <c r="DU91" s="85">
        <v>-9.1377305200199363E-2</v>
      </c>
      <c r="DV91" s="102">
        <v>178</v>
      </c>
      <c r="DW91" s="85">
        <v>1.5008431703204048</v>
      </c>
    </row>
    <row r="92" spans="1:127" ht="15" outlineLevel="2">
      <c r="A92" s="344">
        <v>440</v>
      </c>
      <c r="B92" s="344" t="s">
        <v>365</v>
      </c>
      <c r="C92" s="344" t="s">
        <v>377</v>
      </c>
      <c r="D92" s="347">
        <v>24736</v>
      </c>
      <c r="E92" s="357">
        <v>24703</v>
      </c>
      <c r="F92" s="357">
        <v>24877</v>
      </c>
      <c r="G92" s="357">
        <v>24812</v>
      </c>
      <c r="H92" s="357">
        <v>25145</v>
      </c>
      <c r="I92" s="357">
        <v>25310</v>
      </c>
      <c r="J92" s="357">
        <v>25293</v>
      </c>
      <c r="K92" s="357">
        <v>25505</v>
      </c>
      <c r="L92" s="357">
        <v>25214</v>
      </c>
      <c r="M92" s="357">
        <v>25402</v>
      </c>
      <c r="N92" s="357">
        <v>25576</v>
      </c>
      <c r="O92" s="350">
        <v>25541</v>
      </c>
      <c r="P92" s="347">
        <v>25319</v>
      </c>
      <c r="Q92" s="357">
        <v>22777</v>
      </c>
      <c r="R92" s="357">
        <v>25276</v>
      </c>
      <c r="S92" s="357">
        <v>25554</v>
      </c>
      <c r="T92" s="357">
        <v>25145</v>
      </c>
      <c r="U92" s="357">
        <v>26317</v>
      </c>
      <c r="V92" s="357">
        <v>26181</v>
      </c>
      <c r="W92" s="357">
        <v>26894</v>
      </c>
      <c r="X92" s="357">
        <v>27049</v>
      </c>
      <c r="Y92" s="357">
        <v>27381</v>
      </c>
      <c r="Z92" s="357">
        <v>27470</v>
      </c>
      <c r="AA92" s="350">
        <v>27222</v>
      </c>
      <c r="AB92" s="347">
        <v>27090</v>
      </c>
      <c r="AC92" s="357">
        <v>27202</v>
      </c>
      <c r="AD92" s="357">
        <v>27237</v>
      </c>
      <c r="AE92" s="357">
        <v>27489</v>
      </c>
      <c r="AF92" s="357">
        <v>27687</v>
      </c>
      <c r="AG92" s="357">
        <v>27939</v>
      </c>
      <c r="AH92" s="357">
        <v>28188</v>
      </c>
      <c r="AI92" s="357">
        <v>28408</v>
      </c>
      <c r="AJ92" s="357">
        <v>28733</v>
      </c>
      <c r="AK92" s="357">
        <v>29056</v>
      </c>
      <c r="AL92" s="357">
        <v>28887</v>
      </c>
      <c r="AM92" s="350">
        <v>29096</v>
      </c>
      <c r="AN92" s="347">
        <v>28697</v>
      </c>
      <c r="AO92" s="357">
        <v>28850</v>
      </c>
      <c r="AP92" s="357">
        <v>29233</v>
      </c>
      <c r="AQ92" s="357">
        <v>29712</v>
      </c>
      <c r="AR92" s="357">
        <v>29948</v>
      </c>
      <c r="AS92" s="357">
        <v>30304</v>
      </c>
      <c r="AT92" s="357">
        <v>30577</v>
      </c>
      <c r="AU92" s="357">
        <v>30763</v>
      </c>
      <c r="AV92" s="357">
        <v>30965</v>
      </c>
      <c r="AW92" s="357">
        <v>31520</v>
      </c>
      <c r="AX92" s="357">
        <v>31462</v>
      </c>
      <c r="AY92" s="350">
        <v>31529</v>
      </c>
      <c r="AZ92" s="347">
        <v>31248</v>
      </c>
      <c r="BA92" s="357">
        <v>31213</v>
      </c>
      <c r="BB92" s="357">
        <v>31870</v>
      </c>
      <c r="BC92" s="357">
        <v>32105</v>
      </c>
      <c r="BD92" s="357">
        <v>31998</v>
      </c>
      <c r="BE92" s="357">
        <v>32167</v>
      </c>
      <c r="BF92" s="357">
        <v>32224</v>
      </c>
      <c r="BG92" s="357">
        <v>32618</v>
      </c>
      <c r="BH92" s="357">
        <v>32817</v>
      </c>
      <c r="BI92" s="357">
        <v>33109</v>
      </c>
      <c r="BJ92" s="357">
        <v>33189</v>
      </c>
      <c r="BK92" s="346">
        <v>33299</v>
      </c>
      <c r="BL92" s="347">
        <v>33214</v>
      </c>
      <c r="BM92" s="357">
        <v>33564</v>
      </c>
      <c r="BN92" s="357">
        <v>34018</v>
      </c>
      <c r="BO92" s="357">
        <v>34336</v>
      </c>
      <c r="BP92" s="357">
        <v>34666</v>
      </c>
      <c r="BQ92" s="357">
        <v>34836</v>
      </c>
      <c r="BR92" s="357">
        <v>34898</v>
      </c>
      <c r="BS92" s="357">
        <v>35173</v>
      </c>
      <c r="BT92" s="357">
        <v>35392</v>
      </c>
      <c r="BU92" s="357">
        <v>35623</v>
      </c>
      <c r="BV92" s="357">
        <v>35893</v>
      </c>
      <c r="BW92" s="346">
        <v>36705</v>
      </c>
      <c r="BX92" s="347">
        <v>36612</v>
      </c>
      <c r="BY92" s="357">
        <v>36948</v>
      </c>
      <c r="BZ92" s="357">
        <v>37447</v>
      </c>
      <c r="CA92" s="357">
        <v>37895</v>
      </c>
      <c r="CB92" s="357">
        <v>38347</v>
      </c>
      <c r="CC92" s="357">
        <v>38589</v>
      </c>
      <c r="CD92" s="357">
        <v>38798</v>
      </c>
      <c r="CE92" s="357">
        <v>39231</v>
      </c>
      <c r="CF92" s="357">
        <v>39382</v>
      </c>
      <c r="CG92" s="357">
        <v>39813</v>
      </c>
      <c r="CH92" s="357">
        <v>40084</v>
      </c>
      <c r="CI92" s="346">
        <v>40077</v>
      </c>
      <c r="CJ92" s="347">
        <v>39845</v>
      </c>
      <c r="CK92" s="357">
        <v>39925</v>
      </c>
      <c r="CL92" s="357">
        <v>40281</v>
      </c>
      <c r="CM92" s="357">
        <v>39571</v>
      </c>
      <c r="CN92" s="357">
        <v>38933</v>
      </c>
      <c r="CO92" s="357">
        <v>39063</v>
      </c>
      <c r="CP92" s="357">
        <v>39775</v>
      </c>
      <c r="CQ92" s="357">
        <v>40814</v>
      </c>
      <c r="CR92" s="357">
        <v>41215</v>
      </c>
      <c r="CS92" s="357">
        <v>41723</v>
      </c>
      <c r="CT92" s="357">
        <v>42242</v>
      </c>
      <c r="CU92" s="346">
        <v>42578</v>
      </c>
      <c r="CV92" s="347">
        <v>42762</v>
      </c>
      <c r="CW92" s="357">
        <v>43229</v>
      </c>
      <c r="CX92" s="357">
        <v>43775</v>
      </c>
      <c r="CY92" s="357">
        <v>44229</v>
      </c>
      <c r="CZ92" s="357">
        <v>44466</v>
      </c>
      <c r="DA92" s="357">
        <v>44778</v>
      </c>
      <c r="DB92" s="357">
        <v>44970</v>
      </c>
      <c r="DC92" s="357">
        <v>45343</v>
      </c>
      <c r="DD92" s="357">
        <v>44977</v>
      </c>
      <c r="DE92" s="357">
        <v>45255</v>
      </c>
      <c r="DF92" s="357">
        <v>45521</v>
      </c>
      <c r="DG92" s="346">
        <v>45674</v>
      </c>
      <c r="DH92" s="347">
        <v>45781</v>
      </c>
      <c r="DI92" s="357">
        <v>46017</v>
      </c>
      <c r="DJ92" s="357">
        <v>45720</v>
      </c>
      <c r="DK92" s="357">
        <v>46159</v>
      </c>
      <c r="DL92" s="357">
        <v>46307</v>
      </c>
      <c r="DM92" s="357">
        <v>46460</v>
      </c>
      <c r="DN92" s="357">
        <v>44261</v>
      </c>
      <c r="DO92" s="357">
        <v>44577</v>
      </c>
      <c r="DP92" s="357">
        <v>44920</v>
      </c>
      <c r="DQ92" s="346">
        <v>45126</v>
      </c>
      <c r="DR92" s="346">
        <v>45066</v>
      </c>
      <c r="DS92" s="350">
        <v>44896</v>
      </c>
      <c r="DT92" s="102">
        <v>-170</v>
      </c>
      <c r="DU92" s="85">
        <v>-0.37865288667141839</v>
      </c>
      <c r="DV92" s="102">
        <v>-778</v>
      </c>
      <c r="DW92" s="85">
        <v>-1.7033761001882908</v>
      </c>
    </row>
    <row r="93" spans="1:127" ht="15" outlineLevel="2">
      <c r="A93" s="344">
        <v>483</v>
      </c>
      <c r="B93" s="344" t="s">
        <v>365</v>
      </c>
      <c r="C93" s="344" t="s">
        <v>378</v>
      </c>
      <c r="D93" s="347">
        <v>776</v>
      </c>
      <c r="E93" s="357">
        <v>695</v>
      </c>
      <c r="F93" s="357">
        <v>726</v>
      </c>
      <c r="G93" s="357">
        <v>747</v>
      </c>
      <c r="H93" s="357">
        <v>722</v>
      </c>
      <c r="I93" s="357">
        <v>736</v>
      </c>
      <c r="J93" s="357">
        <v>705</v>
      </c>
      <c r="K93" s="357">
        <v>675</v>
      </c>
      <c r="L93" s="357">
        <v>691</v>
      </c>
      <c r="M93" s="357">
        <v>720</v>
      </c>
      <c r="N93" s="357">
        <v>751</v>
      </c>
      <c r="O93" s="350">
        <v>816</v>
      </c>
      <c r="P93" s="347">
        <v>759</v>
      </c>
      <c r="Q93" s="357">
        <v>738</v>
      </c>
      <c r="R93" s="357">
        <v>777</v>
      </c>
      <c r="S93" s="357">
        <v>794</v>
      </c>
      <c r="T93" s="357">
        <v>722</v>
      </c>
      <c r="U93" s="357">
        <v>856</v>
      </c>
      <c r="V93" s="357">
        <v>867</v>
      </c>
      <c r="W93" s="357">
        <v>871</v>
      </c>
      <c r="X93" s="357">
        <v>876</v>
      </c>
      <c r="Y93" s="357">
        <v>901</v>
      </c>
      <c r="Z93" s="357">
        <v>900</v>
      </c>
      <c r="AA93" s="350">
        <v>906</v>
      </c>
      <c r="AB93" s="347">
        <v>843</v>
      </c>
      <c r="AC93" s="357">
        <v>804</v>
      </c>
      <c r="AD93" s="357">
        <v>840</v>
      </c>
      <c r="AE93" s="357">
        <v>850</v>
      </c>
      <c r="AF93" s="357">
        <v>836</v>
      </c>
      <c r="AG93" s="357">
        <v>827</v>
      </c>
      <c r="AH93" s="357">
        <v>854</v>
      </c>
      <c r="AI93" s="357">
        <v>874</v>
      </c>
      <c r="AJ93" s="357">
        <v>882</v>
      </c>
      <c r="AK93" s="357">
        <v>870</v>
      </c>
      <c r="AL93" s="357">
        <v>807</v>
      </c>
      <c r="AM93" s="350">
        <v>900</v>
      </c>
      <c r="AN93" s="347">
        <v>1095</v>
      </c>
      <c r="AO93" s="357">
        <v>1007</v>
      </c>
      <c r="AP93" s="357">
        <v>977</v>
      </c>
      <c r="AQ93" s="357">
        <v>968</v>
      </c>
      <c r="AR93" s="357">
        <v>974</v>
      </c>
      <c r="AS93" s="357">
        <v>1012</v>
      </c>
      <c r="AT93" s="357">
        <v>1098</v>
      </c>
      <c r="AU93" s="357">
        <v>1096</v>
      </c>
      <c r="AV93" s="357">
        <v>1074</v>
      </c>
      <c r="AW93" s="357">
        <v>1043</v>
      </c>
      <c r="AX93" s="357">
        <v>1016</v>
      </c>
      <c r="AY93" s="350">
        <v>968</v>
      </c>
      <c r="AZ93" s="347">
        <v>935</v>
      </c>
      <c r="BA93" s="357">
        <v>903</v>
      </c>
      <c r="BB93" s="357">
        <v>892</v>
      </c>
      <c r="BC93" s="357">
        <v>856</v>
      </c>
      <c r="BD93" s="357">
        <v>832</v>
      </c>
      <c r="BE93" s="357">
        <v>824</v>
      </c>
      <c r="BF93" s="357">
        <v>829</v>
      </c>
      <c r="BG93" s="357">
        <v>787</v>
      </c>
      <c r="BH93" s="357">
        <v>784</v>
      </c>
      <c r="BI93" s="357">
        <v>763</v>
      </c>
      <c r="BJ93" s="357">
        <v>754</v>
      </c>
      <c r="BK93" s="346">
        <v>745</v>
      </c>
      <c r="BL93" s="347">
        <v>744</v>
      </c>
      <c r="BM93" s="357">
        <v>724</v>
      </c>
      <c r="BN93" s="357">
        <v>726</v>
      </c>
      <c r="BO93" s="357">
        <v>719</v>
      </c>
      <c r="BP93" s="357">
        <v>701</v>
      </c>
      <c r="BQ93" s="357">
        <v>693</v>
      </c>
      <c r="BR93" s="357">
        <v>684</v>
      </c>
      <c r="BS93" s="357">
        <v>690</v>
      </c>
      <c r="BT93" s="357">
        <v>715</v>
      </c>
      <c r="BU93" s="357">
        <v>719</v>
      </c>
      <c r="BV93" s="357">
        <v>730</v>
      </c>
      <c r="BW93" s="346">
        <v>725</v>
      </c>
      <c r="BX93" s="347">
        <v>703</v>
      </c>
      <c r="BY93" s="357">
        <v>700</v>
      </c>
      <c r="BZ93" s="357">
        <v>709</v>
      </c>
      <c r="CA93" s="357">
        <v>710</v>
      </c>
      <c r="CB93" s="357">
        <v>703</v>
      </c>
      <c r="CC93" s="357">
        <v>711</v>
      </c>
      <c r="CD93" s="357">
        <v>723</v>
      </c>
      <c r="CE93" s="357">
        <v>737</v>
      </c>
      <c r="CF93" s="357">
        <v>722</v>
      </c>
      <c r="CG93" s="357">
        <v>738</v>
      </c>
      <c r="CH93" s="357">
        <v>774</v>
      </c>
      <c r="CI93" s="346">
        <v>756</v>
      </c>
      <c r="CJ93" s="347">
        <v>690</v>
      </c>
      <c r="CK93" s="357">
        <v>672</v>
      </c>
      <c r="CL93" s="357">
        <v>682</v>
      </c>
      <c r="CM93" s="357">
        <v>673</v>
      </c>
      <c r="CN93" s="357">
        <v>645</v>
      </c>
      <c r="CO93" s="357">
        <v>654</v>
      </c>
      <c r="CP93" s="357">
        <v>673</v>
      </c>
      <c r="CQ93" s="357">
        <v>702</v>
      </c>
      <c r="CR93" s="357">
        <v>711</v>
      </c>
      <c r="CS93" s="357">
        <v>702</v>
      </c>
      <c r="CT93" s="357">
        <v>699</v>
      </c>
      <c r="CU93" s="346">
        <v>707</v>
      </c>
      <c r="CV93" s="347">
        <v>690</v>
      </c>
      <c r="CW93" s="357">
        <v>736</v>
      </c>
      <c r="CX93" s="357">
        <v>792</v>
      </c>
      <c r="CY93" s="357">
        <v>804</v>
      </c>
      <c r="CZ93" s="357">
        <v>796</v>
      </c>
      <c r="DA93" s="357">
        <v>814</v>
      </c>
      <c r="DB93" s="357">
        <v>781</v>
      </c>
      <c r="DC93" s="357">
        <v>790</v>
      </c>
      <c r="DD93" s="357">
        <v>832</v>
      </c>
      <c r="DE93" s="357">
        <v>821</v>
      </c>
      <c r="DF93" s="357">
        <v>794</v>
      </c>
      <c r="DG93" s="346">
        <v>793</v>
      </c>
      <c r="DH93" s="347">
        <v>775</v>
      </c>
      <c r="DI93" s="357">
        <v>763</v>
      </c>
      <c r="DJ93" s="357">
        <v>767</v>
      </c>
      <c r="DK93" s="357">
        <v>790</v>
      </c>
      <c r="DL93" s="357">
        <v>793</v>
      </c>
      <c r="DM93" s="357">
        <v>763</v>
      </c>
      <c r="DN93" s="357">
        <v>742</v>
      </c>
      <c r="DO93" s="357">
        <v>731</v>
      </c>
      <c r="DP93" s="357">
        <v>754</v>
      </c>
      <c r="DQ93" s="346">
        <v>746</v>
      </c>
      <c r="DR93" s="346">
        <v>741</v>
      </c>
      <c r="DS93" s="350">
        <v>720</v>
      </c>
      <c r="DT93" s="102">
        <v>-21</v>
      </c>
      <c r="DU93" s="85">
        <v>-2.9166666666666665</v>
      </c>
      <c r="DV93" s="102">
        <v>-73</v>
      </c>
      <c r="DW93" s="85">
        <v>-9.2055485498108442</v>
      </c>
    </row>
    <row r="94" spans="1:127" ht="15" outlineLevel="2">
      <c r="A94" s="344">
        <v>541</v>
      </c>
      <c r="B94" s="344" t="s">
        <v>365</v>
      </c>
      <c r="C94" s="344" t="s">
        <v>3274</v>
      </c>
      <c r="D94" s="347">
        <v>4276</v>
      </c>
      <c r="E94" s="357">
        <v>4266</v>
      </c>
      <c r="F94" s="357">
        <v>4229</v>
      </c>
      <c r="G94" s="357">
        <v>4373</v>
      </c>
      <c r="H94" s="357">
        <v>4438</v>
      </c>
      <c r="I94" s="357">
        <v>4397</v>
      </c>
      <c r="J94" s="357">
        <v>4339</v>
      </c>
      <c r="K94" s="357">
        <v>4372</v>
      </c>
      <c r="L94" s="357">
        <v>4375</v>
      </c>
      <c r="M94" s="357">
        <v>4406</v>
      </c>
      <c r="N94" s="357">
        <v>4467</v>
      </c>
      <c r="O94" s="350">
        <v>4453</v>
      </c>
      <c r="P94" s="347">
        <v>4287</v>
      </c>
      <c r="Q94" s="357">
        <v>2341</v>
      </c>
      <c r="R94" s="357">
        <v>4139</v>
      </c>
      <c r="S94" s="357">
        <v>4264</v>
      </c>
      <c r="T94" s="357">
        <v>4438</v>
      </c>
      <c r="U94" s="357">
        <v>4385</v>
      </c>
      <c r="V94" s="357">
        <v>4414</v>
      </c>
      <c r="W94" s="357">
        <v>4538</v>
      </c>
      <c r="X94" s="357">
        <v>4511</v>
      </c>
      <c r="Y94" s="357">
        <v>4586</v>
      </c>
      <c r="Z94" s="357">
        <v>4657</v>
      </c>
      <c r="AA94" s="350">
        <v>4604</v>
      </c>
      <c r="AB94" s="347">
        <v>4444</v>
      </c>
      <c r="AC94" s="357">
        <v>4335</v>
      </c>
      <c r="AD94" s="357">
        <v>4427</v>
      </c>
      <c r="AE94" s="357">
        <v>4621</v>
      </c>
      <c r="AF94" s="357">
        <v>4657</v>
      </c>
      <c r="AG94" s="357">
        <v>4899</v>
      </c>
      <c r="AH94" s="357">
        <v>5219</v>
      </c>
      <c r="AI94" s="357">
        <v>5345</v>
      </c>
      <c r="AJ94" s="357">
        <v>5451</v>
      </c>
      <c r="AK94" s="357">
        <v>5418</v>
      </c>
      <c r="AL94" s="357">
        <v>5270</v>
      </c>
      <c r="AM94" s="350">
        <v>5196</v>
      </c>
      <c r="AN94" s="347">
        <v>4937</v>
      </c>
      <c r="AO94" s="357">
        <v>4730</v>
      </c>
      <c r="AP94" s="357">
        <v>4727</v>
      </c>
      <c r="AQ94" s="357">
        <v>4918</v>
      </c>
      <c r="AR94" s="357">
        <v>4925</v>
      </c>
      <c r="AS94" s="357">
        <v>5055</v>
      </c>
      <c r="AT94" s="357">
        <v>5110</v>
      </c>
      <c r="AU94" s="357">
        <v>5114</v>
      </c>
      <c r="AV94" s="357">
        <v>5133</v>
      </c>
      <c r="AW94" s="357">
        <v>5193</v>
      </c>
      <c r="AX94" s="357">
        <v>5140</v>
      </c>
      <c r="AY94" s="350">
        <v>5100</v>
      </c>
      <c r="AZ94" s="347">
        <v>5015</v>
      </c>
      <c r="BA94" s="357">
        <v>4943</v>
      </c>
      <c r="BB94" s="357">
        <v>4926</v>
      </c>
      <c r="BC94" s="357">
        <v>4894</v>
      </c>
      <c r="BD94" s="357">
        <v>4926</v>
      </c>
      <c r="BE94" s="357">
        <v>5037</v>
      </c>
      <c r="BF94" s="357">
        <v>5026</v>
      </c>
      <c r="BG94" s="357">
        <v>5095</v>
      </c>
      <c r="BH94" s="357">
        <v>4938</v>
      </c>
      <c r="BI94" s="357">
        <v>4890</v>
      </c>
      <c r="BJ94" s="357">
        <v>4829</v>
      </c>
      <c r="BK94" s="346">
        <v>4831</v>
      </c>
      <c r="BL94" s="347">
        <v>4747</v>
      </c>
      <c r="BM94" s="357">
        <v>4667</v>
      </c>
      <c r="BN94" s="357">
        <v>4675</v>
      </c>
      <c r="BO94" s="357">
        <v>4724</v>
      </c>
      <c r="BP94" s="357">
        <v>4702</v>
      </c>
      <c r="BQ94" s="357">
        <v>4753</v>
      </c>
      <c r="BR94" s="357">
        <v>4761</v>
      </c>
      <c r="BS94" s="357">
        <v>4834</v>
      </c>
      <c r="BT94" s="357">
        <v>4870</v>
      </c>
      <c r="BU94" s="357">
        <v>4900</v>
      </c>
      <c r="BV94" s="357">
        <v>4876</v>
      </c>
      <c r="BW94" s="346">
        <v>4902</v>
      </c>
      <c r="BX94" s="347">
        <v>4829</v>
      </c>
      <c r="BY94" s="357">
        <v>4786</v>
      </c>
      <c r="BZ94" s="357">
        <v>4881</v>
      </c>
      <c r="CA94" s="357">
        <v>4882</v>
      </c>
      <c r="CB94" s="357">
        <v>4913</v>
      </c>
      <c r="CC94" s="357">
        <v>4920</v>
      </c>
      <c r="CD94" s="357">
        <v>4937</v>
      </c>
      <c r="CE94" s="357">
        <v>4972</v>
      </c>
      <c r="CF94" s="357">
        <v>4910</v>
      </c>
      <c r="CG94" s="357">
        <v>4978</v>
      </c>
      <c r="CH94" s="357">
        <v>4989</v>
      </c>
      <c r="CI94" s="346">
        <v>4981</v>
      </c>
      <c r="CJ94" s="347">
        <v>4789</v>
      </c>
      <c r="CK94" s="357">
        <v>4726</v>
      </c>
      <c r="CL94" s="357">
        <v>4780</v>
      </c>
      <c r="CM94" s="357">
        <v>4724</v>
      </c>
      <c r="CN94" s="357">
        <v>4648</v>
      </c>
      <c r="CO94" s="357">
        <v>4666</v>
      </c>
      <c r="CP94" s="357">
        <v>4788</v>
      </c>
      <c r="CQ94" s="357">
        <v>4914</v>
      </c>
      <c r="CR94" s="357">
        <v>4942</v>
      </c>
      <c r="CS94" s="357">
        <v>5037</v>
      </c>
      <c r="CT94" s="357">
        <v>5146</v>
      </c>
      <c r="CU94" s="346">
        <v>5148</v>
      </c>
      <c r="CV94" s="347">
        <v>5120</v>
      </c>
      <c r="CW94" s="357">
        <v>5176</v>
      </c>
      <c r="CX94" s="357">
        <v>5261</v>
      </c>
      <c r="CY94" s="357">
        <v>5303</v>
      </c>
      <c r="CZ94" s="357">
        <v>5419</v>
      </c>
      <c r="DA94" s="357">
        <v>5447</v>
      </c>
      <c r="DB94" s="357">
        <v>5433</v>
      </c>
      <c r="DC94" s="357">
        <v>5499</v>
      </c>
      <c r="DD94" s="357">
        <v>5641</v>
      </c>
      <c r="DE94" s="357">
        <v>5777</v>
      </c>
      <c r="DF94" s="357">
        <v>5763</v>
      </c>
      <c r="DG94" s="346">
        <v>5768</v>
      </c>
      <c r="DH94" s="347">
        <v>5715</v>
      </c>
      <c r="DI94" s="357">
        <v>5812</v>
      </c>
      <c r="DJ94" s="357">
        <v>5733</v>
      </c>
      <c r="DK94" s="357">
        <v>5856</v>
      </c>
      <c r="DL94" s="357">
        <v>5838</v>
      </c>
      <c r="DM94" s="357">
        <v>5880</v>
      </c>
      <c r="DN94" s="357">
        <v>5480</v>
      </c>
      <c r="DO94" s="357">
        <v>5522</v>
      </c>
      <c r="DP94" s="357">
        <v>5629</v>
      </c>
      <c r="DQ94" s="346">
        <v>5638</v>
      </c>
      <c r="DR94" s="346">
        <v>5678</v>
      </c>
      <c r="DS94" s="350">
        <v>5622</v>
      </c>
      <c r="DT94" s="102">
        <v>-56</v>
      </c>
      <c r="DU94" s="85">
        <v>-0.99608680184987541</v>
      </c>
      <c r="DV94" s="102">
        <v>-146</v>
      </c>
      <c r="DW94" s="85">
        <v>-2.5312066574202494</v>
      </c>
    </row>
    <row r="95" spans="1:127" ht="15" outlineLevel="2">
      <c r="A95" s="344">
        <v>607</v>
      </c>
      <c r="B95" s="344" t="s">
        <v>365</v>
      </c>
      <c r="C95" s="344" t="s">
        <v>3275</v>
      </c>
      <c r="D95" s="347">
        <v>7219</v>
      </c>
      <c r="E95" s="357">
        <v>7306</v>
      </c>
      <c r="F95" s="357">
        <v>7322</v>
      </c>
      <c r="G95" s="357">
        <v>7450</v>
      </c>
      <c r="H95" s="357">
        <v>7577</v>
      </c>
      <c r="I95" s="357">
        <v>7613</v>
      </c>
      <c r="J95" s="357">
        <v>7520</v>
      </c>
      <c r="K95" s="357">
        <v>7521</v>
      </c>
      <c r="L95" s="357">
        <v>7446</v>
      </c>
      <c r="M95" s="357">
        <v>7488</v>
      </c>
      <c r="N95" s="357">
        <v>7487</v>
      </c>
      <c r="O95" s="350">
        <v>7521</v>
      </c>
      <c r="P95" s="347">
        <v>7235</v>
      </c>
      <c r="Q95" s="357">
        <v>5067</v>
      </c>
      <c r="R95" s="357">
        <v>6922</v>
      </c>
      <c r="S95" s="357">
        <v>7031</v>
      </c>
      <c r="T95" s="357">
        <v>7577</v>
      </c>
      <c r="U95" s="357">
        <v>7356</v>
      </c>
      <c r="V95" s="357">
        <v>7295</v>
      </c>
      <c r="W95" s="357">
        <v>7514</v>
      </c>
      <c r="X95" s="357">
        <v>7553</v>
      </c>
      <c r="Y95" s="357">
        <v>7540</v>
      </c>
      <c r="Z95" s="357">
        <v>7542</v>
      </c>
      <c r="AA95" s="350">
        <v>7357</v>
      </c>
      <c r="AB95" s="347">
        <v>7251</v>
      </c>
      <c r="AC95" s="357">
        <v>7129</v>
      </c>
      <c r="AD95" s="357">
        <v>7200</v>
      </c>
      <c r="AE95" s="357">
        <v>7274</v>
      </c>
      <c r="AF95" s="357">
        <v>7284</v>
      </c>
      <c r="AG95" s="357">
        <v>7330</v>
      </c>
      <c r="AH95" s="357">
        <v>7598</v>
      </c>
      <c r="AI95" s="357">
        <v>7595</v>
      </c>
      <c r="AJ95" s="357">
        <v>7729</v>
      </c>
      <c r="AK95" s="357">
        <v>7794</v>
      </c>
      <c r="AL95" s="357">
        <v>7696</v>
      </c>
      <c r="AM95" s="350">
        <v>7775</v>
      </c>
      <c r="AN95" s="347">
        <v>7684</v>
      </c>
      <c r="AO95" s="357">
        <v>7634</v>
      </c>
      <c r="AP95" s="357">
        <v>7747</v>
      </c>
      <c r="AQ95" s="357">
        <v>7853</v>
      </c>
      <c r="AR95" s="357">
        <v>7761</v>
      </c>
      <c r="AS95" s="357">
        <v>7763</v>
      </c>
      <c r="AT95" s="357">
        <v>7720</v>
      </c>
      <c r="AU95" s="357">
        <v>7677</v>
      </c>
      <c r="AV95" s="357">
        <v>7593</v>
      </c>
      <c r="AW95" s="357">
        <v>7617</v>
      </c>
      <c r="AX95" s="357">
        <v>7579</v>
      </c>
      <c r="AY95" s="350">
        <v>7447</v>
      </c>
      <c r="AZ95" s="347">
        <v>7304</v>
      </c>
      <c r="BA95" s="357">
        <v>7194</v>
      </c>
      <c r="BB95" s="357">
        <v>7329</v>
      </c>
      <c r="BC95" s="357">
        <v>7244</v>
      </c>
      <c r="BD95" s="357">
        <v>7218</v>
      </c>
      <c r="BE95" s="357">
        <v>7260</v>
      </c>
      <c r="BF95" s="357">
        <v>7229</v>
      </c>
      <c r="BG95" s="357">
        <v>7437</v>
      </c>
      <c r="BH95" s="357">
        <v>7004</v>
      </c>
      <c r="BI95" s="357">
        <v>6862</v>
      </c>
      <c r="BJ95" s="357">
        <v>6758</v>
      </c>
      <c r="BK95" s="346">
        <v>6768</v>
      </c>
      <c r="BL95" s="347">
        <v>6627</v>
      </c>
      <c r="BM95" s="357">
        <v>6593</v>
      </c>
      <c r="BN95" s="357">
        <v>6654</v>
      </c>
      <c r="BO95" s="357">
        <v>6684</v>
      </c>
      <c r="BP95" s="357">
        <v>6687</v>
      </c>
      <c r="BQ95" s="357">
        <v>6681</v>
      </c>
      <c r="BR95" s="357">
        <v>6671</v>
      </c>
      <c r="BS95" s="357">
        <v>6652</v>
      </c>
      <c r="BT95" s="357">
        <v>6684</v>
      </c>
      <c r="BU95" s="357">
        <v>6679</v>
      </c>
      <c r="BV95" s="357">
        <v>6646</v>
      </c>
      <c r="BW95" s="346">
        <v>8486</v>
      </c>
      <c r="BX95" s="347">
        <v>8376</v>
      </c>
      <c r="BY95" s="357">
        <v>8441</v>
      </c>
      <c r="BZ95" s="357">
        <v>8540</v>
      </c>
      <c r="CA95" s="357">
        <v>8622</v>
      </c>
      <c r="CB95" s="357">
        <v>8767</v>
      </c>
      <c r="CC95" s="357">
        <v>8840</v>
      </c>
      <c r="CD95" s="357">
        <v>8929</v>
      </c>
      <c r="CE95" s="357">
        <v>9033</v>
      </c>
      <c r="CF95" s="357">
        <v>9032</v>
      </c>
      <c r="CG95" s="357">
        <v>9128</v>
      </c>
      <c r="CH95" s="357">
        <v>9175</v>
      </c>
      <c r="CI95" s="346">
        <v>9212</v>
      </c>
      <c r="CJ95" s="347">
        <v>9084</v>
      </c>
      <c r="CK95" s="357">
        <v>9095</v>
      </c>
      <c r="CL95" s="357">
        <v>9136</v>
      </c>
      <c r="CM95" s="357">
        <v>9053</v>
      </c>
      <c r="CN95" s="357">
        <v>8918</v>
      </c>
      <c r="CO95" s="357">
        <v>8911</v>
      </c>
      <c r="CP95" s="357">
        <v>9070</v>
      </c>
      <c r="CQ95" s="357">
        <v>9322</v>
      </c>
      <c r="CR95" s="357">
        <v>9418</v>
      </c>
      <c r="CS95" s="357">
        <v>9522</v>
      </c>
      <c r="CT95" s="357">
        <v>9619</v>
      </c>
      <c r="CU95" s="346">
        <v>9682</v>
      </c>
      <c r="CV95" s="347">
        <v>9708</v>
      </c>
      <c r="CW95" s="357">
        <v>9933</v>
      </c>
      <c r="CX95" s="357">
        <v>10084</v>
      </c>
      <c r="CY95" s="357">
        <v>10178</v>
      </c>
      <c r="CZ95" s="357">
        <v>10382</v>
      </c>
      <c r="DA95" s="357">
        <v>10925</v>
      </c>
      <c r="DB95" s="357">
        <v>11276</v>
      </c>
      <c r="DC95" s="357">
        <v>11516</v>
      </c>
      <c r="DD95" s="357">
        <v>11663</v>
      </c>
      <c r="DE95" s="357">
        <v>11920</v>
      </c>
      <c r="DF95" s="357">
        <v>12012</v>
      </c>
      <c r="DG95" s="346">
        <v>12233</v>
      </c>
      <c r="DH95" s="347">
        <v>12345</v>
      </c>
      <c r="DI95" s="357">
        <v>12562</v>
      </c>
      <c r="DJ95" s="357">
        <v>12759</v>
      </c>
      <c r="DK95" s="357">
        <v>12947</v>
      </c>
      <c r="DL95" s="357">
        <v>13090</v>
      </c>
      <c r="DM95" s="357">
        <v>13215</v>
      </c>
      <c r="DN95" s="357">
        <v>12807</v>
      </c>
      <c r="DO95" s="357">
        <v>12979</v>
      </c>
      <c r="DP95" s="357">
        <v>13205</v>
      </c>
      <c r="DQ95" s="346">
        <v>13197</v>
      </c>
      <c r="DR95" s="346">
        <v>13292</v>
      </c>
      <c r="DS95" s="350">
        <v>13361</v>
      </c>
      <c r="DT95" s="102">
        <v>69</v>
      </c>
      <c r="DU95" s="85">
        <v>0.51642841104707726</v>
      </c>
      <c r="DV95" s="102">
        <v>1128</v>
      </c>
      <c r="DW95" s="85">
        <v>9.2209596991743652</v>
      </c>
    </row>
    <row r="96" spans="1:127" ht="15" outlineLevel="2">
      <c r="A96" s="344">
        <v>615</v>
      </c>
      <c r="B96" s="344" t="s">
        <v>365</v>
      </c>
      <c r="C96" s="344" t="s">
        <v>381</v>
      </c>
      <c r="D96" s="347">
        <v>95738</v>
      </c>
      <c r="E96" s="357">
        <v>96321</v>
      </c>
      <c r="F96" s="357">
        <v>97149</v>
      </c>
      <c r="G96" s="357">
        <v>97047</v>
      </c>
      <c r="H96" s="357">
        <v>98608</v>
      </c>
      <c r="I96" s="357">
        <v>98965</v>
      </c>
      <c r="J96" s="357">
        <v>99627</v>
      </c>
      <c r="K96" s="357">
        <v>100639</v>
      </c>
      <c r="L96" s="357">
        <v>99458</v>
      </c>
      <c r="M96" s="357">
        <v>100301</v>
      </c>
      <c r="N96" s="357">
        <v>100984</v>
      </c>
      <c r="O96" s="350">
        <v>101121</v>
      </c>
      <c r="P96" s="347">
        <v>100199</v>
      </c>
      <c r="Q96" s="357">
        <v>94773</v>
      </c>
      <c r="R96" s="357">
        <v>103052</v>
      </c>
      <c r="S96" s="357">
        <v>104349</v>
      </c>
      <c r="T96" s="357">
        <v>98608</v>
      </c>
      <c r="U96" s="357">
        <v>106304</v>
      </c>
      <c r="V96" s="357">
        <v>106165</v>
      </c>
      <c r="W96" s="357">
        <v>108125</v>
      </c>
      <c r="X96" s="357">
        <v>108587</v>
      </c>
      <c r="Y96" s="357">
        <v>111080</v>
      </c>
      <c r="Z96" s="357">
        <v>111327</v>
      </c>
      <c r="AA96" s="350">
        <v>111035</v>
      </c>
      <c r="AB96" s="347">
        <v>110426</v>
      </c>
      <c r="AC96" s="357">
        <v>110945</v>
      </c>
      <c r="AD96" s="357">
        <v>110721</v>
      </c>
      <c r="AE96" s="357">
        <v>111453</v>
      </c>
      <c r="AF96" s="357">
        <v>112022</v>
      </c>
      <c r="AG96" s="357">
        <v>113036</v>
      </c>
      <c r="AH96" s="357">
        <v>114953</v>
      </c>
      <c r="AI96" s="357">
        <v>115592</v>
      </c>
      <c r="AJ96" s="357">
        <v>116718</v>
      </c>
      <c r="AK96" s="357">
        <v>117211</v>
      </c>
      <c r="AL96" s="357">
        <v>116997</v>
      </c>
      <c r="AM96" s="350">
        <v>117836</v>
      </c>
      <c r="AN96" s="347">
        <v>116091</v>
      </c>
      <c r="AO96" s="357">
        <v>115894</v>
      </c>
      <c r="AP96" s="357">
        <v>117370</v>
      </c>
      <c r="AQ96" s="357">
        <v>119123</v>
      </c>
      <c r="AR96" s="357">
        <v>120339</v>
      </c>
      <c r="AS96" s="357">
        <v>122330</v>
      </c>
      <c r="AT96" s="357">
        <v>123457</v>
      </c>
      <c r="AU96" s="357">
        <v>124219</v>
      </c>
      <c r="AV96" s="357">
        <v>126243</v>
      </c>
      <c r="AW96" s="357">
        <v>128446</v>
      </c>
      <c r="AX96" s="357">
        <v>128646</v>
      </c>
      <c r="AY96" s="350">
        <v>129972</v>
      </c>
      <c r="AZ96" s="347">
        <v>128933</v>
      </c>
      <c r="BA96" s="357">
        <v>128131</v>
      </c>
      <c r="BB96" s="357">
        <v>131161</v>
      </c>
      <c r="BC96" s="357">
        <v>131193</v>
      </c>
      <c r="BD96" s="357">
        <v>130240</v>
      </c>
      <c r="BE96" s="357">
        <v>131207</v>
      </c>
      <c r="BF96" s="357">
        <v>131783</v>
      </c>
      <c r="BG96" s="357">
        <v>132753</v>
      </c>
      <c r="BH96" s="357">
        <v>134149</v>
      </c>
      <c r="BI96" s="357">
        <v>135046</v>
      </c>
      <c r="BJ96" s="357">
        <v>135711</v>
      </c>
      <c r="BK96" s="346">
        <v>136306</v>
      </c>
      <c r="BL96" s="347">
        <v>135860</v>
      </c>
      <c r="BM96" s="357">
        <v>136628</v>
      </c>
      <c r="BN96" s="357">
        <v>138332</v>
      </c>
      <c r="BO96" s="357">
        <v>138838</v>
      </c>
      <c r="BP96" s="357">
        <v>139585</v>
      </c>
      <c r="BQ96" s="357">
        <v>140227</v>
      </c>
      <c r="BR96" s="357">
        <v>140669</v>
      </c>
      <c r="BS96" s="357">
        <v>141834</v>
      </c>
      <c r="BT96" s="357">
        <v>143291</v>
      </c>
      <c r="BU96" s="357">
        <v>144327</v>
      </c>
      <c r="BV96" s="357">
        <v>145096</v>
      </c>
      <c r="BW96" s="346">
        <v>134214</v>
      </c>
      <c r="BX96" s="347">
        <v>133620</v>
      </c>
      <c r="BY96" s="357">
        <v>133455</v>
      </c>
      <c r="BZ96" s="357">
        <v>135319</v>
      </c>
      <c r="CA96" s="357">
        <v>136431</v>
      </c>
      <c r="CB96" s="357">
        <v>137894</v>
      </c>
      <c r="CC96" s="357">
        <v>138459</v>
      </c>
      <c r="CD96" s="357">
        <v>139152</v>
      </c>
      <c r="CE96" s="357">
        <v>140128</v>
      </c>
      <c r="CF96" s="357">
        <v>140617</v>
      </c>
      <c r="CG96" s="357">
        <v>141593</v>
      </c>
      <c r="CH96" s="357">
        <v>142004</v>
      </c>
      <c r="CI96" s="346">
        <v>142227</v>
      </c>
      <c r="CJ96" s="347">
        <v>141533</v>
      </c>
      <c r="CK96" s="357">
        <v>141831</v>
      </c>
      <c r="CL96" s="357">
        <v>142427</v>
      </c>
      <c r="CM96" s="357">
        <v>140321</v>
      </c>
      <c r="CN96" s="357">
        <v>138226</v>
      </c>
      <c r="CO96" s="357">
        <v>138067</v>
      </c>
      <c r="CP96" s="357">
        <v>140260</v>
      </c>
      <c r="CQ96" s="357">
        <v>143537</v>
      </c>
      <c r="CR96" s="357">
        <v>145040</v>
      </c>
      <c r="CS96" s="357">
        <v>146728</v>
      </c>
      <c r="CT96" s="357">
        <v>148080</v>
      </c>
      <c r="CU96" s="346">
        <v>148819</v>
      </c>
      <c r="CV96" s="347">
        <v>149206</v>
      </c>
      <c r="CW96" s="357">
        <v>150826</v>
      </c>
      <c r="CX96" s="357">
        <v>152210</v>
      </c>
      <c r="CY96" s="357">
        <v>153535</v>
      </c>
      <c r="CZ96" s="357">
        <v>154721</v>
      </c>
      <c r="DA96" s="357">
        <v>155826</v>
      </c>
      <c r="DB96" s="357">
        <v>157248</v>
      </c>
      <c r="DC96" s="357">
        <v>158575</v>
      </c>
      <c r="DD96" s="357">
        <v>156893</v>
      </c>
      <c r="DE96" s="357">
        <v>157839</v>
      </c>
      <c r="DF96" s="357">
        <v>159676</v>
      </c>
      <c r="DG96" s="346">
        <v>160298</v>
      </c>
      <c r="DH96" s="347">
        <v>160654</v>
      </c>
      <c r="DI96" s="357">
        <v>160994</v>
      </c>
      <c r="DJ96" s="357">
        <v>160106</v>
      </c>
      <c r="DK96" s="357">
        <v>160813</v>
      </c>
      <c r="DL96" s="357">
        <v>161145</v>
      </c>
      <c r="DM96" s="357">
        <v>161887</v>
      </c>
      <c r="DN96" s="357">
        <v>155295</v>
      </c>
      <c r="DO96" s="357">
        <v>156460</v>
      </c>
      <c r="DP96" s="357">
        <v>157841</v>
      </c>
      <c r="DQ96" s="346">
        <v>158697</v>
      </c>
      <c r="DR96" s="346">
        <v>159279</v>
      </c>
      <c r="DS96" s="350">
        <v>159007</v>
      </c>
      <c r="DT96" s="102">
        <v>-272</v>
      </c>
      <c r="DU96" s="85">
        <v>-0.17106165137383889</v>
      </c>
      <c r="DV96" s="102">
        <v>-1291</v>
      </c>
      <c r="DW96" s="85">
        <v>-0.80537498908283323</v>
      </c>
    </row>
    <row r="97" spans="1:127" ht="15" outlineLevel="2">
      <c r="A97" s="344">
        <v>649</v>
      </c>
      <c r="B97" s="344" t="s">
        <v>365</v>
      </c>
      <c r="C97" s="344" t="s">
        <v>382</v>
      </c>
      <c r="D97" s="347">
        <v>2386</v>
      </c>
      <c r="E97" s="357">
        <v>2383</v>
      </c>
      <c r="F97" s="357">
        <v>2426</v>
      </c>
      <c r="G97" s="357">
        <v>2484</v>
      </c>
      <c r="H97" s="357">
        <v>2546</v>
      </c>
      <c r="I97" s="357">
        <v>2599</v>
      </c>
      <c r="J97" s="357">
        <v>2493</v>
      </c>
      <c r="K97" s="357">
        <v>2440</v>
      </c>
      <c r="L97" s="357">
        <v>2372</v>
      </c>
      <c r="M97" s="357">
        <v>2399</v>
      </c>
      <c r="N97" s="357">
        <v>2487</v>
      </c>
      <c r="O97" s="350">
        <v>2489</v>
      </c>
      <c r="P97" s="347">
        <v>2395</v>
      </c>
      <c r="Q97" s="357">
        <v>2350</v>
      </c>
      <c r="R97" s="357">
        <v>2515</v>
      </c>
      <c r="S97" s="357">
        <v>2525</v>
      </c>
      <c r="T97" s="357">
        <v>2546</v>
      </c>
      <c r="U97" s="357">
        <v>2546</v>
      </c>
      <c r="V97" s="357">
        <v>2575</v>
      </c>
      <c r="W97" s="357">
        <v>2688</v>
      </c>
      <c r="X97" s="357">
        <v>2702</v>
      </c>
      <c r="Y97" s="357">
        <v>2744</v>
      </c>
      <c r="Z97" s="357">
        <v>2718</v>
      </c>
      <c r="AA97" s="350">
        <v>2652</v>
      </c>
      <c r="AB97" s="347">
        <v>2553</v>
      </c>
      <c r="AC97" s="357">
        <v>2566</v>
      </c>
      <c r="AD97" s="357">
        <v>2549</v>
      </c>
      <c r="AE97" s="357">
        <v>2555</v>
      </c>
      <c r="AF97" s="357">
        <v>2564</v>
      </c>
      <c r="AG97" s="357">
        <v>2626</v>
      </c>
      <c r="AH97" s="357">
        <v>2729</v>
      </c>
      <c r="AI97" s="357">
        <v>2771</v>
      </c>
      <c r="AJ97" s="357">
        <v>2757</v>
      </c>
      <c r="AK97" s="357">
        <v>2765</v>
      </c>
      <c r="AL97" s="357">
        <v>2621</v>
      </c>
      <c r="AM97" s="350">
        <v>2648</v>
      </c>
      <c r="AN97" s="347">
        <v>2580</v>
      </c>
      <c r="AO97" s="357">
        <v>2455</v>
      </c>
      <c r="AP97" s="357">
        <v>2526</v>
      </c>
      <c r="AQ97" s="357">
        <v>2592</v>
      </c>
      <c r="AR97" s="357">
        <v>2638</v>
      </c>
      <c r="AS97" s="357">
        <v>2743</v>
      </c>
      <c r="AT97" s="357">
        <v>2815</v>
      </c>
      <c r="AU97" s="357">
        <v>2856</v>
      </c>
      <c r="AV97" s="357">
        <v>3001</v>
      </c>
      <c r="AW97" s="357">
        <v>2910</v>
      </c>
      <c r="AX97" s="357">
        <v>2918</v>
      </c>
      <c r="AY97" s="350">
        <v>2953</v>
      </c>
      <c r="AZ97" s="347">
        <v>2868</v>
      </c>
      <c r="BA97" s="357">
        <v>2825</v>
      </c>
      <c r="BB97" s="357">
        <v>2824</v>
      </c>
      <c r="BC97" s="357">
        <v>2728</v>
      </c>
      <c r="BD97" s="357">
        <v>2716</v>
      </c>
      <c r="BE97" s="357">
        <v>2762</v>
      </c>
      <c r="BF97" s="357">
        <v>2802</v>
      </c>
      <c r="BG97" s="357">
        <v>2866</v>
      </c>
      <c r="BH97" s="357">
        <v>2777</v>
      </c>
      <c r="BI97" s="357">
        <v>2698</v>
      </c>
      <c r="BJ97" s="357">
        <v>2628</v>
      </c>
      <c r="BK97" s="346">
        <v>2651</v>
      </c>
      <c r="BL97" s="347">
        <v>2605</v>
      </c>
      <c r="BM97" s="357">
        <v>2518</v>
      </c>
      <c r="BN97" s="357">
        <v>2537</v>
      </c>
      <c r="BO97" s="357">
        <v>2488</v>
      </c>
      <c r="BP97" s="357">
        <v>2436</v>
      </c>
      <c r="BQ97" s="357">
        <v>2435</v>
      </c>
      <c r="BR97" s="357">
        <v>2423</v>
      </c>
      <c r="BS97" s="357">
        <v>2446</v>
      </c>
      <c r="BT97" s="357">
        <v>2449</v>
      </c>
      <c r="BU97" s="357">
        <v>2431</v>
      </c>
      <c r="BV97" s="357">
        <v>2339</v>
      </c>
      <c r="BW97" s="346">
        <v>2278</v>
      </c>
      <c r="BX97" s="347">
        <v>2191</v>
      </c>
      <c r="BY97" s="357">
        <v>2149</v>
      </c>
      <c r="BZ97" s="357">
        <v>2228</v>
      </c>
      <c r="CA97" s="357">
        <v>2243</v>
      </c>
      <c r="CB97" s="357">
        <v>2299</v>
      </c>
      <c r="CC97" s="357">
        <v>2405</v>
      </c>
      <c r="CD97" s="357">
        <v>2459</v>
      </c>
      <c r="CE97" s="357">
        <v>2516</v>
      </c>
      <c r="CF97" s="357">
        <v>2458</v>
      </c>
      <c r="CG97" s="357">
        <v>2442</v>
      </c>
      <c r="CH97" s="357">
        <v>2476</v>
      </c>
      <c r="CI97" s="346">
        <v>2437</v>
      </c>
      <c r="CJ97" s="347">
        <v>2251</v>
      </c>
      <c r="CK97" s="357">
        <v>2125</v>
      </c>
      <c r="CL97" s="357">
        <v>2201</v>
      </c>
      <c r="CM97" s="357">
        <v>2214</v>
      </c>
      <c r="CN97" s="357">
        <v>2157</v>
      </c>
      <c r="CO97" s="357">
        <v>2163</v>
      </c>
      <c r="CP97" s="357">
        <v>2187</v>
      </c>
      <c r="CQ97" s="357">
        <v>2248</v>
      </c>
      <c r="CR97" s="357">
        <v>2285</v>
      </c>
      <c r="CS97" s="357">
        <v>2334</v>
      </c>
      <c r="CT97" s="357">
        <v>2392</v>
      </c>
      <c r="CU97" s="346">
        <v>2361</v>
      </c>
      <c r="CV97" s="347">
        <v>2307</v>
      </c>
      <c r="CW97" s="357">
        <v>2357</v>
      </c>
      <c r="CX97" s="357">
        <v>2390</v>
      </c>
      <c r="CY97" s="357">
        <v>2382</v>
      </c>
      <c r="CZ97" s="357">
        <v>2444</v>
      </c>
      <c r="DA97" s="357">
        <v>2482</v>
      </c>
      <c r="DB97" s="357">
        <v>2550</v>
      </c>
      <c r="DC97" s="357">
        <v>2569</v>
      </c>
      <c r="DD97" s="357">
        <v>2580</v>
      </c>
      <c r="DE97" s="357">
        <v>2570</v>
      </c>
      <c r="DF97" s="357">
        <v>2437</v>
      </c>
      <c r="DG97" s="346">
        <v>2446</v>
      </c>
      <c r="DH97" s="347">
        <v>2373</v>
      </c>
      <c r="DI97" s="357">
        <v>2406</v>
      </c>
      <c r="DJ97" s="357">
        <v>2450</v>
      </c>
      <c r="DK97" s="357">
        <v>2453</v>
      </c>
      <c r="DL97" s="357">
        <v>2535</v>
      </c>
      <c r="DM97" s="357">
        <v>2557</v>
      </c>
      <c r="DN97" s="357">
        <v>2359</v>
      </c>
      <c r="DO97" s="357">
        <v>2277</v>
      </c>
      <c r="DP97" s="357">
        <v>2284</v>
      </c>
      <c r="DQ97" s="346">
        <v>2259</v>
      </c>
      <c r="DR97" s="346">
        <v>2283</v>
      </c>
      <c r="DS97" s="350">
        <v>2208</v>
      </c>
      <c r="DT97" s="102">
        <v>-75</v>
      </c>
      <c r="DU97" s="85">
        <v>-3.3967391304347823</v>
      </c>
      <c r="DV97" s="102">
        <v>-238</v>
      </c>
      <c r="DW97" s="85">
        <v>-9.7301717089125113</v>
      </c>
    </row>
    <row r="98" spans="1:127" ht="15" outlineLevel="2">
      <c r="A98" s="344">
        <v>652</v>
      </c>
      <c r="B98" s="344" t="s">
        <v>365</v>
      </c>
      <c r="C98" s="344" t="s">
        <v>383</v>
      </c>
      <c r="D98" s="347">
        <v>433</v>
      </c>
      <c r="E98" s="357">
        <v>418</v>
      </c>
      <c r="F98" s="357">
        <v>427</v>
      </c>
      <c r="G98" s="357">
        <v>423</v>
      </c>
      <c r="H98" s="357">
        <v>441</v>
      </c>
      <c r="I98" s="357">
        <v>437</v>
      </c>
      <c r="J98" s="357">
        <v>428</v>
      </c>
      <c r="K98" s="357">
        <v>428</v>
      </c>
      <c r="L98" s="357">
        <v>432</v>
      </c>
      <c r="M98" s="357">
        <v>443</v>
      </c>
      <c r="N98" s="357">
        <v>466</v>
      </c>
      <c r="O98" s="350">
        <v>448</v>
      </c>
      <c r="P98" s="347">
        <v>391</v>
      </c>
      <c r="Q98" s="357">
        <v>371</v>
      </c>
      <c r="R98" s="357">
        <v>416</v>
      </c>
      <c r="S98" s="357">
        <v>412</v>
      </c>
      <c r="T98" s="357">
        <v>441</v>
      </c>
      <c r="U98" s="357">
        <v>478</v>
      </c>
      <c r="V98" s="357">
        <v>495</v>
      </c>
      <c r="W98" s="357">
        <v>509</v>
      </c>
      <c r="X98" s="357">
        <v>509</v>
      </c>
      <c r="Y98" s="357">
        <v>518</v>
      </c>
      <c r="Z98" s="357">
        <v>532</v>
      </c>
      <c r="AA98" s="350">
        <v>518</v>
      </c>
      <c r="AB98" s="347">
        <v>461</v>
      </c>
      <c r="AC98" s="357">
        <v>422</v>
      </c>
      <c r="AD98" s="357">
        <v>451</v>
      </c>
      <c r="AE98" s="357">
        <v>463</v>
      </c>
      <c r="AF98" s="357">
        <v>473</v>
      </c>
      <c r="AG98" s="357">
        <v>470</v>
      </c>
      <c r="AH98" s="357">
        <v>515</v>
      </c>
      <c r="AI98" s="357">
        <v>537</v>
      </c>
      <c r="AJ98" s="357">
        <v>555</v>
      </c>
      <c r="AK98" s="357">
        <v>558</v>
      </c>
      <c r="AL98" s="357">
        <v>495</v>
      </c>
      <c r="AM98" s="350">
        <v>507</v>
      </c>
      <c r="AN98" s="347">
        <v>470</v>
      </c>
      <c r="AO98" s="357">
        <v>400</v>
      </c>
      <c r="AP98" s="357">
        <v>418</v>
      </c>
      <c r="AQ98" s="357">
        <v>450</v>
      </c>
      <c r="AR98" s="357">
        <v>437</v>
      </c>
      <c r="AS98" s="357">
        <v>447</v>
      </c>
      <c r="AT98" s="357">
        <v>470</v>
      </c>
      <c r="AU98" s="357">
        <v>470</v>
      </c>
      <c r="AV98" s="357">
        <v>588</v>
      </c>
      <c r="AW98" s="357">
        <v>481</v>
      </c>
      <c r="AX98" s="357">
        <v>456</v>
      </c>
      <c r="AY98" s="350">
        <v>443</v>
      </c>
      <c r="AZ98" s="347">
        <v>448</v>
      </c>
      <c r="BA98" s="357">
        <v>466</v>
      </c>
      <c r="BB98" s="357">
        <v>473</v>
      </c>
      <c r="BC98" s="357">
        <v>460</v>
      </c>
      <c r="BD98" s="357">
        <v>433</v>
      </c>
      <c r="BE98" s="357">
        <v>466</v>
      </c>
      <c r="BF98" s="357">
        <v>463</v>
      </c>
      <c r="BG98" s="357">
        <v>465</v>
      </c>
      <c r="BH98" s="357">
        <v>455</v>
      </c>
      <c r="BI98" s="357">
        <v>464</v>
      </c>
      <c r="BJ98" s="357">
        <v>434</v>
      </c>
      <c r="BK98" s="346">
        <v>465</v>
      </c>
      <c r="BL98" s="347">
        <v>469</v>
      </c>
      <c r="BM98" s="357">
        <v>470</v>
      </c>
      <c r="BN98" s="357">
        <v>461</v>
      </c>
      <c r="BO98" s="357">
        <v>472</v>
      </c>
      <c r="BP98" s="357">
        <v>471</v>
      </c>
      <c r="BQ98" s="357">
        <v>464</v>
      </c>
      <c r="BR98" s="357">
        <v>451</v>
      </c>
      <c r="BS98" s="357">
        <v>460</v>
      </c>
      <c r="BT98" s="357">
        <v>468</v>
      </c>
      <c r="BU98" s="357">
        <v>457</v>
      </c>
      <c r="BV98" s="357">
        <v>460</v>
      </c>
      <c r="BW98" s="346">
        <v>453</v>
      </c>
      <c r="BX98" s="347">
        <v>425</v>
      </c>
      <c r="BY98" s="357">
        <v>399</v>
      </c>
      <c r="BZ98" s="357">
        <v>423</v>
      </c>
      <c r="CA98" s="357">
        <v>438</v>
      </c>
      <c r="CB98" s="357">
        <v>451</v>
      </c>
      <c r="CC98" s="357">
        <v>464</v>
      </c>
      <c r="CD98" s="357">
        <v>444</v>
      </c>
      <c r="CE98" s="357">
        <v>455</v>
      </c>
      <c r="CF98" s="357">
        <v>444</v>
      </c>
      <c r="CG98" s="357">
        <v>447</v>
      </c>
      <c r="CH98" s="357">
        <v>439</v>
      </c>
      <c r="CI98" s="346">
        <v>391</v>
      </c>
      <c r="CJ98" s="347">
        <v>312</v>
      </c>
      <c r="CK98" s="357">
        <v>294</v>
      </c>
      <c r="CL98" s="357">
        <v>298</v>
      </c>
      <c r="CM98" s="357">
        <v>315</v>
      </c>
      <c r="CN98" s="357">
        <v>318</v>
      </c>
      <c r="CO98" s="357">
        <v>316</v>
      </c>
      <c r="CP98" s="357">
        <v>312</v>
      </c>
      <c r="CQ98" s="357">
        <v>331</v>
      </c>
      <c r="CR98" s="357">
        <v>337</v>
      </c>
      <c r="CS98" s="357">
        <v>351</v>
      </c>
      <c r="CT98" s="357">
        <v>365</v>
      </c>
      <c r="CU98" s="346">
        <v>368</v>
      </c>
      <c r="CV98" s="347">
        <v>366</v>
      </c>
      <c r="CW98" s="357">
        <v>352</v>
      </c>
      <c r="CX98" s="357">
        <v>377</v>
      </c>
      <c r="CY98" s="357">
        <v>415</v>
      </c>
      <c r="CZ98" s="357">
        <v>441</v>
      </c>
      <c r="DA98" s="357">
        <v>444</v>
      </c>
      <c r="DB98" s="357">
        <v>476</v>
      </c>
      <c r="DC98" s="357">
        <v>461</v>
      </c>
      <c r="DD98" s="357">
        <v>459</v>
      </c>
      <c r="DE98" s="357">
        <v>464</v>
      </c>
      <c r="DF98" s="357">
        <v>472</v>
      </c>
      <c r="DG98" s="346">
        <v>472</v>
      </c>
      <c r="DH98" s="347">
        <v>432</v>
      </c>
      <c r="DI98" s="357">
        <v>463</v>
      </c>
      <c r="DJ98" s="357">
        <v>495</v>
      </c>
      <c r="DK98" s="357">
        <v>488</v>
      </c>
      <c r="DL98" s="357">
        <v>490</v>
      </c>
      <c r="DM98" s="357">
        <v>498</v>
      </c>
      <c r="DN98" s="357">
        <v>473</v>
      </c>
      <c r="DO98" s="357">
        <v>439</v>
      </c>
      <c r="DP98" s="357">
        <v>454</v>
      </c>
      <c r="DQ98" s="346">
        <v>456</v>
      </c>
      <c r="DR98" s="346">
        <v>474</v>
      </c>
      <c r="DS98" s="350">
        <v>469</v>
      </c>
      <c r="DT98" s="102">
        <v>-5</v>
      </c>
      <c r="DU98" s="85">
        <v>-1.0660980810234542</v>
      </c>
      <c r="DV98" s="102">
        <v>-3</v>
      </c>
      <c r="DW98" s="85">
        <v>-0.63559322033898313</v>
      </c>
    </row>
    <row r="99" spans="1:127" ht="15" outlineLevel="2">
      <c r="A99" s="344">
        <v>660</v>
      </c>
      <c r="B99" s="344" t="s">
        <v>365</v>
      </c>
      <c r="C99" s="344" t="s">
        <v>384</v>
      </c>
      <c r="D99" s="347">
        <v>2812</v>
      </c>
      <c r="E99" s="357">
        <v>2850</v>
      </c>
      <c r="F99" s="357">
        <v>2832</v>
      </c>
      <c r="G99" s="357">
        <v>2962</v>
      </c>
      <c r="H99" s="357">
        <v>3039</v>
      </c>
      <c r="I99" s="357">
        <v>3070</v>
      </c>
      <c r="J99" s="357">
        <v>3043</v>
      </c>
      <c r="K99" s="357">
        <v>3067</v>
      </c>
      <c r="L99" s="357">
        <v>3133</v>
      </c>
      <c r="M99" s="357">
        <v>3086</v>
      </c>
      <c r="N99" s="357">
        <v>3147</v>
      </c>
      <c r="O99" s="350">
        <v>3254</v>
      </c>
      <c r="P99" s="347">
        <v>3073</v>
      </c>
      <c r="Q99" s="357">
        <v>1769</v>
      </c>
      <c r="R99" s="357">
        <v>2752</v>
      </c>
      <c r="S99" s="357">
        <v>2898</v>
      </c>
      <c r="T99" s="357">
        <v>3039</v>
      </c>
      <c r="U99" s="357">
        <v>3312</v>
      </c>
      <c r="V99" s="357">
        <v>3249</v>
      </c>
      <c r="W99" s="357">
        <v>3254</v>
      </c>
      <c r="X99" s="357">
        <v>3262</v>
      </c>
      <c r="Y99" s="357">
        <v>3371</v>
      </c>
      <c r="Z99" s="357">
        <v>3293</v>
      </c>
      <c r="AA99" s="350">
        <v>3286</v>
      </c>
      <c r="AB99" s="347">
        <v>3177</v>
      </c>
      <c r="AC99" s="357">
        <v>3198</v>
      </c>
      <c r="AD99" s="357">
        <v>3199</v>
      </c>
      <c r="AE99" s="357">
        <v>3228</v>
      </c>
      <c r="AF99" s="357">
        <v>3218</v>
      </c>
      <c r="AG99" s="357">
        <v>3297</v>
      </c>
      <c r="AH99" s="357">
        <v>3533</v>
      </c>
      <c r="AI99" s="357">
        <v>3630</v>
      </c>
      <c r="AJ99" s="357">
        <v>3659</v>
      </c>
      <c r="AK99" s="357">
        <v>3630</v>
      </c>
      <c r="AL99" s="357">
        <v>3453</v>
      </c>
      <c r="AM99" s="350">
        <v>3433</v>
      </c>
      <c r="AN99" s="347">
        <v>3285</v>
      </c>
      <c r="AO99" s="357">
        <v>3155</v>
      </c>
      <c r="AP99" s="357">
        <v>3177</v>
      </c>
      <c r="AQ99" s="357">
        <v>3229</v>
      </c>
      <c r="AR99" s="357">
        <v>3251</v>
      </c>
      <c r="AS99" s="357">
        <v>3342</v>
      </c>
      <c r="AT99" s="357">
        <v>3380</v>
      </c>
      <c r="AU99" s="357">
        <v>3403</v>
      </c>
      <c r="AV99" s="357">
        <v>3509</v>
      </c>
      <c r="AW99" s="357">
        <v>3438</v>
      </c>
      <c r="AX99" s="357">
        <v>3421</v>
      </c>
      <c r="AY99" s="350">
        <v>3407</v>
      </c>
      <c r="AZ99" s="347">
        <v>3330</v>
      </c>
      <c r="BA99" s="357">
        <v>3366</v>
      </c>
      <c r="BB99" s="357">
        <v>3393</v>
      </c>
      <c r="BC99" s="357">
        <v>3293</v>
      </c>
      <c r="BD99" s="357">
        <v>3278</v>
      </c>
      <c r="BE99" s="357">
        <v>3257</v>
      </c>
      <c r="BF99" s="357">
        <v>3223</v>
      </c>
      <c r="BG99" s="357">
        <v>3215</v>
      </c>
      <c r="BH99" s="357">
        <v>3219</v>
      </c>
      <c r="BI99" s="357">
        <v>3209</v>
      </c>
      <c r="BJ99" s="357">
        <v>3081</v>
      </c>
      <c r="BK99" s="346">
        <v>3117</v>
      </c>
      <c r="BL99" s="347">
        <v>3131</v>
      </c>
      <c r="BM99" s="357">
        <v>3115</v>
      </c>
      <c r="BN99" s="357">
        <v>3197</v>
      </c>
      <c r="BO99" s="357">
        <v>3219</v>
      </c>
      <c r="BP99" s="357">
        <v>3236</v>
      </c>
      <c r="BQ99" s="357">
        <v>3287</v>
      </c>
      <c r="BR99" s="357">
        <v>3279</v>
      </c>
      <c r="BS99" s="357">
        <v>3367</v>
      </c>
      <c r="BT99" s="357">
        <v>3502</v>
      </c>
      <c r="BU99" s="357">
        <v>3597</v>
      </c>
      <c r="BV99" s="357">
        <v>3668</v>
      </c>
      <c r="BW99" s="346">
        <v>3685</v>
      </c>
      <c r="BX99" s="347">
        <v>3586</v>
      </c>
      <c r="BY99" s="357">
        <v>3584</v>
      </c>
      <c r="BZ99" s="357">
        <v>3607</v>
      </c>
      <c r="CA99" s="357">
        <v>3671</v>
      </c>
      <c r="CB99" s="357">
        <v>3725</v>
      </c>
      <c r="CC99" s="357">
        <v>3738</v>
      </c>
      <c r="CD99" s="357">
        <v>3781</v>
      </c>
      <c r="CE99" s="357">
        <v>3871</v>
      </c>
      <c r="CF99" s="357">
        <v>3788</v>
      </c>
      <c r="CG99" s="357">
        <v>3784</v>
      </c>
      <c r="CH99" s="357">
        <v>3775</v>
      </c>
      <c r="CI99" s="346">
        <v>3712</v>
      </c>
      <c r="CJ99" s="347">
        <v>3505</v>
      </c>
      <c r="CK99" s="357">
        <v>3463</v>
      </c>
      <c r="CL99" s="357">
        <v>3472</v>
      </c>
      <c r="CM99" s="357">
        <v>3395</v>
      </c>
      <c r="CN99" s="357">
        <v>3230</v>
      </c>
      <c r="CO99" s="357">
        <v>3241</v>
      </c>
      <c r="CP99" s="357">
        <v>3320</v>
      </c>
      <c r="CQ99" s="357">
        <v>3433</v>
      </c>
      <c r="CR99" s="357">
        <v>3473</v>
      </c>
      <c r="CS99" s="357">
        <v>3471</v>
      </c>
      <c r="CT99" s="357">
        <v>3553</v>
      </c>
      <c r="CU99" s="346">
        <v>3549</v>
      </c>
      <c r="CV99" s="347">
        <v>3477</v>
      </c>
      <c r="CW99" s="357">
        <v>3540</v>
      </c>
      <c r="CX99" s="357">
        <v>3575</v>
      </c>
      <c r="CY99" s="357">
        <v>3575</v>
      </c>
      <c r="CZ99" s="357">
        <v>3579</v>
      </c>
      <c r="DA99" s="357">
        <v>3583</v>
      </c>
      <c r="DB99" s="357">
        <v>3498</v>
      </c>
      <c r="DC99" s="357">
        <v>3514</v>
      </c>
      <c r="DD99" s="357">
        <v>3572</v>
      </c>
      <c r="DE99" s="357">
        <v>3569</v>
      </c>
      <c r="DF99" s="357">
        <v>3582</v>
      </c>
      <c r="DG99" s="346">
        <v>3600</v>
      </c>
      <c r="DH99" s="347">
        <v>3546</v>
      </c>
      <c r="DI99" s="357">
        <v>3571</v>
      </c>
      <c r="DJ99" s="357">
        <v>3587</v>
      </c>
      <c r="DK99" s="357">
        <v>3564</v>
      </c>
      <c r="DL99" s="357">
        <v>3542</v>
      </c>
      <c r="DM99" s="357">
        <v>3579</v>
      </c>
      <c r="DN99" s="357">
        <v>3290</v>
      </c>
      <c r="DO99" s="357">
        <v>3277</v>
      </c>
      <c r="DP99" s="357">
        <v>3262</v>
      </c>
      <c r="DQ99" s="346">
        <v>3288</v>
      </c>
      <c r="DR99" s="346">
        <v>3282</v>
      </c>
      <c r="DS99" s="350">
        <v>3261</v>
      </c>
      <c r="DT99" s="102">
        <v>-21</v>
      </c>
      <c r="DU99" s="85">
        <v>-0.64397424103035883</v>
      </c>
      <c r="DV99" s="102">
        <v>-339</v>
      </c>
      <c r="DW99" s="85">
        <v>-9.4166666666666661</v>
      </c>
    </row>
    <row r="100" spans="1:127" ht="15" outlineLevel="2">
      <c r="A100" s="344">
        <v>667</v>
      </c>
      <c r="B100" s="344" t="s">
        <v>365</v>
      </c>
      <c r="C100" s="344" t="s">
        <v>385</v>
      </c>
      <c r="D100" s="347">
        <v>2919</v>
      </c>
      <c r="E100" s="357">
        <v>2833</v>
      </c>
      <c r="F100" s="357">
        <v>2806</v>
      </c>
      <c r="G100" s="357">
        <v>2849</v>
      </c>
      <c r="H100" s="357">
        <v>2925</v>
      </c>
      <c r="I100" s="357">
        <v>3001</v>
      </c>
      <c r="J100" s="357">
        <v>2960</v>
      </c>
      <c r="K100" s="357">
        <v>2987</v>
      </c>
      <c r="L100" s="357">
        <v>2977</v>
      </c>
      <c r="M100" s="357">
        <v>3054</v>
      </c>
      <c r="N100" s="357">
        <v>3088</v>
      </c>
      <c r="O100" s="350">
        <v>3130</v>
      </c>
      <c r="P100" s="347">
        <v>2967</v>
      </c>
      <c r="Q100" s="357">
        <v>2977</v>
      </c>
      <c r="R100" s="357">
        <v>3141</v>
      </c>
      <c r="S100" s="357">
        <v>3119</v>
      </c>
      <c r="T100" s="357">
        <v>2925</v>
      </c>
      <c r="U100" s="357">
        <v>3291</v>
      </c>
      <c r="V100" s="357">
        <v>3292</v>
      </c>
      <c r="W100" s="357">
        <v>3403</v>
      </c>
      <c r="X100" s="357">
        <v>3318</v>
      </c>
      <c r="Y100" s="357">
        <v>3290</v>
      </c>
      <c r="Z100" s="357">
        <v>3260</v>
      </c>
      <c r="AA100" s="350">
        <v>3074</v>
      </c>
      <c r="AB100" s="347">
        <v>2950</v>
      </c>
      <c r="AC100" s="357">
        <v>3008</v>
      </c>
      <c r="AD100" s="357">
        <v>3020</v>
      </c>
      <c r="AE100" s="357">
        <v>3043</v>
      </c>
      <c r="AF100" s="357">
        <v>3062</v>
      </c>
      <c r="AG100" s="357">
        <v>3128</v>
      </c>
      <c r="AH100" s="357">
        <v>3293</v>
      </c>
      <c r="AI100" s="357">
        <v>3324</v>
      </c>
      <c r="AJ100" s="357">
        <v>3446</v>
      </c>
      <c r="AK100" s="357">
        <v>3483</v>
      </c>
      <c r="AL100" s="357">
        <v>3378</v>
      </c>
      <c r="AM100" s="350">
        <v>3361</v>
      </c>
      <c r="AN100" s="347">
        <v>3209</v>
      </c>
      <c r="AO100" s="357">
        <v>3062</v>
      </c>
      <c r="AP100" s="357">
        <v>3096</v>
      </c>
      <c r="AQ100" s="357">
        <v>3220</v>
      </c>
      <c r="AR100" s="357">
        <v>3274</v>
      </c>
      <c r="AS100" s="357">
        <v>3344</v>
      </c>
      <c r="AT100" s="357">
        <v>3311</v>
      </c>
      <c r="AU100" s="357">
        <v>3314</v>
      </c>
      <c r="AV100" s="357">
        <v>3267</v>
      </c>
      <c r="AW100" s="357">
        <v>3300</v>
      </c>
      <c r="AX100" s="357">
        <v>3318</v>
      </c>
      <c r="AY100" s="350">
        <v>3332</v>
      </c>
      <c r="AZ100" s="347">
        <v>3215</v>
      </c>
      <c r="BA100" s="357">
        <v>3157</v>
      </c>
      <c r="BB100" s="357">
        <v>3208</v>
      </c>
      <c r="BC100" s="357">
        <v>3167</v>
      </c>
      <c r="BD100" s="357">
        <v>3117</v>
      </c>
      <c r="BE100" s="357">
        <v>3163</v>
      </c>
      <c r="BF100" s="357">
        <v>3233</v>
      </c>
      <c r="BG100" s="357">
        <v>3457</v>
      </c>
      <c r="BH100" s="357">
        <v>3143</v>
      </c>
      <c r="BI100" s="357">
        <v>3193</v>
      </c>
      <c r="BJ100" s="357">
        <v>3122</v>
      </c>
      <c r="BK100" s="346">
        <v>3168</v>
      </c>
      <c r="BL100" s="347">
        <v>3114</v>
      </c>
      <c r="BM100" s="357">
        <v>3098</v>
      </c>
      <c r="BN100" s="357">
        <v>3115</v>
      </c>
      <c r="BO100" s="357">
        <v>3112</v>
      </c>
      <c r="BP100" s="357">
        <v>3123</v>
      </c>
      <c r="BQ100" s="357">
        <v>3188</v>
      </c>
      <c r="BR100" s="357">
        <v>3171</v>
      </c>
      <c r="BS100" s="357">
        <v>3153</v>
      </c>
      <c r="BT100" s="357">
        <v>3161</v>
      </c>
      <c r="BU100" s="357">
        <v>3154</v>
      </c>
      <c r="BV100" s="357">
        <v>3156</v>
      </c>
      <c r="BW100" s="346">
        <v>3157</v>
      </c>
      <c r="BX100" s="347">
        <v>3077</v>
      </c>
      <c r="BY100" s="357">
        <v>3089</v>
      </c>
      <c r="BZ100" s="357">
        <v>3172</v>
      </c>
      <c r="CA100" s="357">
        <v>3151</v>
      </c>
      <c r="CB100" s="357">
        <v>3187</v>
      </c>
      <c r="CC100" s="357">
        <v>3177</v>
      </c>
      <c r="CD100" s="357">
        <v>3197</v>
      </c>
      <c r="CE100" s="357">
        <v>3224</v>
      </c>
      <c r="CF100" s="357">
        <v>3174</v>
      </c>
      <c r="CG100" s="357">
        <v>3198</v>
      </c>
      <c r="CH100" s="357">
        <v>3229</v>
      </c>
      <c r="CI100" s="346">
        <v>3215</v>
      </c>
      <c r="CJ100" s="347">
        <v>3129</v>
      </c>
      <c r="CK100" s="357">
        <v>3050</v>
      </c>
      <c r="CL100" s="357">
        <v>3057</v>
      </c>
      <c r="CM100" s="357">
        <v>3050</v>
      </c>
      <c r="CN100" s="357">
        <v>2977</v>
      </c>
      <c r="CO100" s="357">
        <v>2961</v>
      </c>
      <c r="CP100" s="357">
        <v>2998</v>
      </c>
      <c r="CQ100" s="357">
        <v>3104</v>
      </c>
      <c r="CR100" s="357">
        <v>3131</v>
      </c>
      <c r="CS100" s="357">
        <v>3135</v>
      </c>
      <c r="CT100" s="357">
        <v>3172</v>
      </c>
      <c r="CU100" s="346">
        <v>3176</v>
      </c>
      <c r="CV100" s="347">
        <v>3132</v>
      </c>
      <c r="CW100" s="357">
        <v>3178</v>
      </c>
      <c r="CX100" s="357">
        <v>3246</v>
      </c>
      <c r="CY100" s="357">
        <v>3246</v>
      </c>
      <c r="CZ100" s="357">
        <v>3292</v>
      </c>
      <c r="DA100" s="357">
        <v>3295</v>
      </c>
      <c r="DB100" s="357">
        <v>3256</v>
      </c>
      <c r="DC100" s="357">
        <v>3262</v>
      </c>
      <c r="DD100" s="357">
        <v>3339</v>
      </c>
      <c r="DE100" s="357">
        <v>3349</v>
      </c>
      <c r="DF100" s="357">
        <v>3329</v>
      </c>
      <c r="DG100" s="346">
        <v>3338</v>
      </c>
      <c r="DH100" s="347">
        <v>3260</v>
      </c>
      <c r="DI100" s="357">
        <v>3267</v>
      </c>
      <c r="DJ100" s="357">
        <v>3292</v>
      </c>
      <c r="DK100" s="357">
        <v>3317</v>
      </c>
      <c r="DL100" s="357">
        <v>3351</v>
      </c>
      <c r="DM100" s="357">
        <v>3360</v>
      </c>
      <c r="DN100" s="357">
        <v>3074</v>
      </c>
      <c r="DO100" s="357">
        <v>3047</v>
      </c>
      <c r="DP100" s="357">
        <v>3136</v>
      </c>
      <c r="DQ100" s="346">
        <v>3146</v>
      </c>
      <c r="DR100" s="346">
        <v>3197</v>
      </c>
      <c r="DS100" s="350">
        <v>3173</v>
      </c>
      <c r="DT100" s="102">
        <v>-24</v>
      </c>
      <c r="DU100" s="85">
        <v>-0.75638197289631259</v>
      </c>
      <c r="DV100" s="102">
        <v>-165</v>
      </c>
      <c r="DW100" s="85">
        <v>-4.9430796884361898</v>
      </c>
    </row>
    <row r="101" spans="1:127" ht="15" outlineLevel="2">
      <c r="A101" s="344">
        <v>674</v>
      </c>
      <c r="B101" s="344" t="s">
        <v>365</v>
      </c>
      <c r="C101" s="344" t="s">
        <v>386</v>
      </c>
      <c r="D101" s="347">
        <v>2018</v>
      </c>
      <c r="E101" s="357">
        <v>2032</v>
      </c>
      <c r="F101" s="357">
        <v>2003</v>
      </c>
      <c r="G101" s="357">
        <v>2080</v>
      </c>
      <c r="H101" s="357">
        <v>2064</v>
      </c>
      <c r="I101" s="357">
        <v>2054</v>
      </c>
      <c r="J101" s="357">
        <v>2037</v>
      </c>
      <c r="K101" s="357">
        <v>2038</v>
      </c>
      <c r="L101" s="357">
        <v>1987</v>
      </c>
      <c r="M101" s="357">
        <v>1994</v>
      </c>
      <c r="N101" s="357">
        <v>1993</v>
      </c>
      <c r="O101" s="350">
        <v>2055</v>
      </c>
      <c r="P101" s="347">
        <v>2039</v>
      </c>
      <c r="Q101" s="357">
        <v>849</v>
      </c>
      <c r="R101" s="357">
        <v>1680</v>
      </c>
      <c r="S101" s="357">
        <v>1803</v>
      </c>
      <c r="T101" s="357">
        <v>2064</v>
      </c>
      <c r="U101" s="357">
        <v>1896</v>
      </c>
      <c r="V101" s="357">
        <v>1922</v>
      </c>
      <c r="W101" s="357">
        <v>1971</v>
      </c>
      <c r="X101" s="357">
        <v>1978</v>
      </c>
      <c r="Y101" s="357">
        <v>2035</v>
      </c>
      <c r="Z101" s="357">
        <v>2027</v>
      </c>
      <c r="AA101" s="350">
        <v>1955</v>
      </c>
      <c r="AB101" s="347">
        <v>1889</v>
      </c>
      <c r="AC101" s="357">
        <v>1848</v>
      </c>
      <c r="AD101" s="357">
        <v>1813</v>
      </c>
      <c r="AE101" s="357">
        <v>1815</v>
      </c>
      <c r="AF101" s="357">
        <v>1770</v>
      </c>
      <c r="AG101" s="357">
        <v>1708</v>
      </c>
      <c r="AH101" s="357">
        <v>1758</v>
      </c>
      <c r="AI101" s="357">
        <v>1763</v>
      </c>
      <c r="AJ101" s="357">
        <v>1775</v>
      </c>
      <c r="AK101" s="357">
        <v>1765</v>
      </c>
      <c r="AL101" s="357">
        <v>1728</v>
      </c>
      <c r="AM101" s="350">
        <v>1534</v>
      </c>
      <c r="AN101" s="347">
        <v>1989</v>
      </c>
      <c r="AO101" s="357">
        <v>1912</v>
      </c>
      <c r="AP101" s="357">
        <v>1943</v>
      </c>
      <c r="AQ101" s="357">
        <v>1989</v>
      </c>
      <c r="AR101" s="357">
        <v>1985</v>
      </c>
      <c r="AS101" s="357">
        <v>2003</v>
      </c>
      <c r="AT101" s="357">
        <v>2044</v>
      </c>
      <c r="AU101" s="357">
        <v>2057</v>
      </c>
      <c r="AV101" s="357">
        <v>2027</v>
      </c>
      <c r="AW101" s="357">
        <v>2060</v>
      </c>
      <c r="AX101" s="357">
        <v>2063</v>
      </c>
      <c r="AY101" s="350">
        <v>2037</v>
      </c>
      <c r="AZ101" s="347">
        <v>1994</v>
      </c>
      <c r="BA101" s="357">
        <v>2020</v>
      </c>
      <c r="BB101" s="357">
        <v>2024</v>
      </c>
      <c r="BC101" s="357">
        <v>1969</v>
      </c>
      <c r="BD101" s="357">
        <v>1981</v>
      </c>
      <c r="BE101" s="357">
        <v>2044</v>
      </c>
      <c r="BF101" s="357">
        <v>2066</v>
      </c>
      <c r="BG101" s="357">
        <v>2068</v>
      </c>
      <c r="BH101" s="357">
        <v>2093</v>
      </c>
      <c r="BI101" s="357">
        <v>2088</v>
      </c>
      <c r="BJ101" s="357">
        <v>2100</v>
      </c>
      <c r="BK101" s="346">
        <v>2118</v>
      </c>
      <c r="BL101" s="347">
        <v>2100</v>
      </c>
      <c r="BM101" s="357">
        <v>2091</v>
      </c>
      <c r="BN101" s="357">
        <v>2110</v>
      </c>
      <c r="BO101" s="357">
        <v>2196</v>
      </c>
      <c r="BP101" s="357">
        <v>2182</v>
      </c>
      <c r="BQ101" s="357">
        <v>2179</v>
      </c>
      <c r="BR101" s="357">
        <v>2152</v>
      </c>
      <c r="BS101" s="357">
        <v>2210</v>
      </c>
      <c r="BT101" s="357">
        <v>2196</v>
      </c>
      <c r="BU101" s="357">
        <v>2189</v>
      </c>
      <c r="BV101" s="357">
        <v>2196</v>
      </c>
      <c r="BW101" s="346">
        <v>2217</v>
      </c>
      <c r="BX101" s="347">
        <v>2165</v>
      </c>
      <c r="BY101" s="357">
        <v>2187</v>
      </c>
      <c r="BZ101" s="357">
        <v>2253</v>
      </c>
      <c r="CA101" s="357">
        <v>2270</v>
      </c>
      <c r="CB101" s="357">
        <v>2257</v>
      </c>
      <c r="CC101" s="357">
        <v>2308</v>
      </c>
      <c r="CD101" s="357">
        <v>2336</v>
      </c>
      <c r="CE101" s="357">
        <v>2402</v>
      </c>
      <c r="CF101" s="357">
        <v>2341</v>
      </c>
      <c r="CG101" s="357">
        <v>2332</v>
      </c>
      <c r="CH101" s="357">
        <v>2373</v>
      </c>
      <c r="CI101" s="346">
        <v>2393</v>
      </c>
      <c r="CJ101" s="347">
        <v>2313</v>
      </c>
      <c r="CK101" s="357">
        <v>2324</v>
      </c>
      <c r="CL101" s="357">
        <v>2284</v>
      </c>
      <c r="CM101" s="357">
        <v>2283</v>
      </c>
      <c r="CN101" s="357">
        <v>2178</v>
      </c>
      <c r="CO101" s="357">
        <v>2154</v>
      </c>
      <c r="CP101" s="357">
        <v>2155</v>
      </c>
      <c r="CQ101" s="357">
        <v>2260</v>
      </c>
      <c r="CR101" s="357">
        <v>2273</v>
      </c>
      <c r="CS101" s="357">
        <v>2265</v>
      </c>
      <c r="CT101" s="357">
        <v>2288</v>
      </c>
      <c r="CU101" s="346">
        <v>2348</v>
      </c>
      <c r="CV101" s="347">
        <v>2338</v>
      </c>
      <c r="CW101" s="357">
        <v>2361</v>
      </c>
      <c r="CX101" s="357">
        <v>2411</v>
      </c>
      <c r="CY101" s="357">
        <v>2446</v>
      </c>
      <c r="CZ101" s="357">
        <v>2514</v>
      </c>
      <c r="DA101" s="357">
        <v>2489</v>
      </c>
      <c r="DB101" s="357">
        <v>2458</v>
      </c>
      <c r="DC101" s="357">
        <v>2452</v>
      </c>
      <c r="DD101" s="357">
        <v>2535</v>
      </c>
      <c r="DE101" s="357">
        <v>2590</v>
      </c>
      <c r="DF101" s="357">
        <v>2586</v>
      </c>
      <c r="DG101" s="346">
        <v>2575</v>
      </c>
      <c r="DH101" s="347">
        <v>2571</v>
      </c>
      <c r="DI101" s="357">
        <v>2601</v>
      </c>
      <c r="DJ101" s="357">
        <v>2626</v>
      </c>
      <c r="DK101" s="357">
        <v>2627</v>
      </c>
      <c r="DL101" s="357">
        <v>2677</v>
      </c>
      <c r="DM101" s="357">
        <v>2686</v>
      </c>
      <c r="DN101" s="357">
        <v>2442</v>
      </c>
      <c r="DO101" s="357">
        <v>2425</v>
      </c>
      <c r="DP101" s="357">
        <v>2472</v>
      </c>
      <c r="DQ101" s="346">
        <v>2473</v>
      </c>
      <c r="DR101" s="346">
        <v>2530</v>
      </c>
      <c r="DS101" s="350">
        <v>2547</v>
      </c>
      <c r="DT101" s="102">
        <v>17</v>
      </c>
      <c r="DU101" s="85">
        <v>0.66745190420102085</v>
      </c>
      <c r="DV101" s="102">
        <v>-28</v>
      </c>
      <c r="DW101" s="85">
        <v>-1.087378640776699</v>
      </c>
    </row>
    <row r="102" spans="1:127" ht="15" outlineLevel="2">
      <c r="A102" s="344">
        <v>697</v>
      </c>
      <c r="B102" s="344" t="s">
        <v>365</v>
      </c>
      <c r="C102" s="344" t="s">
        <v>387</v>
      </c>
      <c r="D102" s="347">
        <v>9560</v>
      </c>
      <c r="E102" s="357">
        <v>9662</v>
      </c>
      <c r="F102" s="357">
        <v>9659</v>
      </c>
      <c r="G102" s="357">
        <v>9741</v>
      </c>
      <c r="H102" s="357">
        <v>9898</v>
      </c>
      <c r="I102" s="357">
        <v>9952</v>
      </c>
      <c r="J102" s="357">
        <v>9872</v>
      </c>
      <c r="K102" s="357">
        <v>9962</v>
      </c>
      <c r="L102" s="357">
        <v>9874</v>
      </c>
      <c r="M102" s="357">
        <v>9983</v>
      </c>
      <c r="N102" s="357">
        <v>10009</v>
      </c>
      <c r="O102" s="350">
        <v>10040</v>
      </c>
      <c r="P102" s="347">
        <v>9940</v>
      </c>
      <c r="Q102" s="357">
        <v>8409</v>
      </c>
      <c r="R102" s="357">
        <v>10123</v>
      </c>
      <c r="S102" s="357">
        <v>10138</v>
      </c>
      <c r="T102" s="357">
        <v>9898</v>
      </c>
      <c r="U102" s="357">
        <v>10354</v>
      </c>
      <c r="V102" s="357">
        <v>10312</v>
      </c>
      <c r="W102" s="357">
        <v>10536</v>
      </c>
      <c r="X102" s="357">
        <v>10553</v>
      </c>
      <c r="Y102" s="357">
        <v>10572</v>
      </c>
      <c r="Z102" s="357">
        <v>10622</v>
      </c>
      <c r="AA102" s="350">
        <v>10505</v>
      </c>
      <c r="AB102" s="347">
        <v>10410</v>
      </c>
      <c r="AC102" s="357">
        <v>10355</v>
      </c>
      <c r="AD102" s="357">
        <v>10530</v>
      </c>
      <c r="AE102" s="357">
        <v>10636</v>
      </c>
      <c r="AF102" s="357">
        <v>10642</v>
      </c>
      <c r="AG102" s="357">
        <v>10701</v>
      </c>
      <c r="AH102" s="357">
        <v>11018</v>
      </c>
      <c r="AI102" s="357">
        <v>11152</v>
      </c>
      <c r="AJ102" s="357">
        <v>11359</v>
      </c>
      <c r="AK102" s="357">
        <v>11530</v>
      </c>
      <c r="AL102" s="357">
        <v>11448</v>
      </c>
      <c r="AM102" s="350">
        <v>11452</v>
      </c>
      <c r="AN102" s="347">
        <v>11313</v>
      </c>
      <c r="AO102" s="357">
        <v>11333</v>
      </c>
      <c r="AP102" s="357">
        <v>11428</v>
      </c>
      <c r="AQ102" s="357">
        <v>11613</v>
      </c>
      <c r="AR102" s="357">
        <v>11701</v>
      </c>
      <c r="AS102" s="357">
        <v>11885</v>
      </c>
      <c r="AT102" s="357">
        <v>11801</v>
      </c>
      <c r="AU102" s="357">
        <v>11678</v>
      </c>
      <c r="AV102" s="357">
        <v>11541</v>
      </c>
      <c r="AW102" s="357">
        <v>11626</v>
      </c>
      <c r="AX102" s="357">
        <v>11555</v>
      </c>
      <c r="AY102" s="350">
        <v>11463</v>
      </c>
      <c r="AZ102" s="347">
        <v>11284</v>
      </c>
      <c r="BA102" s="357">
        <v>11272</v>
      </c>
      <c r="BB102" s="357">
        <v>11420</v>
      </c>
      <c r="BC102" s="357">
        <v>11273</v>
      </c>
      <c r="BD102" s="357">
        <v>11253</v>
      </c>
      <c r="BE102" s="357">
        <v>11364</v>
      </c>
      <c r="BF102" s="357">
        <v>11428</v>
      </c>
      <c r="BG102" s="357">
        <v>11540</v>
      </c>
      <c r="BH102" s="357">
        <v>11578</v>
      </c>
      <c r="BI102" s="357">
        <v>11527</v>
      </c>
      <c r="BJ102" s="357">
        <v>11593</v>
      </c>
      <c r="BK102" s="346">
        <v>11667</v>
      </c>
      <c r="BL102" s="347">
        <v>11578</v>
      </c>
      <c r="BM102" s="357">
        <v>11489</v>
      </c>
      <c r="BN102" s="357">
        <v>11591</v>
      </c>
      <c r="BO102" s="357">
        <v>11662</v>
      </c>
      <c r="BP102" s="357">
        <v>11695</v>
      </c>
      <c r="BQ102" s="357">
        <v>11723</v>
      </c>
      <c r="BR102" s="357">
        <v>11802</v>
      </c>
      <c r="BS102" s="357">
        <v>11872</v>
      </c>
      <c r="BT102" s="357">
        <v>11874</v>
      </c>
      <c r="BU102" s="357">
        <v>11827</v>
      </c>
      <c r="BV102" s="357">
        <v>11825</v>
      </c>
      <c r="BW102" s="346">
        <v>12259</v>
      </c>
      <c r="BX102" s="347">
        <v>12031</v>
      </c>
      <c r="BY102" s="357">
        <v>11713</v>
      </c>
      <c r="BZ102" s="357">
        <v>11694</v>
      </c>
      <c r="CA102" s="357">
        <v>11695</v>
      </c>
      <c r="CB102" s="357">
        <v>11779</v>
      </c>
      <c r="CC102" s="357">
        <v>11763</v>
      </c>
      <c r="CD102" s="357">
        <v>11731</v>
      </c>
      <c r="CE102" s="357">
        <v>11859</v>
      </c>
      <c r="CF102" s="357">
        <v>11772</v>
      </c>
      <c r="CG102" s="357">
        <v>11796</v>
      </c>
      <c r="CH102" s="357">
        <v>11764</v>
      </c>
      <c r="CI102" s="346">
        <v>11666</v>
      </c>
      <c r="CJ102" s="347">
        <v>11514</v>
      </c>
      <c r="CK102" s="357">
        <v>11380</v>
      </c>
      <c r="CL102" s="357">
        <v>11168</v>
      </c>
      <c r="CM102" s="357">
        <v>11036</v>
      </c>
      <c r="CN102" s="357">
        <v>10775</v>
      </c>
      <c r="CO102" s="357">
        <v>10654</v>
      </c>
      <c r="CP102" s="357">
        <v>10841</v>
      </c>
      <c r="CQ102" s="357">
        <v>11079</v>
      </c>
      <c r="CR102" s="357">
        <v>11106</v>
      </c>
      <c r="CS102" s="357">
        <v>11156</v>
      </c>
      <c r="CT102" s="357">
        <v>11265</v>
      </c>
      <c r="CU102" s="346">
        <v>11918</v>
      </c>
      <c r="CV102" s="347">
        <v>12104</v>
      </c>
      <c r="CW102" s="357">
        <v>12557</v>
      </c>
      <c r="CX102" s="357">
        <v>12928</v>
      </c>
      <c r="CY102" s="357">
        <v>13228</v>
      </c>
      <c r="CZ102" s="357">
        <v>13458</v>
      </c>
      <c r="DA102" s="357">
        <v>13607</v>
      </c>
      <c r="DB102" s="357">
        <v>13683</v>
      </c>
      <c r="DC102" s="357">
        <v>13812</v>
      </c>
      <c r="DD102" s="357">
        <v>13915</v>
      </c>
      <c r="DE102" s="357">
        <v>14074</v>
      </c>
      <c r="DF102" s="357">
        <v>14241</v>
      </c>
      <c r="DG102" s="346">
        <v>14371</v>
      </c>
      <c r="DH102" s="347">
        <v>14470</v>
      </c>
      <c r="DI102" s="357">
        <v>14663</v>
      </c>
      <c r="DJ102" s="357">
        <v>14755</v>
      </c>
      <c r="DK102" s="357">
        <v>14973</v>
      </c>
      <c r="DL102" s="357">
        <v>15088</v>
      </c>
      <c r="DM102" s="357">
        <v>15290</v>
      </c>
      <c r="DN102" s="357">
        <v>14364</v>
      </c>
      <c r="DO102" s="357">
        <v>14631</v>
      </c>
      <c r="DP102" s="357">
        <v>14766</v>
      </c>
      <c r="DQ102" s="346">
        <v>14947</v>
      </c>
      <c r="DR102" s="346">
        <v>15042</v>
      </c>
      <c r="DS102" s="350">
        <v>15074</v>
      </c>
      <c r="DT102" s="102">
        <v>32</v>
      </c>
      <c r="DU102" s="85">
        <v>0.21228605545973198</v>
      </c>
      <c r="DV102" s="102">
        <v>703</v>
      </c>
      <c r="DW102" s="85">
        <v>4.891795978011273</v>
      </c>
    </row>
    <row r="103" spans="1:127" ht="15" outlineLevel="2">
      <c r="A103" s="344">
        <v>756</v>
      </c>
      <c r="B103" s="344" t="s">
        <v>365</v>
      </c>
      <c r="C103" s="344" t="s">
        <v>388</v>
      </c>
      <c r="D103" s="347">
        <v>5149</v>
      </c>
      <c r="E103" s="357">
        <v>4819</v>
      </c>
      <c r="F103" s="357">
        <v>4763</v>
      </c>
      <c r="G103" s="357">
        <v>4869</v>
      </c>
      <c r="H103" s="357">
        <v>4941</v>
      </c>
      <c r="I103" s="357">
        <v>5089</v>
      </c>
      <c r="J103" s="357">
        <v>5039</v>
      </c>
      <c r="K103" s="357">
        <v>4973</v>
      </c>
      <c r="L103" s="357">
        <v>4886</v>
      </c>
      <c r="M103" s="357">
        <v>4954</v>
      </c>
      <c r="N103" s="357">
        <v>5025</v>
      </c>
      <c r="O103" s="350">
        <v>5027</v>
      </c>
      <c r="P103" s="347">
        <v>4845</v>
      </c>
      <c r="Q103" s="357">
        <v>4832</v>
      </c>
      <c r="R103" s="357">
        <v>5025</v>
      </c>
      <c r="S103" s="357">
        <v>5069</v>
      </c>
      <c r="T103" s="357">
        <v>4941</v>
      </c>
      <c r="U103" s="357">
        <v>5023</v>
      </c>
      <c r="V103" s="357">
        <v>5031</v>
      </c>
      <c r="W103" s="357">
        <v>5216</v>
      </c>
      <c r="X103" s="357">
        <v>5236</v>
      </c>
      <c r="Y103" s="357">
        <v>5232</v>
      </c>
      <c r="Z103" s="357">
        <v>5201</v>
      </c>
      <c r="AA103" s="350">
        <v>5083</v>
      </c>
      <c r="AB103" s="347">
        <v>4736</v>
      </c>
      <c r="AC103" s="357">
        <v>4652</v>
      </c>
      <c r="AD103" s="357">
        <v>4717</v>
      </c>
      <c r="AE103" s="357">
        <v>4875</v>
      </c>
      <c r="AF103" s="357">
        <v>4894</v>
      </c>
      <c r="AG103" s="357">
        <v>4961</v>
      </c>
      <c r="AH103" s="357">
        <v>5207</v>
      </c>
      <c r="AI103" s="357">
        <v>5265</v>
      </c>
      <c r="AJ103" s="357">
        <v>5403</v>
      </c>
      <c r="AK103" s="357">
        <v>5459</v>
      </c>
      <c r="AL103" s="357">
        <v>5371</v>
      </c>
      <c r="AM103" s="350">
        <v>5311</v>
      </c>
      <c r="AN103" s="347">
        <v>5168</v>
      </c>
      <c r="AO103" s="357">
        <v>5112</v>
      </c>
      <c r="AP103" s="357">
        <v>5292</v>
      </c>
      <c r="AQ103" s="357">
        <v>5450</v>
      </c>
      <c r="AR103" s="357">
        <v>5517</v>
      </c>
      <c r="AS103" s="357">
        <v>5663</v>
      </c>
      <c r="AT103" s="357">
        <v>5722</v>
      </c>
      <c r="AU103" s="357">
        <v>5776</v>
      </c>
      <c r="AV103" s="357">
        <v>5743</v>
      </c>
      <c r="AW103" s="357">
        <v>5836</v>
      </c>
      <c r="AX103" s="357">
        <v>5839</v>
      </c>
      <c r="AY103" s="350">
        <v>5835</v>
      </c>
      <c r="AZ103" s="347">
        <v>5594</v>
      </c>
      <c r="BA103" s="357">
        <v>5601</v>
      </c>
      <c r="BB103" s="357">
        <v>5782</v>
      </c>
      <c r="BC103" s="357">
        <v>5772</v>
      </c>
      <c r="BD103" s="357">
        <v>5763</v>
      </c>
      <c r="BE103" s="357">
        <v>5873</v>
      </c>
      <c r="BF103" s="357">
        <v>5898</v>
      </c>
      <c r="BG103" s="357">
        <v>6178</v>
      </c>
      <c r="BH103" s="357">
        <v>5794</v>
      </c>
      <c r="BI103" s="357">
        <v>5767</v>
      </c>
      <c r="BJ103" s="357">
        <v>5695</v>
      </c>
      <c r="BK103" s="346">
        <v>5734</v>
      </c>
      <c r="BL103" s="347">
        <v>5630</v>
      </c>
      <c r="BM103" s="357">
        <v>5709</v>
      </c>
      <c r="BN103" s="357">
        <v>5721</v>
      </c>
      <c r="BO103" s="357">
        <v>5817</v>
      </c>
      <c r="BP103" s="357">
        <v>5735</v>
      </c>
      <c r="BQ103" s="357">
        <v>5877</v>
      </c>
      <c r="BR103" s="357">
        <v>5912</v>
      </c>
      <c r="BS103" s="357">
        <v>5962</v>
      </c>
      <c r="BT103" s="357">
        <v>6022</v>
      </c>
      <c r="BU103" s="357">
        <v>6001</v>
      </c>
      <c r="BV103" s="357">
        <v>5986</v>
      </c>
      <c r="BW103" s="346">
        <v>6000</v>
      </c>
      <c r="BX103" s="347">
        <v>5822</v>
      </c>
      <c r="BY103" s="357">
        <v>5821</v>
      </c>
      <c r="BZ103" s="357">
        <v>5921</v>
      </c>
      <c r="CA103" s="357">
        <v>5988</v>
      </c>
      <c r="CB103" s="357">
        <v>6034</v>
      </c>
      <c r="CC103" s="357">
        <v>6182</v>
      </c>
      <c r="CD103" s="357">
        <v>6262</v>
      </c>
      <c r="CE103" s="357">
        <v>6395</v>
      </c>
      <c r="CF103" s="357">
        <v>6329</v>
      </c>
      <c r="CG103" s="357">
        <v>6366</v>
      </c>
      <c r="CH103" s="357">
        <v>6495</v>
      </c>
      <c r="CI103" s="346">
        <v>6531</v>
      </c>
      <c r="CJ103" s="347">
        <v>6359</v>
      </c>
      <c r="CK103" s="357">
        <v>6354</v>
      </c>
      <c r="CL103" s="357">
        <v>6333</v>
      </c>
      <c r="CM103" s="357">
        <v>6321</v>
      </c>
      <c r="CN103" s="357">
        <v>6195</v>
      </c>
      <c r="CO103" s="357">
        <v>6215</v>
      </c>
      <c r="CP103" s="357">
        <v>6249</v>
      </c>
      <c r="CQ103" s="357">
        <v>6412</v>
      </c>
      <c r="CR103" s="357">
        <v>6453</v>
      </c>
      <c r="CS103" s="357">
        <v>6493</v>
      </c>
      <c r="CT103" s="357">
        <v>6624</v>
      </c>
      <c r="CU103" s="346">
        <v>6719</v>
      </c>
      <c r="CV103" s="347">
        <v>6677</v>
      </c>
      <c r="CW103" s="357">
        <v>6743</v>
      </c>
      <c r="CX103" s="357">
        <v>6869</v>
      </c>
      <c r="CY103" s="357">
        <v>6954</v>
      </c>
      <c r="CZ103" s="357">
        <v>7051</v>
      </c>
      <c r="DA103" s="357">
        <v>7072</v>
      </c>
      <c r="DB103" s="357">
        <v>6982</v>
      </c>
      <c r="DC103" s="357">
        <v>7063</v>
      </c>
      <c r="DD103" s="357">
        <v>7051</v>
      </c>
      <c r="DE103" s="357">
        <v>7071</v>
      </c>
      <c r="DF103" s="357">
        <v>7055</v>
      </c>
      <c r="DG103" s="346">
        <v>7141</v>
      </c>
      <c r="DH103" s="347">
        <v>7131</v>
      </c>
      <c r="DI103" s="357">
        <v>7279</v>
      </c>
      <c r="DJ103" s="357">
        <v>7301</v>
      </c>
      <c r="DK103" s="357">
        <v>7387</v>
      </c>
      <c r="DL103" s="357">
        <v>7395</v>
      </c>
      <c r="DM103" s="357">
        <v>7468</v>
      </c>
      <c r="DN103" s="357">
        <v>6865</v>
      </c>
      <c r="DO103" s="357">
        <v>6869</v>
      </c>
      <c r="DP103" s="357">
        <v>6955</v>
      </c>
      <c r="DQ103" s="346">
        <v>6910</v>
      </c>
      <c r="DR103" s="346">
        <v>6917</v>
      </c>
      <c r="DS103" s="350">
        <v>6845</v>
      </c>
      <c r="DT103" s="102">
        <v>-72</v>
      </c>
      <c r="DU103" s="85">
        <v>-1.0518626734842951</v>
      </c>
      <c r="DV103" s="102">
        <v>-296</v>
      </c>
      <c r="DW103" s="85">
        <v>-4.1450777202072544</v>
      </c>
    </row>
    <row r="104" spans="1:127" ht="15" outlineLevel="1">
      <c r="A104" s="123" t="s">
        <v>389</v>
      </c>
      <c r="B104" s="26"/>
      <c r="C104" s="27"/>
      <c r="D104" s="44">
        <v>79792</v>
      </c>
      <c r="E104" s="45">
        <v>79304</v>
      </c>
      <c r="F104" s="45">
        <v>79152</v>
      </c>
      <c r="G104" s="45">
        <v>80313</v>
      </c>
      <c r="H104" s="45">
        <v>81166</v>
      </c>
      <c r="I104" s="45">
        <v>82036</v>
      </c>
      <c r="J104" s="45">
        <v>81391</v>
      </c>
      <c r="K104" s="45">
        <v>81596</v>
      </c>
      <c r="L104" s="45">
        <v>80834</v>
      </c>
      <c r="M104" s="45">
        <v>81419</v>
      </c>
      <c r="N104" s="45">
        <v>81828</v>
      </c>
      <c r="O104" s="235">
        <v>81944</v>
      </c>
      <c r="P104" s="44">
        <v>79511</v>
      </c>
      <c r="Q104" s="45">
        <v>56487</v>
      </c>
      <c r="R104" s="45">
        <v>77749</v>
      </c>
      <c r="S104" s="45">
        <v>78745</v>
      </c>
      <c r="T104" s="45">
        <v>81166</v>
      </c>
      <c r="U104" s="45">
        <v>80652</v>
      </c>
      <c r="V104" s="45">
        <v>80559</v>
      </c>
      <c r="W104" s="45">
        <v>82514</v>
      </c>
      <c r="X104" s="45">
        <v>82873</v>
      </c>
      <c r="Y104" s="45">
        <v>83631</v>
      </c>
      <c r="Z104" s="45">
        <v>83128</v>
      </c>
      <c r="AA104" s="235">
        <v>81096</v>
      </c>
      <c r="AB104" s="44">
        <v>78472</v>
      </c>
      <c r="AC104" s="45">
        <v>77161</v>
      </c>
      <c r="AD104" s="45">
        <v>77726</v>
      </c>
      <c r="AE104" s="45">
        <v>78763</v>
      </c>
      <c r="AF104" s="45">
        <v>78810</v>
      </c>
      <c r="AG104" s="45">
        <v>79829</v>
      </c>
      <c r="AH104" s="45">
        <v>83142</v>
      </c>
      <c r="AI104" s="45">
        <v>84369</v>
      </c>
      <c r="AJ104" s="45">
        <v>85783</v>
      </c>
      <c r="AK104" s="45">
        <v>85892</v>
      </c>
      <c r="AL104" s="45">
        <v>83330</v>
      </c>
      <c r="AM104" s="235">
        <v>83278</v>
      </c>
      <c r="AN104" s="44">
        <v>81296</v>
      </c>
      <c r="AO104" s="45">
        <v>79101</v>
      </c>
      <c r="AP104" s="45">
        <v>80135</v>
      </c>
      <c r="AQ104" s="45">
        <v>82290</v>
      </c>
      <c r="AR104" s="45">
        <v>83389</v>
      </c>
      <c r="AS104" s="45">
        <v>86414</v>
      </c>
      <c r="AT104" s="45">
        <v>87303</v>
      </c>
      <c r="AU104" s="45">
        <v>87709</v>
      </c>
      <c r="AV104" s="45">
        <v>88101</v>
      </c>
      <c r="AW104" s="45">
        <v>89074</v>
      </c>
      <c r="AX104" s="45">
        <v>89052</v>
      </c>
      <c r="AY104" s="235">
        <v>89484</v>
      </c>
      <c r="AZ104" s="44">
        <v>88412</v>
      </c>
      <c r="BA104" s="45">
        <v>87898</v>
      </c>
      <c r="BB104" s="45">
        <v>88538</v>
      </c>
      <c r="BC104" s="45">
        <v>87032</v>
      </c>
      <c r="BD104" s="45">
        <v>86442</v>
      </c>
      <c r="BE104" s="45">
        <v>87169</v>
      </c>
      <c r="BF104" s="45">
        <v>87385</v>
      </c>
      <c r="BG104" s="45">
        <v>88904</v>
      </c>
      <c r="BH104" s="45">
        <v>86142</v>
      </c>
      <c r="BI104" s="45">
        <v>85685</v>
      </c>
      <c r="BJ104" s="45">
        <v>84769</v>
      </c>
      <c r="BK104" s="57">
        <v>85106</v>
      </c>
      <c r="BL104" s="44">
        <v>84063</v>
      </c>
      <c r="BM104" s="45">
        <v>83358</v>
      </c>
      <c r="BN104" s="45">
        <v>84453</v>
      </c>
      <c r="BO104" s="45">
        <v>84895</v>
      </c>
      <c r="BP104" s="45">
        <v>84409</v>
      </c>
      <c r="BQ104" s="45">
        <v>84620</v>
      </c>
      <c r="BR104" s="45">
        <v>84407</v>
      </c>
      <c r="BS104" s="45">
        <v>85092</v>
      </c>
      <c r="BT104" s="45">
        <v>85609</v>
      </c>
      <c r="BU104" s="45">
        <v>85612</v>
      </c>
      <c r="BV104" s="45">
        <v>85194</v>
      </c>
      <c r="BW104" s="57">
        <v>84472</v>
      </c>
      <c r="BX104" s="44">
        <v>82720</v>
      </c>
      <c r="BY104" s="45">
        <v>82610</v>
      </c>
      <c r="BZ104" s="45">
        <v>83629</v>
      </c>
      <c r="CA104" s="45">
        <v>84064</v>
      </c>
      <c r="CB104" s="45">
        <v>84345</v>
      </c>
      <c r="CC104" s="45">
        <v>84818</v>
      </c>
      <c r="CD104" s="45">
        <v>85210</v>
      </c>
      <c r="CE104" s="45">
        <v>85607</v>
      </c>
      <c r="CF104" s="45">
        <v>84918</v>
      </c>
      <c r="CG104" s="45">
        <v>85261</v>
      </c>
      <c r="CH104" s="45">
        <v>85447</v>
      </c>
      <c r="CI104" s="57">
        <v>85183</v>
      </c>
      <c r="CJ104" s="44">
        <v>82682</v>
      </c>
      <c r="CK104" s="45">
        <v>81562</v>
      </c>
      <c r="CL104" s="45">
        <v>82261</v>
      </c>
      <c r="CM104" s="45">
        <v>82000</v>
      </c>
      <c r="CN104" s="45">
        <v>80813</v>
      </c>
      <c r="CO104" s="45">
        <v>80962</v>
      </c>
      <c r="CP104" s="45">
        <v>81742</v>
      </c>
      <c r="CQ104" s="45">
        <v>83834</v>
      </c>
      <c r="CR104" s="45">
        <v>84363</v>
      </c>
      <c r="CS104" s="45">
        <v>85194</v>
      </c>
      <c r="CT104" s="45">
        <v>86465</v>
      </c>
      <c r="CU104" s="57">
        <v>86732</v>
      </c>
      <c r="CV104" s="44">
        <v>86198</v>
      </c>
      <c r="CW104" s="45">
        <v>87034</v>
      </c>
      <c r="CX104" s="45">
        <v>88750</v>
      </c>
      <c r="CY104" s="45">
        <v>89158</v>
      </c>
      <c r="CZ104" s="45">
        <v>89941</v>
      </c>
      <c r="DA104" s="45">
        <v>89859</v>
      </c>
      <c r="DB104" s="45">
        <v>89253</v>
      </c>
      <c r="DC104" s="45">
        <v>89492</v>
      </c>
      <c r="DD104" s="45">
        <v>89411</v>
      </c>
      <c r="DE104" s="45">
        <v>89838</v>
      </c>
      <c r="DF104" s="45">
        <v>89658</v>
      </c>
      <c r="DG104" s="57">
        <v>89961</v>
      </c>
      <c r="DH104" s="44">
        <v>89472</v>
      </c>
      <c r="DI104" s="45">
        <v>90349</v>
      </c>
      <c r="DJ104" s="45">
        <v>90904</v>
      </c>
      <c r="DK104" s="45">
        <v>91824</v>
      </c>
      <c r="DL104" s="45">
        <v>91702</v>
      </c>
      <c r="DM104" s="45">
        <v>92415</v>
      </c>
      <c r="DN104" s="45">
        <v>85495</v>
      </c>
      <c r="DO104" s="45">
        <v>85763</v>
      </c>
      <c r="DP104" s="45">
        <v>86744</v>
      </c>
      <c r="DQ104" s="57">
        <v>86663</v>
      </c>
      <c r="DR104" s="57">
        <v>87211</v>
      </c>
      <c r="DS104" s="235">
        <v>86738</v>
      </c>
      <c r="DT104" s="102">
        <v>-473</v>
      </c>
      <c r="DU104" s="85">
        <v>-0.54532039014042288</v>
      </c>
      <c r="DV104" s="102">
        <v>-3223</v>
      </c>
      <c r="DW104" s="85">
        <v>-3.5826635986705351</v>
      </c>
    </row>
    <row r="105" spans="1:127" ht="15" outlineLevel="2">
      <c r="A105" s="344">
        <v>30</v>
      </c>
      <c r="B105" s="344" t="s">
        <v>389</v>
      </c>
      <c r="C105" s="344" t="s">
        <v>390</v>
      </c>
      <c r="D105" s="347">
        <v>12527</v>
      </c>
      <c r="E105" s="357">
        <v>12451</v>
      </c>
      <c r="F105" s="357">
        <v>12452</v>
      </c>
      <c r="G105" s="357">
        <v>12482</v>
      </c>
      <c r="H105" s="357">
        <v>12601</v>
      </c>
      <c r="I105" s="357">
        <v>12641</v>
      </c>
      <c r="J105" s="357">
        <v>12548</v>
      </c>
      <c r="K105" s="357">
        <v>12524</v>
      </c>
      <c r="L105" s="357">
        <v>12301</v>
      </c>
      <c r="M105" s="357">
        <v>12332</v>
      </c>
      <c r="N105" s="357">
        <v>12280</v>
      </c>
      <c r="O105" s="350">
        <v>12381</v>
      </c>
      <c r="P105" s="347">
        <v>12029</v>
      </c>
      <c r="Q105" s="357">
        <v>9412</v>
      </c>
      <c r="R105" s="357">
        <v>11978</v>
      </c>
      <c r="S105" s="357">
        <v>12028</v>
      </c>
      <c r="T105" s="357">
        <v>12601</v>
      </c>
      <c r="U105" s="357">
        <v>12231</v>
      </c>
      <c r="V105" s="357">
        <v>12230</v>
      </c>
      <c r="W105" s="357">
        <v>12579</v>
      </c>
      <c r="X105" s="357">
        <v>12640</v>
      </c>
      <c r="Y105" s="357">
        <v>12557</v>
      </c>
      <c r="Z105" s="357">
        <v>12520</v>
      </c>
      <c r="AA105" s="350">
        <v>12206</v>
      </c>
      <c r="AB105" s="347">
        <v>11826</v>
      </c>
      <c r="AC105" s="357">
        <v>11666</v>
      </c>
      <c r="AD105" s="357">
        <v>11779</v>
      </c>
      <c r="AE105" s="357">
        <v>12020</v>
      </c>
      <c r="AF105" s="357">
        <v>12030</v>
      </c>
      <c r="AG105" s="357">
        <v>12093</v>
      </c>
      <c r="AH105" s="357">
        <v>12296</v>
      </c>
      <c r="AI105" s="357">
        <v>12383</v>
      </c>
      <c r="AJ105" s="357">
        <v>12425</v>
      </c>
      <c r="AK105" s="357">
        <v>12607</v>
      </c>
      <c r="AL105" s="357">
        <v>12552</v>
      </c>
      <c r="AM105" s="350">
        <v>12542</v>
      </c>
      <c r="AN105" s="347">
        <v>12462</v>
      </c>
      <c r="AO105" s="357">
        <v>12434</v>
      </c>
      <c r="AP105" s="357">
        <v>12604</v>
      </c>
      <c r="AQ105" s="357">
        <v>12808</v>
      </c>
      <c r="AR105" s="357">
        <v>13030</v>
      </c>
      <c r="AS105" s="357">
        <v>13631</v>
      </c>
      <c r="AT105" s="357">
        <v>13803</v>
      </c>
      <c r="AU105" s="357">
        <v>13860</v>
      </c>
      <c r="AV105" s="357">
        <v>13934</v>
      </c>
      <c r="AW105" s="357">
        <v>14042</v>
      </c>
      <c r="AX105" s="357">
        <v>13902</v>
      </c>
      <c r="AY105" s="350">
        <v>13769</v>
      </c>
      <c r="AZ105" s="347">
        <v>13512</v>
      </c>
      <c r="BA105" s="357">
        <v>13516</v>
      </c>
      <c r="BB105" s="357">
        <v>13728</v>
      </c>
      <c r="BC105" s="357">
        <v>13453</v>
      </c>
      <c r="BD105" s="357">
        <v>13279</v>
      </c>
      <c r="BE105" s="357">
        <v>13405</v>
      </c>
      <c r="BF105" s="357">
        <v>13541</v>
      </c>
      <c r="BG105" s="357">
        <v>13528</v>
      </c>
      <c r="BH105" s="357">
        <v>13577</v>
      </c>
      <c r="BI105" s="357">
        <v>13639</v>
      </c>
      <c r="BJ105" s="357">
        <v>13630</v>
      </c>
      <c r="BK105" s="346">
        <v>13701</v>
      </c>
      <c r="BL105" s="347">
        <v>13540</v>
      </c>
      <c r="BM105" s="357">
        <v>13637</v>
      </c>
      <c r="BN105" s="357">
        <v>13697</v>
      </c>
      <c r="BO105" s="357">
        <v>13681</v>
      </c>
      <c r="BP105" s="357">
        <v>13671</v>
      </c>
      <c r="BQ105" s="357">
        <v>13731</v>
      </c>
      <c r="BR105" s="357">
        <v>13654</v>
      </c>
      <c r="BS105" s="357">
        <v>13727</v>
      </c>
      <c r="BT105" s="357">
        <v>13860</v>
      </c>
      <c r="BU105" s="357">
        <v>13911</v>
      </c>
      <c r="BV105" s="357">
        <v>13752</v>
      </c>
      <c r="BW105" s="346">
        <v>13365</v>
      </c>
      <c r="BX105" s="347">
        <v>13296</v>
      </c>
      <c r="BY105" s="357">
        <v>13559</v>
      </c>
      <c r="BZ105" s="357">
        <v>13694</v>
      </c>
      <c r="CA105" s="357">
        <v>13788</v>
      </c>
      <c r="CB105" s="357">
        <v>13965</v>
      </c>
      <c r="CC105" s="357">
        <v>14053</v>
      </c>
      <c r="CD105" s="357">
        <v>14016</v>
      </c>
      <c r="CE105" s="357">
        <v>14022</v>
      </c>
      <c r="CF105" s="357">
        <v>14147</v>
      </c>
      <c r="CG105" s="357">
        <v>14323</v>
      </c>
      <c r="CH105" s="357">
        <v>14291</v>
      </c>
      <c r="CI105" s="346">
        <v>14279</v>
      </c>
      <c r="CJ105" s="347">
        <v>13919</v>
      </c>
      <c r="CK105" s="357">
        <v>13873</v>
      </c>
      <c r="CL105" s="357">
        <v>13866</v>
      </c>
      <c r="CM105" s="357">
        <v>13734</v>
      </c>
      <c r="CN105" s="357">
        <v>13514</v>
      </c>
      <c r="CO105" s="357">
        <v>13505</v>
      </c>
      <c r="CP105" s="357">
        <v>13801</v>
      </c>
      <c r="CQ105" s="357">
        <v>14048</v>
      </c>
      <c r="CR105" s="357">
        <v>14226</v>
      </c>
      <c r="CS105" s="357">
        <v>14345</v>
      </c>
      <c r="CT105" s="357">
        <v>14486</v>
      </c>
      <c r="CU105" s="346">
        <v>14519</v>
      </c>
      <c r="CV105" s="347">
        <v>14341</v>
      </c>
      <c r="CW105" s="357">
        <v>14471</v>
      </c>
      <c r="CX105" s="357">
        <v>14606</v>
      </c>
      <c r="CY105" s="357">
        <v>14611</v>
      </c>
      <c r="CZ105" s="357">
        <v>14697</v>
      </c>
      <c r="DA105" s="357">
        <v>14635</v>
      </c>
      <c r="DB105" s="357">
        <v>14509</v>
      </c>
      <c r="DC105" s="357">
        <v>14589</v>
      </c>
      <c r="DD105" s="357">
        <v>14455</v>
      </c>
      <c r="DE105" s="357">
        <v>14528</v>
      </c>
      <c r="DF105" s="357">
        <v>14399</v>
      </c>
      <c r="DG105" s="346">
        <v>14436</v>
      </c>
      <c r="DH105" s="347">
        <v>14374</v>
      </c>
      <c r="DI105" s="357">
        <v>14486</v>
      </c>
      <c r="DJ105" s="357">
        <v>14024</v>
      </c>
      <c r="DK105" s="357">
        <v>13993</v>
      </c>
      <c r="DL105" s="357">
        <v>13864</v>
      </c>
      <c r="DM105" s="357">
        <v>13925</v>
      </c>
      <c r="DN105" s="357">
        <v>12968</v>
      </c>
      <c r="DO105" s="357">
        <v>12965</v>
      </c>
      <c r="DP105" s="357">
        <v>13401</v>
      </c>
      <c r="DQ105" s="346">
        <v>13736</v>
      </c>
      <c r="DR105" s="346">
        <v>13924</v>
      </c>
      <c r="DS105" s="350">
        <v>13913</v>
      </c>
      <c r="DT105" s="102">
        <v>-11</v>
      </c>
      <c r="DU105" s="85">
        <v>-7.9062747071084599E-2</v>
      </c>
      <c r="DV105" s="102">
        <v>-523</v>
      </c>
      <c r="DW105" s="85">
        <v>-3.6228872263784981</v>
      </c>
    </row>
    <row r="106" spans="1:127" ht="15" outlineLevel="2">
      <c r="A106" s="344">
        <v>34</v>
      </c>
      <c r="B106" s="344" t="s">
        <v>389</v>
      </c>
      <c r="C106" s="344" t="s">
        <v>391</v>
      </c>
      <c r="D106" s="347">
        <v>7905</v>
      </c>
      <c r="E106" s="357">
        <v>7881</v>
      </c>
      <c r="F106" s="357">
        <v>7774</v>
      </c>
      <c r="G106" s="357">
        <v>7903</v>
      </c>
      <c r="H106" s="357">
        <v>8012</v>
      </c>
      <c r="I106" s="357">
        <v>8112</v>
      </c>
      <c r="J106" s="357">
        <v>8158</v>
      </c>
      <c r="K106" s="357">
        <v>8244</v>
      </c>
      <c r="L106" s="357">
        <v>8206</v>
      </c>
      <c r="M106" s="357">
        <v>8235</v>
      </c>
      <c r="N106" s="357">
        <v>8275</v>
      </c>
      <c r="O106" s="350">
        <v>8209</v>
      </c>
      <c r="P106" s="347">
        <v>8083</v>
      </c>
      <c r="Q106" s="357">
        <v>4212</v>
      </c>
      <c r="R106" s="357">
        <v>7877</v>
      </c>
      <c r="S106" s="357">
        <v>8048</v>
      </c>
      <c r="T106" s="357">
        <v>8012</v>
      </c>
      <c r="U106" s="357">
        <v>8098</v>
      </c>
      <c r="V106" s="357">
        <v>8067</v>
      </c>
      <c r="W106" s="357">
        <v>8256</v>
      </c>
      <c r="X106" s="357">
        <v>8195</v>
      </c>
      <c r="Y106" s="357">
        <v>8298</v>
      </c>
      <c r="Z106" s="357">
        <v>8368</v>
      </c>
      <c r="AA106" s="350">
        <v>8182</v>
      </c>
      <c r="AB106" s="347">
        <v>7968</v>
      </c>
      <c r="AC106" s="357">
        <v>7809</v>
      </c>
      <c r="AD106" s="357">
        <v>7855</v>
      </c>
      <c r="AE106" s="357">
        <v>7876</v>
      </c>
      <c r="AF106" s="357">
        <v>7851</v>
      </c>
      <c r="AG106" s="357">
        <v>7901</v>
      </c>
      <c r="AH106" s="357">
        <v>8117</v>
      </c>
      <c r="AI106" s="357">
        <v>8359</v>
      </c>
      <c r="AJ106" s="357">
        <v>8531</v>
      </c>
      <c r="AK106" s="357">
        <v>8561</v>
      </c>
      <c r="AL106" s="357">
        <v>8497</v>
      </c>
      <c r="AM106" s="350">
        <v>8410</v>
      </c>
      <c r="AN106" s="347">
        <v>8060</v>
      </c>
      <c r="AO106" s="357">
        <v>7695</v>
      </c>
      <c r="AP106" s="357">
        <v>7864</v>
      </c>
      <c r="AQ106" s="357">
        <v>8133</v>
      </c>
      <c r="AR106" s="357">
        <v>8258</v>
      </c>
      <c r="AS106" s="357">
        <v>8454</v>
      </c>
      <c r="AT106" s="357">
        <v>8585</v>
      </c>
      <c r="AU106" s="357">
        <v>8687</v>
      </c>
      <c r="AV106" s="357">
        <v>8716</v>
      </c>
      <c r="AW106" s="357">
        <v>8830</v>
      </c>
      <c r="AX106" s="357">
        <v>8788</v>
      </c>
      <c r="AY106" s="350">
        <v>8750</v>
      </c>
      <c r="AZ106" s="347">
        <v>8659</v>
      </c>
      <c r="BA106" s="357">
        <v>8570</v>
      </c>
      <c r="BB106" s="357">
        <v>8612</v>
      </c>
      <c r="BC106" s="357">
        <v>8406</v>
      </c>
      <c r="BD106" s="357">
        <v>8425</v>
      </c>
      <c r="BE106" s="357">
        <v>8588</v>
      </c>
      <c r="BF106" s="357">
        <v>8613</v>
      </c>
      <c r="BG106" s="357">
        <v>8947</v>
      </c>
      <c r="BH106" s="357">
        <v>8444</v>
      </c>
      <c r="BI106" s="357">
        <v>8394</v>
      </c>
      <c r="BJ106" s="357">
        <v>8231</v>
      </c>
      <c r="BK106" s="346">
        <v>8280</v>
      </c>
      <c r="BL106" s="347">
        <v>8154</v>
      </c>
      <c r="BM106" s="357">
        <v>8087</v>
      </c>
      <c r="BN106" s="357">
        <v>8189</v>
      </c>
      <c r="BO106" s="357">
        <v>8300</v>
      </c>
      <c r="BP106" s="357">
        <v>8309</v>
      </c>
      <c r="BQ106" s="357">
        <v>8299</v>
      </c>
      <c r="BR106" s="357">
        <v>8245</v>
      </c>
      <c r="BS106" s="357">
        <v>8330</v>
      </c>
      <c r="BT106" s="357">
        <v>8378</v>
      </c>
      <c r="BU106" s="357">
        <v>8339</v>
      </c>
      <c r="BV106" s="357">
        <v>8246</v>
      </c>
      <c r="BW106" s="346">
        <v>8291</v>
      </c>
      <c r="BX106" s="347">
        <v>8012</v>
      </c>
      <c r="BY106" s="357">
        <v>7872</v>
      </c>
      <c r="BZ106" s="357">
        <v>7985</v>
      </c>
      <c r="CA106" s="357">
        <v>8046</v>
      </c>
      <c r="CB106" s="357">
        <v>8080</v>
      </c>
      <c r="CC106" s="357">
        <v>8134</v>
      </c>
      <c r="CD106" s="357">
        <v>8184</v>
      </c>
      <c r="CE106" s="357">
        <v>8268</v>
      </c>
      <c r="CF106" s="357">
        <v>8212</v>
      </c>
      <c r="CG106" s="357">
        <v>8257</v>
      </c>
      <c r="CH106" s="357">
        <v>8252</v>
      </c>
      <c r="CI106" s="346">
        <v>8201</v>
      </c>
      <c r="CJ106" s="347">
        <v>7971</v>
      </c>
      <c r="CK106" s="357">
        <v>7748</v>
      </c>
      <c r="CL106" s="357">
        <v>7852</v>
      </c>
      <c r="CM106" s="357">
        <v>7845</v>
      </c>
      <c r="CN106" s="357">
        <v>7768</v>
      </c>
      <c r="CO106" s="357">
        <v>7831</v>
      </c>
      <c r="CP106" s="357">
        <v>7888</v>
      </c>
      <c r="CQ106" s="357">
        <v>8022</v>
      </c>
      <c r="CR106" s="357">
        <v>8088</v>
      </c>
      <c r="CS106" s="357">
        <v>8186</v>
      </c>
      <c r="CT106" s="357">
        <v>8285</v>
      </c>
      <c r="CU106" s="346">
        <v>8296</v>
      </c>
      <c r="CV106" s="347">
        <v>8234</v>
      </c>
      <c r="CW106" s="357">
        <v>8271</v>
      </c>
      <c r="CX106" s="357">
        <v>8376</v>
      </c>
      <c r="CY106" s="357">
        <v>8416</v>
      </c>
      <c r="CZ106" s="357">
        <v>8500</v>
      </c>
      <c r="DA106" s="357">
        <v>8501</v>
      </c>
      <c r="DB106" s="357">
        <v>8485</v>
      </c>
      <c r="DC106" s="357">
        <v>8577</v>
      </c>
      <c r="DD106" s="357">
        <v>8669</v>
      </c>
      <c r="DE106" s="357">
        <v>8753</v>
      </c>
      <c r="DF106" s="357">
        <v>8714</v>
      </c>
      <c r="DG106" s="346">
        <v>8705</v>
      </c>
      <c r="DH106" s="347">
        <v>8907</v>
      </c>
      <c r="DI106" s="357">
        <v>9323</v>
      </c>
      <c r="DJ106" s="357">
        <v>9734</v>
      </c>
      <c r="DK106" s="357">
        <v>10111</v>
      </c>
      <c r="DL106" s="357">
        <v>10285</v>
      </c>
      <c r="DM106" s="357">
        <v>10516</v>
      </c>
      <c r="DN106" s="357">
        <v>9820</v>
      </c>
      <c r="DO106" s="357">
        <v>9899</v>
      </c>
      <c r="DP106" s="357">
        <v>10156</v>
      </c>
      <c r="DQ106" s="346">
        <v>10280</v>
      </c>
      <c r="DR106" s="346">
        <v>10497</v>
      </c>
      <c r="DS106" s="350">
        <v>10539</v>
      </c>
      <c r="DT106" s="102">
        <v>42</v>
      </c>
      <c r="DU106" s="85">
        <v>0.39851978366068891</v>
      </c>
      <c r="DV106" s="102">
        <v>1834</v>
      </c>
      <c r="DW106" s="85">
        <v>21.06835152211373</v>
      </c>
    </row>
    <row r="107" spans="1:127" ht="15" outlineLevel="2">
      <c r="A107" s="344">
        <v>36</v>
      </c>
      <c r="B107" s="344" t="s">
        <v>389</v>
      </c>
      <c r="C107" s="344" t="s">
        <v>392</v>
      </c>
      <c r="D107" s="347">
        <v>1401</v>
      </c>
      <c r="E107" s="357">
        <v>1385</v>
      </c>
      <c r="F107" s="357">
        <v>1409</v>
      </c>
      <c r="G107" s="357">
        <v>1418</v>
      </c>
      <c r="H107" s="357">
        <v>1404</v>
      </c>
      <c r="I107" s="357">
        <v>1412</v>
      </c>
      <c r="J107" s="357">
        <v>1329</v>
      </c>
      <c r="K107" s="357">
        <v>1331</v>
      </c>
      <c r="L107" s="357">
        <v>1296</v>
      </c>
      <c r="M107" s="357">
        <v>1306</v>
      </c>
      <c r="N107" s="357">
        <v>1291</v>
      </c>
      <c r="O107" s="350">
        <v>1359</v>
      </c>
      <c r="P107" s="347">
        <v>1324</v>
      </c>
      <c r="Q107" s="357">
        <v>1277</v>
      </c>
      <c r="R107" s="357">
        <v>1348</v>
      </c>
      <c r="S107" s="357">
        <v>1381</v>
      </c>
      <c r="T107" s="357">
        <v>1404</v>
      </c>
      <c r="U107" s="357">
        <v>1371</v>
      </c>
      <c r="V107" s="357">
        <v>1413</v>
      </c>
      <c r="W107" s="357">
        <v>1463</v>
      </c>
      <c r="X107" s="357">
        <v>1453</v>
      </c>
      <c r="Y107" s="357">
        <v>1448</v>
      </c>
      <c r="Z107" s="357">
        <v>1465</v>
      </c>
      <c r="AA107" s="350">
        <v>1443</v>
      </c>
      <c r="AB107" s="347">
        <v>1393</v>
      </c>
      <c r="AC107" s="357">
        <v>1356</v>
      </c>
      <c r="AD107" s="357">
        <v>1374</v>
      </c>
      <c r="AE107" s="357">
        <v>1412</v>
      </c>
      <c r="AF107" s="357">
        <v>1450</v>
      </c>
      <c r="AG107" s="357">
        <v>1474</v>
      </c>
      <c r="AH107" s="357">
        <v>1502</v>
      </c>
      <c r="AI107" s="357">
        <v>1481</v>
      </c>
      <c r="AJ107" s="357">
        <v>1507</v>
      </c>
      <c r="AK107" s="357">
        <v>1519</v>
      </c>
      <c r="AL107" s="357">
        <v>1475</v>
      </c>
      <c r="AM107" s="350">
        <v>1486</v>
      </c>
      <c r="AN107" s="347">
        <v>1491</v>
      </c>
      <c r="AO107" s="357">
        <v>1482</v>
      </c>
      <c r="AP107" s="357">
        <v>1529</v>
      </c>
      <c r="AQ107" s="357">
        <v>1564</v>
      </c>
      <c r="AR107" s="357">
        <v>1590</v>
      </c>
      <c r="AS107" s="357">
        <v>1681</v>
      </c>
      <c r="AT107" s="357">
        <v>1722</v>
      </c>
      <c r="AU107" s="357">
        <v>1708</v>
      </c>
      <c r="AV107" s="357">
        <v>1729</v>
      </c>
      <c r="AW107" s="357">
        <v>1776</v>
      </c>
      <c r="AX107" s="357">
        <v>1743</v>
      </c>
      <c r="AY107" s="350">
        <v>1656</v>
      </c>
      <c r="AZ107" s="347">
        <v>1651</v>
      </c>
      <c r="BA107" s="357">
        <v>1639</v>
      </c>
      <c r="BB107" s="357">
        <v>1648</v>
      </c>
      <c r="BC107" s="357">
        <v>1613</v>
      </c>
      <c r="BD107" s="357">
        <v>1590</v>
      </c>
      <c r="BE107" s="357">
        <v>1609</v>
      </c>
      <c r="BF107" s="357">
        <v>1604</v>
      </c>
      <c r="BG107" s="357">
        <v>1690</v>
      </c>
      <c r="BH107" s="357">
        <v>1581</v>
      </c>
      <c r="BI107" s="357">
        <v>1573</v>
      </c>
      <c r="BJ107" s="357">
        <v>1527</v>
      </c>
      <c r="BK107" s="346">
        <v>1512</v>
      </c>
      <c r="BL107" s="347">
        <v>1477</v>
      </c>
      <c r="BM107" s="357">
        <v>1483</v>
      </c>
      <c r="BN107" s="357">
        <v>1485</v>
      </c>
      <c r="BO107" s="357">
        <v>1508</v>
      </c>
      <c r="BP107" s="357">
        <v>1473</v>
      </c>
      <c r="BQ107" s="357">
        <v>1472</v>
      </c>
      <c r="BR107" s="357">
        <v>1468</v>
      </c>
      <c r="BS107" s="357">
        <v>1504</v>
      </c>
      <c r="BT107" s="357">
        <v>1515</v>
      </c>
      <c r="BU107" s="357">
        <v>1499</v>
      </c>
      <c r="BV107" s="357">
        <v>1483</v>
      </c>
      <c r="BW107" s="346">
        <v>1473</v>
      </c>
      <c r="BX107" s="347">
        <v>1441</v>
      </c>
      <c r="BY107" s="357">
        <v>1430</v>
      </c>
      <c r="BZ107" s="357">
        <v>1484</v>
      </c>
      <c r="CA107" s="357">
        <v>1456</v>
      </c>
      <c r="CB107" s="357">
        <v>1500</v>
      </c>
      <c r="CC107" s="357">
        <v>1482</v>
      </c>
      <c r="CD107" s="357">
        <v>1482</v>
      </c>
      <c r="CE107" s="357">
        <v>1472</v>
      </c>
      <c r="CF107" s="357">
        <v>1479</v>
      </c>
      <c r="CG107" s="357">
        <v>1516</v>
      </c>
      <c r="CH107" s="357">
        <v>1502</v>
      </c>
      <c r="CI107" s="346">
        <v>1506</v>
      </c>
      <c r="CJ107" s="347">
        <v>1459</v>
      </c>
      <c r="CK107" s="357">
        <v>1446</v>
      </c>
      <c r="CL107" s="357">
        <v>1442</v>
      </c>
      <c r="CM107" s="357">
        <v>1459</v>
      </c>
      <c r="CN107" s="357">
        <v>1431</v>
      </c>
      <c r="CO107" s="357">
        <v>1435</v>
      </c>
      <c r="CP107" s="357">
        <v>1442</v>
      </c>
      <c r="CQ107" s="357">
        <v>1488</v>
      </c>
      <c r="CR107" s="357">
        <v>1516</v>
      </c>
      <c r="CS107" s="357">
        <v>1522</v>
      </c>
      <c r="CT107" s="357">
        <v>1513</v>
      </c>
      <c r="CU107" s="346">
        <v>1513</v>
      </c>
      <c r="CV107" s="347">
        <v>1500</v>
      </c>
      <c r="CW107" s="357">
        <v>1506</v>
      </c>
      <c r="CX107" s="357">
        <v>1548</v>
      </c>
      <c r="CY107" s="357">
        <v>1547</v>
      </c>
      <c r="CZ107" s="357">
        <v>1557</v>
      </c>
      <c r="DA107" s="357">
        <v>1550</v>
      </c>
      <c r="DB107" s="357">
        <v>1538</v>
      </c>
      <c r="DC107" s="357">
        <v>1525</v>
      </c>
      <c r="DD107" s="357">
        <v>1555</v>
      </c>
      <c r="DE107" s="357">
        <v>1562</v>
      </c>
      <c r="DF107" s="357">
        <v>1493</v>
      </c>
      <c r="DG107" s="346">
        <v>1496</v>
      </c>
      <c r="DH107" s="347">
        <v>1472</v>
      </c>
      <c r="DI107" s="357">
        <v>1498</v>
      </c>
      <c r="DJ107" s="357">
        <v>1507</v>
      </c>
      <c r="DK107" s="357">
        <v>1533</v>
      </c>
      <c r="DL107" s="357">
        <v>1516</v>
      </c>
      <c r="DM107" s="357">
        <v>1515</v>
      </c>
      <c r="DN107" s="357">
        <v>1357</v>
      </c>
      <c r="DO107" s="357">
        <v>1355</v>
      </c>
      <c r="DP107" s="357">
        <v>1362</v>
      </c>
      <c r="DQ107" s="346">
        <v>1346</v>
      </c>
      <c r="DR107" s="346">
        <v>1358</v>
      </c>
      <c r="DS107" s="350">
        <v>1316</v>
      </c>
      <c r="DT107" s="102">
        <v>-42</v>
      </c>
      <c r="DU107" s="85">
        <v>-3.1914893617021276</v>
      </c>
      <c r="DV107" s="102">
        <v>-180</v>
      </c>
      <c r="DW107" s="85">
        <v>-12.032085561497325</v>
      </c>
    </row>
    <row r="108" spans="1:127" ht="15" outlineLevel="2">
      <c r="A108" s="344">
        <v>91</v>
      </c>
      <c r="B108" s="344" t="s">
        <v>389</v>
      </c>
      <c r="C108" s="344" t="s">
        <v>393</v>
      </c>
      <c r="D108" s="347">
        <v>740</v>
      </c>
      <c r="E108" s="357">
        <v>730</v>
      </c>
      <c r="F108" s="357">
        <v>750</v>
      </c>
      <c r="G108" s="357">
        <v>756</v>
      </c>
      <c r="H108" s="357">
        <v>748</v>
      </c>
      <c r="I108" s="357">
        <v>758</v>
      </c>
      <c r="J108" s="357">
        <v>754</v>
      </c>
      <c r="K108" s="357">
        <v>741</v>
      </c>
      <c r="L108" s="357">
        <v>731</v>
      </c>
      <c r="M108" s="357">
        <v>721</v>
      </c>
      <c r="N108" s="357">
        <v>718</v>
      </c>
      <c r="O108" s="350">
        <v>741</v>
      </c>
      <c r="P108" s="347">
        <v>674</v>
      </c>
      <c r="Q108" s="357">
        <v>659</v>
      </c>
      <c r="R108" s="357">
        <v>683</v>
      </c>
      <c r="S108" s="357">
        <v>713</v>
      </c>
      <c r="T108" s="357">
        <v>748</v>
      </c>
      <c r="U108" s="357">
        <v>739</v>
      </c>
      <c r="V108" s="357">
        <v>735</v>
      </c>
      <c r="W108" s="357">
        <v>757</v>
      </c>
      <c r="X108" s="357">
        <v>784</v>
      </c>
      <c r="Y108" s="357">
        <v>786</v>
      </c>
      <c r="Z108" s="357">
        <v>758</v>
      </c>
      <c r="AA108" s="350">
        <v>740</v>
      </c>
      <c r="AB108" s="347">
        <v>713</v>
      </c>
      <c r="AC108" s="357">
        <v>683</v>
      </c>
      <c r="AD108" s="357">
        <v>688</v>
      </c>
      <c r="AE108" s="357">
        <v>707</v>
      </c>
      <c r="AF108" s="357">
        <v>707</v>
      </c>
      <c r="AG108" s="357">
        <v>715</v>
      </c>
      <c r="AH108" s="357">
        <v>774</v>
      </c>
      <c r="AI108" s="357">
        <v>772</v>
      </c>
      <c r="AJ108" s="357">
        <v>786</v>
      </c>
      <c r="AK108" s="357">
        <v>794</v>
      </c>
      <c r="AL108" s="357">
        <v>763</v>
      </c>
      <c r="AM108" s="350">
        <v>765</v>
      </c>
      <c r="AN108" s="347">
        <v>768</v>
      </c>
      <c r="AO108" s="357">
        <v>686</v>
      </c>
      <c r="AP108" s="357">
        <v>702</v>
      </c>
      <c r="AQ108" s="357">
        <v>734</v>
      </c>
      <c r="AR108" s="357">
        <v>737</v>
      </c>
      <c r="AS108" s="357">
        <v>807</v>
      </c>
      <c r="AT108" s="357">
        <v>811</v>
      </c>
      <c r="AU108" s="357">
        <v>807</v>
      </c>
      <c r="AV108" s="357">
        <v>801</v>
      </c>
      <c r="AW108" s="357">
        <v>810</v>
      </c>
      <c r="AX108" s="357">
        <v>785</v>
      </c>
      <c r="AY108" s="350">
        <v>774</v>
      </c>
      <c r="AZ108" s="347">
        <v>747</v>
      </c>
      <c r="BA108" s="357">
        <v>738</v>
      </c>
      <c r="BB108" s="357">
        <v>749</v>
      </c>
      <c r="BC108" s="357">
        <v>734</v>
      </c>
      <c r="BD108" s="357">
        <v>744</v>
      </c>
      <c r="BE108" s="357">
        <v>755</v>
      </c>
      <c r="BF108" s="357">
        <v>762</v>
      </c>
      <c r="BG108" s="357">
        <v>732</v>
      </c>
      <c r="BH108" s="357">
        <v>755</v>
      </c>
      <c r="BI108" s="357">
        <v>739</v>
      </c>
      <c r="BJ108" s="357">
        <v>751</v>
      </c>
      <c r="BK108" s="346">
        <v>761</v>
      </c>
      <c r="BL108" s="347">
        <v>745</v>
      </c>
      <c r="BM108" s="357">
        <v>750</v>
      </c>
      <c r="BN108" s="357">
        <v>770</v>
      </c>
      <c r="BO108" s="357">
        <v>787</v>
      </c>
      <c r="BP108" s="357">
        <v>800</v>
      </c>
      <c r="BQ108" s="357">
        <v>815</v>
      </c>
      <c r="BR108" s="357">
        <v>812</v>
      </c>
      <c r="BS108" s="357">
        <v>814</v>
      </c>
      <c r="BT108" s="357">
        <v>820</v>
      </c>
      <c r="BU108" s="357">
        <v>812</v>
      </c>
      <c r="BV108" s="357">
        <v>821</v>
      </c>
      <c r="BW108" s="346">
        <v>828</v>
      </c>
      <c r="BX108" s="347">
        <v>790</v>
      </c>
      <c r="BY108" s="357">
        <v>806</v>
      </c>
      <c r="BZ108" s="357">
        <v>799</v>
      </c>
      <c r="CA108" s="357">
        <v>804</v>
      </c>
      <c r="CB108" s="357">
        <v>823</v>
      </c>
      <c r="CC108" s="357">
        <v>848</v>
      </c>
      <c r="CD108" s="357">
        <v>861</v>
      </c>
      <c r="CE108" s="357">
        <v>867</v>
      </c>
      <c r="CF108" s="357">
        <v>875</v>
      </c>
      <c r="CG108" s="357">
        <v>876</v>
      </c>
      <c r="CH108" s="357">
        <v>900</v>
      </c>
      <c r="CI108" s="346">
        <v>910</v>
      </c>
      <c r="CJ108" s="347">
        <v>874</v>
      </c>
      <c r="CK108" s="357">
        <v>869</v>
      </c>
      <c r="CL108" s="357">
        <v>878</v>
      </c>
      <c r="CM108" s="357">
        <v>880</v>
      </c>
      <c r="CN108" s="357">
        <v>836</v>
      </c>
      <c r="CO108" s="357">
        <v>831</v>
      </c>
      <c r="CP108" s="357">
        <v>821</v>
      </c>
      <c r="CQ108" s="357">
        <v>844</v>
      </c>
      <c r="CR108" s="357">
        <v>856</v>
      </c>
      <c r="CS108" s="357">
        <v>873</v>
      </c>
      <c r="CT108" s="357">
        <v>883</v>
      </c>
      <c r="CU108" s="346">
        <v>880</v>
      </c>
      <c r="CV108" s="347">
        <v>874</v>
      </c>
      <c r="CW108" s="357">
        <v>898</v>
      </c>
      <c r="CX108" s="357">
        <v>905</v>
      </c>
      <c r="CY108" s="357">
        <v>923</v>
      </c>
      <c r="CZ108" s="357">
        <v>926</v>
      </c>
      <c r="DA108" s="357">
        <v>930</v>
      </c>
      <c r="DB108" s="357">
        <v>914</v>
      </c>
      <c r="DC108" s="357">
        <v>910</v>
      </c>
      <c r="DD108" s="357">
        <v>932</v>
      </c>
      <c r="DE108" s="357">
        <v>942</v>
      </c>
      <c r="DF108" s="357">
        <v>931</v>
      </c>
      <c r="DG108" s="346">
        <v>945</v>
      </c>
      <c r="DH108" s="347">
        <v>925</v>
      </c>
      <c r="DI108" s="357">
        <v>923</v>
      </c>
      <c r="DJ108" s="357">
        <v>936</v>
      </c>
      <c r="DK108" s="357">
        <v>950</v>
      </c>
      <c r="DL108" s="357">
        <v>945</v>
      </c>
      <c r="DM108" s="357">
        <v>957</v>
      </c>
      <c r="DN108" s="357">
        <v>860</v>
      </c>
      <c r="DO108" s="357">
        <v>865</v>
      </c>
      <c r="DP108" s="357">
        <v>881</v>
      </c>
      <c r="DQ108" s="346">
        <v>874</v>
      </c>
      <c r="DR108" s="346">
        <v>906</v>
      </c>
      <c r="DS108" s="350">
        <v>903</v>
      </c>
      <c r="DT108" s="102">
        <v>-3</v>
      </c>
      <c r="DU108" s="85">
        <v>-0.33222591362126247</v>
      </c>
      <c r="DV108" s="102">
        <v>-42</v>
      </c>
      <c r="DW108" s="85">
        <v>-4.4444444444444446</v>
      </c>
    </row>
    <row r="109" spans="1:127" ht="15" outlineLevel="2">
      <c r="A109" s="344">
        <v>93</v>
      </c>
      <c r="B109" s="344" t="s">
        <v>389</v>
      </c>
      <c r="C109" s="344" t="s">
        <v>394</v>
      </c>
      <c r="D109" s="347">
        <v>1373</v>
      </c>
      <c r="E109" s="357">
        <v>1398</v>
      </c>
      <c r="F109" s="357">
        <v>1386</v>
      </c>
      <c r="G109" s="357">
        <v>1391</v>
      </c>
      <c r="H109" s="357">
        <v>1375</v>
      </c>
      <c r="I109" s="357">
        <v>1396</v>
      </c>
      <c r="J109" s="357">
        <v>1397</v>
      </c>
      <c r="K109" s="357">
        <v>1387</v>
      </c>
      <c r="L109" s="357">
        <v>1388</v>
      </c>
      <c r="M109" s="357">
        <v>1388</v>
      </c>
      <c r="N109" s="357">
        <v>1408</v>
      </c>
      <c r="O109" s="350">
        <v>1443</v>
      </c>
      <c r="P109" s="347">
        <v>1402</v>
      </c>
      <c r="Q109" s="357">
        <v>927</v>
      </c>
      <c r="R109" s="357">
        <v>1266</v>
      </c>
      <c r="S109" s="357">
        <v>1324</v>
      </c>
      <c r="T109" s="357">
        <v>1375</v>
      </c>
      <c r="U109" s="357">
        <v>1347</v>
      </c>
      <c r="V109" s="357">
        <v>1347</v>
      </c>
      <c r="W109" s="357">
        <v>1366</v>
      </c>
      <c r="X109" s="357">
        <v>1362</v>
      </c>
      <c r="Y109" s="357">
        <v>1388</v>
      </c>
      <c r="Z109" s="357">
        <v>1305</v>
      </c>
      <c r="AA109" s="350">
        <v>1269</v>
      </c>
      <c r="AB109" s="347">
        <v>1236</v>
      </c>
      <c r="AC109" s="357">
        <v>1224</v>
      </c>
      <c r="AD109" s="357">
        <v>1252</v>
      </c>
      <c r="AE109" s="357">
        <v>1253</v>
      </c>
      <c r="AF109" s="357">
        <v>1225</v>
      </c>
      <c r="AG109" s="357">
        <v>1245</v>
      </c>
      <c r="AH109" s="357">
        <v>1360</v>
      </c>
      <c r="AI109" s="357">
        <v>1389</v>
      </c>
      <c r="AJ109" s="357">
        <v>1402</v>
      </c>
      <c r="AK109" s="357">
        <v>1370</v>
      </c>
      <c r="AL109" s="357">
        <v>1245</v>
      </c>
      <c r="AM109" s="350">
        <v>1258</v>
      </c>
      <c r="AN109" s="347">
        <v>1243</v>
      </c>
      <c r="AO109" s="357">
        <v>1162</v>
      </c>
      <c r="AP109" s="357">
        <v>1199</v>
      </c>
      <c r="AQ109" s="357">
        <v>1277</v>
      </c>
      <c r="AR109" s="357">
        <v>1306</v>
      </c>
      <c r="AS109" s="357">
        <v>1340</v>
      </c>
      <c r="AT109" s="357">
        <v>1356</v>
      </c>
      <c r="AU109" s="357">
        <v>1365</v>
      </c>
      <c r="AV109" s="357">
        <v>1391</v>
      </c>
      <c r="AW109" s="357">
        <v>1380</v>
      </c>
      <c r="AX109" s="357">
        <v>1343</v>
      </c>
      <c r="AY109" s="350">
        <v>1325</v>
      </c>
      <c r="AZ109" s="347">
        <v>1292</v>
      </c>
      <c r="BA109" s="357">
        <v>1283</v>
      </c>
      <c r="BB109" s="357">
        <v>1273</v>
      </c>
      <c r="BC109" s="357">
        <v>1239</v>
      </c>
      <c r="BD109" s="357">
        <v>1248</v>
      </c>
      <c r="BE109" s="357">
        <v>1271</v>
      </c>
      <c r="BF109" s="357">
        <v>1259</v>
      </c>
      <c r="BG109" s="357">
        <v>1240</v>
      </c>
      <c r="BH109" s="357">
        <v>1233</v>
      </c>
      <c r="BI109" s="357">
        <v>1210</v>
      </c>
      <c r="BJ109" s="357">
        <v>1170</v>
      </c>
      <c r="BK109" s="346">
        <v>1157</v>
      </c>
      <c r="BL109" s="347">
        <v>1165</v>
      </c>
      <c r="BM109" s="357">
        <v>1194</v>
      </c>
      <c r="BN109" s="357">
        <v>1194</v>
      </c>
      <c r="BO109" s="357">
        <v>1214</v>
      </c>
      <c r="BP109" s="357">
        <v>1194</v>
      </c>
      <c r="BQ109" s="357">
        <v>1188</v>
      </c>
      <c r="BR109" s="357">
        <v>1165</v>
      </c>
      <c r="BS109" s="357">
        <v>1205</v>
      </c>
      <c r="BT109" s="357">
        <v>1190</v>
      </c>
      <c r="BU109" s="357">
        <v>1192</v>
      </c>
      <c r="BV109" s="357">
        <v>1180</v>
      </c>
      <c r="BW109" s="346">
        <v>1163</v>
      </c>
      <c r="BX109" s="347">
        <v>1073</v>
      </c>
      <c r="BY109" s="357">
        <v>1070</v>
      </c>
      <c r="BZ109" s="357">
        <v>1126</v>
      </c>
      <c r="CA109" s="357">
        <v>1143</v>
      </c>
      <c r="CB109" s="357">
        <v>1170</v>
      </c>
      <c r="CC109" s="357">
        <v>1197</v>
      </c>
      <c r="CD109" s="357">
        <v>1209</v>
      </c>
      <c r="CE109" s="357">
        <v>1244</v>
      </c>
      <c r="CF109" s="357">
        <v>1212</v>
      </c>
      <c r="CG109" s="357">
        <v>1233</v>
      </c>
      <c r="CH109" s="357">
        <v>1261</v>
      </c>
      <c r="CI109" s="346">
        <v>1217</v>
      </c>
      <c r="CJ109" s="347">
        <v>1130</v>
      </c>
      <c r="CK109" s="357">
        <v>1139</v>
      </c>
      <c r="CL109" s="357">
        <v>1153</v>
      </c>
      <c r="CM109" s="357">
        <v>1156</v>
      </c>
      <c r="CN109" s="357">
        <v>1167</v>
      </c>
      <c r="CO109" s="357">
        <v>1179</v>
      </c>
      <c r="CP109" s="357">
        <v>1140</v>
      </c>
      <c r="CQ109" s="357">
        <v>1185</v>
      </c>
      <c r="CR109" s="357">
        <v>1175</v>
      </c>
      <c r="CS109" s="357">
        <v>1130</v>
      </c>
      <c r="CT109" s="357">
        <v>1183</v>
      </c>
      <c r="CU109" s="346">
        <v>1146</v>
      </c>
      <c r="CV109" s="347">
        <v>1120</v>
      </c>
      <c r="CW109" s="357">
        <v>1115</v>
      </c>
      <c r="CX109" s="357">
        <v>1143</v>
      </c>
      <c r="CY109" s="357">
        <v>1166</v>
      </c>
      <c r="CZ109" s="357">
        <v>1147</v>
      </c>
      <c r="DA109" s="357">
        <v>1169</v>
      </c>
      <c r="DB109" s="357">
        <v>1175</v>
      </c>
      <c r="DC109" s="357">
        <v>1196</v>
      </c>
      <c r="DD109" s="357">
        <v>1253</v>
      </c>
      <c r="DE109" s="357">
        <v>1284</v>
      </c>
      <c r="DF109" s="357">
        <v>1285</v>
      </c>
      <c r="DG109" s="346">
        <v>1280</v>
      </c>
      <c r="DH109" s="347">
        <v>1239</v>
      </c>
      <c r="DI109" s="357">
        <v>1283</v>
      </c>
      <c r="DJ109" s="357">
        <v>1320</v>
      </c>
      <c r="DK109" s="357">
        <v>1315</v>
      </c>
      <c r="DL109" s="357">
        <v>1315</v>
      </c>
      <c r="DM109" s="357">
        <v>1322</v>
      </c>
      <c r="DN109" s="357">
        <v>1232</v>
      </c>
      <c r="DO109" s="357">
        <v>1233</v>
      </c>
      <c r="DP109" s="357">
        <v>1232</v>
      </c>
      <c r="DQ109" s="346">
        <v>1226</v>
      </c>
      <c r="DR109" s="346">
        <v>1226</v>
      </c>
      <c r="DS109" s="350">
        <v>1210</v>
      </c>
      <c r="DT109" s="102">
        <v>-16</v>
      </c>
      <c r="DU109" s="85">
        <v>-1.3223140495867769</v>
      </c>
      <c r="DV109" s="102">
        <v>-70</v>
      </c>
      <c r="DW109" s="85">
        <v>-5.46875</v>
      </c>
    </row>
    <row r="110" spans="1:127" ht="15" outlineLevel="2">
      <c r="A110" s="344">
        <v>101</v>
      </c>
      <c r="B110" s="344" t="s">
        <v>389</v>
      </c>
      <c r="C110" s="344" t="s">
        <v>395</v>
      </c>
      <c r="D110" s="347">
        <v>6853</v>
      </c>
      <c r="E110" s="357">
        <v>6726</v>
      </c>
      <c r="F110" s="357">
        <v>6639</v>
      </c>
      <c r="G110" s="357">
        <v>6860</v>
      </c>
      <c r="H110" s="357">
        <v>7072</v>
      </c>
      <c r="I110" s="357">
        <v>7218</v>
      </c>
      <c r="J110" s="357">
        <v>7103</v>
      </c>
      <c r="K110" s="357">
        <v>7240</v>
      </c>
      <c r="L110" s="357">
        <v>7141</v>
      </c>
      <c r="M110" s="357">
        <v>7184</v>
      </c>
      <c r="N110" s="357">
        <v>7176</v>
      </c>
      <c r="O110" s="350">
        <v>7189</v>
      </c>
      <c r="P110" s="347">
        <v>7006</v>
      </c>
      <c r="Q110" s="357">
        <v>5031</v>
      </c>
      <c r="R110" s="357">
        <v>6574</v>
      </c>
      <c r="S110" s="357">
        <v>6780</v>
      </c>
      <c r="T110" s="357">
        <v>7072</v>
      </c>
      <c r="U110" s="357">
        <v>7085</v>
      </c>
      <c r="V110" s="357">
        <v>7077</v>
      </c>
      <c r="W110" s="357">
        <v>7263</v>
      </c>
      <c r="X110" s="357">
        <v>7307</v>
      </c>
      <c r="Y110" s="357">
        <v>7419</v>
      </c>
      <c r="Z110" s="357">
        <v>7348</v>
      </c>
      <c r="AA110" s="350">
        <v>7223</v>
      </c>
      <c r="AB110" s="347">
        <v>7026</v>
      </c>
      <c r="AC110" s="357">
        <v>6905</v>
      </c>
      <c r="AD110" s="357">
        <v>6913</v>
      </c>
      <c r="AE110" s="357">
        <v>7087</v>
      </c>
      <c r="AF110" s="357">
        <v>7185</v>
      </c>
      <c r="AG110" s="357">
        <v>7299</v>
      </c>
      <c r="AH110" s="357">
        <v>7469</v>
      </c>
      <c r="AI110" s="357">
        <v>7584</v>
      </c>
      <c r="AJ110" s="357">
        <v>7779</v>
      </c>
      <c r="AK110" s="357">
        <v>7731</v>
      </c>
      <c r="AL110" s="357">
        <v>7521</v>
      </c>
      <c r="AM110" s="350">
        <v>7523</v>
      </c>
      <c r="AN110" s="347">
        <v>7284</v>
      </c>
      <c r="AO110" s="357">
        <v>7165</v>
      </c>
      <c r="AP110" s="357">
        <v>7236</v>
      </c>
      <c r="AQ110" s="357">
        <v>7432</v>
      </c>
      <c r="AR110" s="357">
        <v>7483</v>
      </c>
      <c r="AS110" s="357">
        <v>7841</v>
      </c>
      <c r="AT110" s="357">
        <v>7914</v>
      </c>
      <c r="AU110" s="357">
        <v>7904</v>
      </c>
      <c r="AV110" s="357">
        <v>7846</v>
      </c>
      <c r="AW110" s="357">
        <v>7961</v>
      </c>
      <c r="AX110" s="357">
        <v>7872</v>
      </c>
      <c r="AY110" s="350">
        <v>7884</v>
      </c>
      <c r="AZ110" s="347">
        <v>7750</v>
      </c>
      <c r="BA110" s="357">
        <v>7780</v>
      </c>
      <c r="BB110" s="357">
        <v>7930</v>
      </c>
      <c r="BC110" s="357">
        <v>7818</v>
      </c>
      <c r="BD110" s="357">
        <v>7788</v>
      </c>
      <c r="BE110" s="357">
        <v>7795</v>
      </c>
      <c r="BF110" s="357">
        <v>7791</v>
      </c>
      <c r="BG110" s="357">
        <v>8435</v>
      </c>
      <c r="BH110" s="357">
        <v>7603</v>
      </c>
      <c r="BI110" s="357">
        <v>7595</v>
      </c>
      <c r="BJ110" s="357">
        <v>7515</v>
      </c>
      <c r="BK110" s="346">
        <v>7489</v>
      </c>
      <c r="BL110" s="347">
        <v>7381</v>
      </c>
      <c r="BM110" s="357">
        <v>7237</v>
      </c>
      <c r="BN110" s="357">
        <v>7391</v>
      </c>
      <c r="BO110" s="357">
        <v>7437</v>
      </c>
      <c r="BP110" s="357">
        <v>7344</v>
      </c>
      <c r="BQ110" s="357">
        <v>7354</v>
      </c>
      <c r="BR110" s="357">
        <v>7346</v>
      </c>
      <c r="BS110" s="357">
        <v>7421</v>
      </c>
      <c r="BT110" s="357">
        <v>7518</v>
      </c>
      <c r="BU110" s="357">
        <v>7584</v>
      </c>
      <c r="BV110" s="357">
        <v>7572</v>
      </c>
      <c r="BW110" s="346">
        <v>7556</v>
      </c>
      <c r="BX110" s="347">
        <v>7432</v>
      </c>
      <c r="BY110" s="357">
        <v>7458</v>
      </c>
      <c r="BZ110" s="357">
        <v>7471</v>
      </c>
      <c r="CA110" s="357">
        <v>7466</v>
      </c>
      <c r="CB110" s="357">
        <v>7422</v>
      </c>
      <c r="CC110" s="357">
        <v>7438</v>
      </c>
      <c r="CD110" s="357">
        <v>7498</v>
      </c>
      <c r="CE110" s="357">
        <v>7457</v>
      </c>
      <c r="CF110" s="357">
        <v>7403</v>
      </c>
      <c r="CG110" s="357">
        <v>7428</v>
      </c>
      <c r="CH110" s="357">
        <v>7396</v>
      </c>
      <c r="CI110" s="346">
        <v>7336</v>
      </c>
      <c r="CJ110" s="347">
        <v>7162</v>
      </c>
      <c r="CK110" s="357">
        <v>7080</v>
      </c>
      <c r="CL110" s="357">
        <v>7081</v>
      </c>
      <c r="CM110" s="357">
        <v>7023</v>
      </c>
      <c r="CN110" s="357">
        <v>6932</v>
      </c>
      <c r="CO110" s="357">
        <v>6933</v>
      </c>
      <c r="CP110" s="357">
        <v>7004</v>
      </c>
      <c r="CQ110" s="357">
        <v>7100</v>
      </c>
      <c r="CR110" s="357">
        <v>7171</v>
      </c>
      <c r="CS110" s="357">
        <v>7256</v>
      </c>
      <c r="CT110" s="357">
        <v>7335</v>
      </c>
      <c r="CU110" s="346">
        <v>7424</v>
      </c>
      <c r="CV110" s="347">
        <v>7341</v>
      </c>
      <c r="CW110" s="357">
        <v>7395</v>
      </c>
      <c r="CX110" s="357">
        <v>7547</v>
      </c>
      <c r="CY110" s="357">
        <v>7592</v>
      </c>
      <c r="CZ110" s="357">
        <v>7705</v>
      </c>
      <c r="DA110" s="357">
        <v>7684</v>
      </c>
      <c r="DB110" s="357">
        <v>7506</v>
      </c>
      <c r="DC110" s="357">
        <v>7525</v>
      </c>
      <c r="DD110" s="357">
        <v>7593</v>
      </c>
      <c r="DE110" s="357">
        <v>7608</v>
      </c>
      <c r="DF110" s="357">
        <v>7632</v>
      </c>
      <c r="DG110" s="346">
        <v>7664</v>
      </c>
      <c r="DH110" s="347">
        <v>7559</v>
      </c>
      <c r="DI110" s="357">
        <v>7581</v>
      </c>
      <c r="DJ110" s="357">
        <v>7722</v>
      </c>
      <c r="DK110" s="357">
        <v>7780</v>
      </c>
      <c r="DL110" s="357">
        <v>7758</v>
      </c>
      <c r="DM110" s="357">
        <v>7760</v>
      </c>
      <c r="DN110" s="357">
        <v>7209</v>
      </c>
      <c r="DO110" s="357">
        <v>7219</v>
      </c>
      <c r="DP110" s="357">
        <v>7264</v>
      </c>
      <c r="DQ110" s="346">
        <v>7190</v>
      </c>
      <c r="DR110" s="346">
        <v>7132</v>
      </c>
      <c r="DS110" s="350">
        <v>7086</v>
      </c>
      <c r="DT110" s="102">
        <v>-46</v>
      </c>
      <c r="DU110" s="85">
        <v>-0.64916737228337562</v>
      </c>
      <c r="DV110" s="102">
        <v>-578</v>
      </c>
      <c r="DW110" s="85">
        <v>-7.5417536534446761</v>
      </c>
    </row>
    <row r="111" spans="1:127" ht="15" outlineLevel="2">
      <c r="A111" s="344">
        <v>145</v>
      </c>
      <c r="B111" s="344" t="s">
        <v>389</v>
      </c>
      <c r="C111" s="344" t="s">
        <v>396</v>
      </c>
      <c r="D111" s="347">
        <v>783</v>
      </c>
      <c r="E111" s="357">
        <v>810</v>
      </c>
      <c r="F111" s="357">
        <v>813</v>
      </c>
      <c r="G111" s="357">
        <v>774</v>
      </c>
      <c r="H111" s="357">
        <v>783</v>
      </c>
      <c r="I111" s="357">
        <v>809</v>
      </c>
      <c r="J111" s="357">
        <v>791</v>
      </c>
      <c r="K111" s="357">
        <v>794</v>
      </c>
      <c r="L111" s="357">
        <v>812</v>
      </c>
      <c r="M111" s="357">
        <v>870</v>
      </c>
      <c r="N111" s="357">
        <v>855</v>
      </c>
      <c r="O111" s="350">
        <v>747</v>
      </c>
      <c r="P111" s="347">
        <v>707</v>
      </c>
      <c r="Q111" s="357">
        <v>596</v>
      </c>
      <c r="R111" s="357">
        <v>720</v>
      </c>
      <c r="S111" s="357">
        <v>664</v>
      </c>
      <c r="T111" s="357">
        <v>783</v>
      </c>
      <c r="U111" s="357">
        <v>738</v>
      </c>
      <c r="V111" s="357">
        <v>708</v>
      </c>
      <c r="W111" s="357">
        <v>800</v>
      </c>
      <c r="X111" s="357">
        <v>792</v>
      </c>
      <c r="Y111" s="357">
        <v>829</v>
      </c>
      <c r="Z111" s="357">
        <v>815</v>
      </c>
      <c r="AA111" s="350">
        <v>782</v>
      </c>
      <c r="AB111" s="347">
        <v>705</v>
      </c>
      <c r="AC111" s="357">
        <v>672</v>
      </c>
      <c r="AD111" s="357">
        <v>692</v>
      </c>
      <c r="AE111" s="357">
        <v>680</v>
      </c>
      <c r="AF111" s="357">
        <v>671</v>
      </c>
      <c r="AG111" s="357">
        <v>680</v>
      </c>
      <c r="AH111" s="357">
        <v>697</v>
      </c>
      <c r="AI111" s="357">
        <v>729</v>
      </c>
      <c r="AJ111" s="357">
        <v>752</v>
      </c>
      <c r="AK111" s="357">
        <v>747</v>
      </c>
      <c r="AL111" s="357">
        <v>695</v>
      </c>
      <c r="AM111" s="350">
        <v>701</v>
      </c>
      <c r="AN111" s="347">
        <v>663</v>
      </c>
      <c r="AO111" s="357">
        <v>553</v>
      </c>
      <c r="AP111" s="357">
        <v>572</v>
      </c>
      <c r="AQ111" s="357">
        <v>593</v>
      </c>
      <c r="AR111" s="357">
        <v>594</v>
      </c>
      <c r="AS111" s="357">
        <v>616</v>
      </c>
      <c r="AT111" s="357">
        <v>623</v>
      </c>
      <c r="AU111" s="357">
        <v>642</v>
      </c>
      <c r="AV111" s="357">
        <v>650</v>
      </c>
      <c r="AW111" s="357">
        <v>666</v>
      </c>
      <c r="AX111" s="357">
        <v>673</v>
      </c>
      <c r="AY111" s="350">
        <v>690</v>
      </c>
      <c r="AZ111" s="347">
        <v>688</v>
      </c>
      <c r="BA111" s="357">
        <v>674</v>
      </c>
      <c r="BB111" s="357">
        <v>667</v>
      </c>
      <c r="BC111" s="357">
        <v>610</v>
      </c>
      <c r="BD111" s="357">
        <v>617</v>
      </c>
      <c r="BE111" s="357">
        <v>632</v>
      </c>
      <c r="BF111" s="357">
        <v>643</v>
      </c>
      <c r="BG111" s="357">
        <v>659</v>
      </c>
      <c r="BH111" s="357">
        <v>661</v>
      </c>
      <c r="BI111" s="357">
        <v>637</v>
      </c>
      <c r="BJ111" s="357">
        <v>617</v>
      </c>
      <c r="BK111" s="346">
        <v>629</v>
      </c>
      <c r="BL111" s="347">
        <v>636</v>
      </c>
      <c r="BM111" s="357">
        <v>640</v>
      </c>
      <c r="BN111" s="357">
        <v>640</v>
      </c>
      <c r="BO111" s="357">
        <v>675</v>
      </c>
      <c r="BP111" s="357">
        <v>674</v>
      </c>
      <c r="BQ111" s="357">
        <v>661</v>
      </c>
      <c r="BR111" s="357">
        <v>665</v>
      </c>
      <c r="BS111" s="357">
        <v>689</v>
      </c>
      <c r="BT111" s="357">
        <v>674</v>
      </c>
      <c r="BU111" s="357">
        <v>667</v>
      </c>
      <c r="BV111" s="357">
        <v>653</v>
      </c>
      <c r="BW111" s="346">
        <v>628</v>
      </c>
      <c r="BX111" s="347">
        <v>603</v>
      </c>
      <c r="BY111" s="357">
        <v>611</v>
      </c>
      <c r="BZ111" s="357">
        <v>633</v>
      </c>
      <c r="CA111" s="357">
        <v>623</v>
      </c>
      <c r="CB111" s="357">
        <v>612</v>
      </c>
      <c r="CC111" s="357">
        <v>620</v>
      </c>
      <c r="CD111" s="357">
        <v>642</v>
      </c>
      <c r="CE111" s="357">
        <v>662</v>
      </c>
      <c r="CF111" s="357">
        <v>648</v>
      </c>
      <c r="CG111" s="357">
        <v>666</v>
      </c>
      <c r="CH111" s="357">
        <v>657</v>
      </c>
      <c r="CI111" s="346">
        <v>629</v>
      </c>
      <c r="CJ111" s="347">
        <v>592</v>
      </c>
      <c r="CK111" s="357">
        <v>633</v>
      </c>
      <c r="CL111" s="357">
        <v>603</v>
      </c>
      <c r="CM111" s="357">
        <v>592</v>
      </c>
      <c r="CN111" s="357">
        <v>564</v>
      </c>
      <c r="CO111" s="357">
        <v>553</v>
      </c>
      <c r="CP111" s="357">
        <v>553</v>
      </c>
      <c r="CQ111" s="357">
        <v>605</v>
      </c>
      <c r="CR111" s="357">
        <v>603</v>
      </c>
      <c r="CS111" s="357">
        <v>625</v>
      </c>
      <c r="CT111" s="357">
        <v>646</v>
      </c>
      <c r="CU111" s="346">
        <v>647</v>
      </c>
      <c r="CV111" s="347">
        <v>661</v>
      </c>
      <c r="CW111" s="357">
        <v>678</v>
      </c>
      <c r="CX111" s="357">
        <v>715</v>
      </c>
      <c r="CY111" s="357">
        <v>723</v>
      </c>
      <c r="CZ111" s="357">
        <v>733</v>
      </c>
      <c r="DA111" s="357">
        <v>739</v>
      </c>
      <c r="DB111" s="357">
        <v>753</v>
      </c>
      <c r="DC111" s="357">
        <v>758</v>
      </c>
      <c r="DD111" s="357">
        <v>789</v>
      </c>
      <c r="DE111" s="357">
        <v>777</v>
      </c>
      <c r="DF111" s="357">
        <v>770</v>
      </c>
      <c r="DG111" s="346">
        <v>790</v>
      </c>
      <c r="DH111" s="347">
        <v>795</v>
      </c>
      <c r="DI111" s="357">
        <v>798</v>
      </c>
      <c r="DJ111" s="357">
        <v>798</v>
      </c>
      <c r="DK111" s="357">
        <v>826</v>
      </c>
      <c r="DL111" s="357">
        <v>839</v>
      </c>
      <c r="DM111" s="357">
        <v>845</v>
      </c>
      <c r="DN111" s="357">
        <v>792</v>
      </c>
      <c r="DO111" s="357">
        <v>798</v>
      </c>
      <c r="DP111" s="357">
        <v>830</v>
      </c>
      <c r="DQ111" s="346">
        <v>796</v>
      </c>
      <c r="DR111" s="346">
        <v>792</v>
      </c>
      <c r="DS111" s="350">
        <v>785</v>
      </c>
      <c r="DT111" s="102">
        <v>-7</v>
      </c>
      <c r="DU111" s="85">
        <v>-0.89171974522292996</v>
      </c>
      <c r="DV111" s="102">
        <v>-5</v>
      </c>
      <c r="DW111" s="85">
        <v>-0.63291139240506333</v>
      </c>
    </row>
    <row r="112" spans="1:127" ht="15" outlineLevel="2">
      <c r="A112" s="344">
        <v>209</v>
      </c>
      <c r="B112" s="344" t="s">
        <v>389</v>
      </c>
      <c r="C112" s="344" t="s">
        <v>397</v>
      </c>
      <c r="D112" s="347">
        <v>3559</v>
      </c>
      <c r="E112" s="357">
        <v>3579</v>
      </c>
      <c r="F112" s="357">
        <v>3546</v>
      </c>
      <c r="G112" s="357">
        <v>3590</v>
      </c>
      <c r="H112" s="357">
        <v>3582</v>
      </c>
      <c r="I112" s="357">
        <v>3655</v>
      </c>
      <c r="J112" s="357">
        <v>3577</v>
      </c>
      <c r="K112" s="357">
        <v>3578</v>
      </c>
      <c r="L112" s="357">
        <v>3544</v>
      </c>
      <c r="M112" s="357">
        <v>3556</v>
      </c>
      <c r="N112" s="357">
        <v>3568</v>
      </c>
      <c r="O112" s="350">
        <v>3569</v>
      </c>
      <c r="P112" s="347">
        <v>3483</v>
      </c>
      <c r="Q112" s="357">
        <v>1817</v>
      </c>
      <c r="R112" s="357">
        <v>3363</v>
      </c>
      <c r="S112" s="357">
        <v>3461</v>
      </c>
      <c r="T112" s="357">
        <v>3582</v>
      </c>
      <c r="U112" s="357">
        <v>3536</v>
      </c>
      <c r="V112" s="357">
        <v>3533</v>
      </c>
      <c r="W112" s="357">
        <v>3617</v>
      </c>
      <c r="X112" s="357">
        <v>3642</v>
      </c>
      <c r="Y112" s="357">
        <v>3716</v>
      </c>
      <c r="Z112" s="357">
        <v>3694</v>
      </c>
      <c r="AA112" s="350">
        <v>3650</v>
      </c>
      <c r="AB112" s="347">
        <v>3535</v>
      </c>
      <c r="AC112" s="357">
        <v>3502</v>
      </c>
      <c r="AD112" s="357">
        <v>3490</v>
      </c>
      <c r="AE112" s="357">
        <v>3468</v>
      </c>
      <c r="AF112" s="357">
        <v>3460</v>
      </c>
      <c r="AG112" s="357">
        <v>3508</v>
      </c>
      <c r="AH112" s="357">
        <v>3667</v>
      </c>
      <c r="AI112" s="357">
        <v>3729</v>
      </c>
      <c r="AJ112" s="357">
        <v>3737</v>
      </c>
      <c r="AK112" s="357">
        <v>3710</v>
      </c>
      <c r="AL112" s="357">
        <v>3520</v>
      </c>
      <c r="AM112" s="350">
        <v>3472</v>
      </c>
      <c r="AN112" s="347">
        <v>3294</v>
      </c>
      <c r="AO112" s="357">
        <v>3079</v>
      </c>
      <c r="AP112" s="357">
        <v>3130</v>
      </c>
      <c r="AQ112" s="357">
        <v>3243</v>
      </c>
      <c r="AR112" s="357">
        <v>3286</v>
      </c>
      <c r="AS112" s="357">
        <v>3394</v>
      </c>
      <c r="AT112" s="357">
        <v>3438</v>
      </c>
      <c r="AU112" s="357">
        <v>3448</v>
      </c>
      <c r="AV112" s="357">
        <v>3479</v>
      </c>
      <c r="AW112" s="357">
        <v>3506</v>
      </c>
      <c r="AX112" s="357">
        <v>3530</v>
      </c>
      <c r="AY112" s="350">
        <v>3534</v>
      </c>
      <c r="AZ112" s="347">
        <v>3474</v>
      </c>
      <c r="BA112" s="357">
        <v>3434</v>
      </c>
      <c r="BB112" s="357">
        <v>3427</v>
      </c>
      <c r="BC112" s="357">
        <v>3356</v>
      </c>
      <c r="BD112" s="357">
        <v>3364</v>
      </c>
      <c r="BE112" s="357">
        <v>3411</v>
      </c>
      <c r="BF112" s="357">
        <v>3381</v>
      </c>
      <c r="BG112" s="357">
        <v>3380</v>
      </c>
      <c r="BH112" s="357">
        <v>3367</v>
      </c>
      <c r="BI112" s="357">
        <v>3310</v>
      </c>
      <c r="BJ112" s="357">
        <v>3275</v>
      </c>
      <c r="BK112" s="346">
        <v>3285</v>
      </c>
      <c r="BL112" s="347">
        <v>3264</v>
      </c>
      <c r="BM112" s="357">
        <v>3163</v>
      </c>
      <c r="BN112" s="357">
        <v>3204</v>
      </c>
      <c r="BO112" s="357">
        <v>3230</v>
      </c>
      <c r="BP112" s="357">
        <v>3232</v>
      </c>
      <c r="BQ112" s="357">
        <v>3225</v>
      </c>
      <c r="BR112" s="357">
        <v>3234</v>
      </c>
      <c r="BS112" s="357">
        <v>3226</v>
      </c>
      <c r="BT112" s="357">
        <v>3240</v>
      </c>
      <c r="BU112" s="357">
        <v>3212</v>
      </c>
      <c r="BV112" s="357">
        <v>3174</v>
      </c>
      <c r="BW112" s="346">
        <v>3166</v>
      </c>
      <c r="BX112" s="347">
        <v>3111</v>
      </c>
      <c r="BY112" s="357">
        <v>3115</v>
      </c>
      <c r="BZ112" s="357">
        <v>3151</v>
      </c>
      <c r="CA112" s="357">
        <v>3164</v>
      </c>
      <c r="CB112" s="357">
        <v>3175</v>
      </c>
      <c r="CC112" s="357">
        <v>3225</v>
      </c>
      <c r="CD112" s="357">
        <v>3275</v>
      </c>
      <c r="CE112" s="357">
        <v>3347</v>
      </c>
      <c r="CF112" s="357">
        <v>3280</v>
      </c>
      <c r="CG112" s="357">
        <v>3204</v>
      </c>
      <c r="CH112" s="357">
        <v>3209</v>
      </c>
      <c r="CI112" s="346">
        <v>3188</v>
      </c>
      <c r="CJ112" s="347">
        <v>3118</v>
      </c>
      <c r="CK112" s="357">
        <v>3036</v>
      </c>
      <c r="CL112" s="357">
        <v>3107</v>
      </c>
      <c r="CM112" s="357">
        <v>3151</v>
      </c>
      <c r="CN112" s="357">
        <v>3105</v>
      </c>
      <c r="CO112" s="357">
        <v>3081</v>
      </c>
      <c r="CP112" s="357">
        <v>3063</v>
      </c>
      <c r="CQ112" s="357">
        <v>3134</v>
      </c>
      <c r="CR112" s="357">
        <v>3165</v>
      </c>
      <c r="CS112" s="357">
        <v>3133</v>
      </c>
      <c r="CT112" s="357">
        <v>3185</v>
      </c>
      <c r="CU112" s="346">
        <v>3142</v>
      </c>
      <c r="CV112" s="347">
        <v>3160</v>
      </c>
      <c r="CW112" s="357">
        <v>3168</v>
      </c>
      <c r="CX112" s="357">
        <v>3305</v>
      </c>
      <c r="CY112" s="357">
        <v>3330</v>
      </c>
      <c r="CZ112" s="357">
        <v>3318</v>
      </c>
      <c r="DA112" s="357">
        <v>3275</v>
      </c>
      <c r="DB112" s="357">
        <v>3262</v>
      </c>
      <c r="DC112" s="357">
        <v>3254</v>
      </c>
      <c r="DD112" s="357">
        <v>3244</v>
      </c>
      <c r="DE112" s="357">
        <v>3288</v>
      </c>
      <c r="DF112" s="357">
        <v>3283</v>
      </c>
      <c r="DG112" s="346">
        <v>3331</v>
      </c>
      <c r="DH112" s="347">
        <v>3265</v>
      </c>
      <c r="DI112" s="357">
        <v>3298</v>
      </c>
      <c r="DJ112" s="357">
        <v>3384</v>
      </c>
      <c r="DK112" s="357">
        <v>3441</v>
      </c>
      <c r="DL112" s="357">
        <v>3413</v>
      </c>
      <c r="DM112" s="357">
        <v>3431</v>
      </c>
      <c r="DN112" s="357">
        <v>3161</v>
      </c>
      <c r="DO112" s="357">
        <v>3165</v>
      </c>
      <c r="DP112" s="357">
        <v>3182</v>
      </c>
      <c r="DQ112" s="346">
        <v>3146</v>
      </c>
      <c r="DR112" s="346">
        <v>3165</v>
      </c>
      <c r="DS112" s="350">
        <v>3093</v>
      </c>
      <c r="DT112" s="102">
        <v>-72</v>
      </c>
      <c r="DU112" s="85">
        <v>-2.3278370514064015</v>
      </c>
      <c r="DV112" s="102">
        <v>-238</v>
      </c>
      <c r="DW112" s="85">
        <v>-7.1450015010507348</v>
      </c>
    </row>
    <row r="113" spans="1:127" ht="15" outlineLevel="2">
      <c r="A113" s="344">
        <v>282</v>
      </c>
      <c r="B113" s="344" t="s">
        <v>389</v>
      </c>
      <c r="C113" s="344" t="s">
        <v>398</v>
      </c>
      <c r="D113" s="347">
        <v>7109</v>
      </c>
      <c r="E113" s="357">
        <v>7080</v>
      </c>
      <c r="F113" s="357">
        <v>7077</v>
      </c>
      <c r="G113" s="357">
        <v>7229</v>
      </c>
      <c r="H113" s="357">
        <v>7223</v>
      </c>
      <c r="I113" s="357">
        <v>7282</v>
      </c>
      <c r="J113" s="357">
        <v>7277</v>
      </c>
      <c r="K113" s="357">
        <v>7312</v>
      </c>
      <c r="L113" s="357">
        <v>7270</v>
      </c>
      <c r="M113" s="357">
        <v>7347</v>
      </c>
      <c r="N113" s="357">
        <v>7426</v>
      </c>
      <c r="O113" s="350">
        <v>7398</v>
      </c>
      <c r="P113" s="347">
        <v>7152</v>
      </c>
      <c r="Q113" s="357">
        <v>5619</v>
      </c>
      <c r="R113" s="357">
        <v>7033</v>
      </c>
      <c r="S113" s="357">
        <v>7106</v>
      </c>
      <c r="T113" s="357">
        <v>7223</v>
      </c>
      <c r="U113" s="357">
        <v>7184</v>
      </c>
      <c r="V113" s="357">
        <v>7264</v>
      </c>
      <c r="W113" s="357">
        <v>7449</v>
      </c>
      <c r="X113" s="357">
        <v>7521</v>
      </c>
      <c r="Y113" s="357">
        <v>7550</v>
      </c>
      <c r="Z113" s="357">
        <v>7415</v>
      </c>
      <c r="AA113" s="350">
        <v>7138</v>
      </c>
      <c r="AB113" s="347">
        <v>6883</v>
      </c>
      <c r="AC113" s="357">
        <v>6845</v>
      </c>
      <c r="AD113" s="357">
        <v>6949</v>
      </c>
      <c r="AE113" s="357">
        <v>7039</v>
      </c>
      <c r="AF113" s="357">
        <v>7045</v>
      </c>
      <c r="AG113" s="357">
        <v>7244</v>
      </c>
      <c r="AH113" s="357">
        <v>7539</v>
      </c>
      <c r="AI113" s="357">
        <v>7661</v>
      </c>
      <c r="AJ113" s="357">
        <v>7735</v>
      </c>
      <c r="AK113" s="357">
        <v>7709</v>
      </c>
      <c r="AL113" s="357">
        <v>7349</v>
      </c>
      <c r="AM113" s="350">
        <v>7295</v>
      </c>
      <c r="AN113" s="347">
        <v>7154</v>
      </c>
      <c r="AO113" s="357">
        <v>6988</v>
      </c>
      <c r="AP113" s="357">
        <v>7087</v>
      </c>
      <c r="AQ113" s="357">
        <v>7261</v>
      </c>
      <c r="AR113" s="357">
        <v>7346</v>
      </c>
      <c r="AS113" s="357">
        <v>7531</v>
      </c>
      <c r="AT113" s="357">
        <v>7593</v>
      </c>
      <c r="AU113" s="357">
        <v>7625</v>
      </c>
      <c r="AV113" s="357">
        <v>7688</v>
      </c>
      <c r="AW113" s="357">
        <v>7770</v>
      </c>
      <c r="AX113" s="357">
        <v>8245</v>
      </c>
      <c r="AY113" s="350">
        <v>8894</v>
      </c>
      <c r="AZ113" s="347">
        <v>9190</v>
      </c>
      <c r="BA113" s="357">
        <v>8944</v>
      </c>
      <c r="BB113" s="357">
        <v>8853</v>
      </c>
      <c r="BC113" s="357">
        <v>8754</v>
      </c>
      <c r="BD113" s="357">
        <v>8465</v>
      </c>
      <c r="BE113" s="357">
        <v>8360</v>
      </c>
      <c r="BF113" s="357">
        <v>8273</v>
      </c>
      <c r="BG113" s="357">
        <v>8175</v>
      </c>
      <c r="BH113" s="357">
        <v>7888</v>
      </c>
      <c r="BI113" s="357">
        <v>7750</v>
      </c>
      <c r="BJ113" s="357">
        <v>7504</v>
      </c>
      <c r="BK113" s="346">
        <v>7488</v>
      </c>
      <c r="BL113" s="347">
        <v>7334</v>
      </c>
      <c r="BM113" s="357">
        <v>7238</v>
      </c>
      <c r="BN113" s="357">
        <v>7284</v>
      </c>
      <c r="BO113" s="357">
        <v>7225</v>
      </c>
      <c r="BP113" s="357">
        <v>7062</v>
      </c>
      <c r="BQ113" s="357">
        <v>7080</v>
      </c>
      <c r="BR113" s="357">
        <v>7061</v>
      </c>
      <c r="BS113" s="357">
        <v>7124</v>
      </c>
      <c r="BT113" s="357">
        <v>7135</v>
      </c>
      <c r="BU113" s="357">
        <v>7091</v>
      </c>
      <c r="BV113" s="357">
        <v>7032</v>
      </c>
      <c r="BW113" s="346">
        <v>6985</v>
      </c>
      <c r="BX113" s="347">
        <v>6803</v>
      </c>
      <c r="BY113" s="357">
        <v>6714</v>
      </c>
      <c r="BZ113" s="357">
        <v>6784</v>
      </c>
      <c r="CA113" s="357">
        <v>6801</v>
      </c>
      <c r="CB113" s="357">
        <v>6779</v>
      </c>
      <c r="CC113" s="357">
        <v>6807</v>
      </c>
      <c r="CD113" s="357">
        <v>6871</v>
      </c>
      <c r="CE113" s="357">
        <v>6936</v>
      </c>
      <c r="CF113" s="357">
        <v>6863</v>
      </c>
      <c r="CG113" s="357">
        <v>6919</v>
      </c>
      <c r="CH113" s="357">
        <v>6929</v>
      </c>
      <c r="CI113" s="346">
        <v>6883</v>
      </c>
      <c r="CJ113" s="347">
        <v>6681</v>
      </c>
      <c r="CK113" s="357">
        <v>6573</v>
      </c>
      <c r="CL113" s="357">
        <v>6612</v>
      </c>
      <c r="CM113" s="357">
        <v>6573</v>
      </c>
      <c r="CN113" s="357">
        <v>6474</v>
      </c>
      <c r="CO113" s="357">
        <v>6433</v>
      </c>
      <c r="CP113" s="357">
        <v>6429</v>
      </c>
      <c r="CQ113" s="357">
        <v>6601</v>
      </c>
      <c r="CR113" s="357">
        <v>6588</v>
      </c>
      <c r="CS113" s="357">
        <v>6623</v>
      </c>
      <c r="CT113" s="357">
        <v>6685</v>
      </c>
      <c r="CU113" s="346">
        <v>6675</v>
      </c>
      <c r="CV113" s="347">
        <v>6625</v>
      </c>
      <c r="CW113" s="357">
        <v>6714</v>
      </c>
      <c r="CX113" s="357">
        <v>6807</v>
      </c>
      <c r="CY113" s="357">
        <v>6808</v>
      </c>
      <c r="CZ113" s="357">
        <v>6885</v>
      </c>
      <c r="DA113" s="357">
        <v>6869</v>
      </c>
      <c r="DB113" s="357">
        <v>6838</v>
      </c>
      <c r="DC113" s="357">
        <v>6831</v>
      </c>
      <c r="DD113" s="357">
        <v>6790</v>
      </c>
      <c r="DE113" s="357">
        <v>6811</v>
      </c>
      <c r="DF113" s="357">
        <v>6808</v>
      </c>
      <c r="DG113" s="346">
        <v>6808</v>
      </c>
      <c r="DH113" s="347">
        <v>6756</v>
      </c>
      <c r="DI113" s="357">
        <v>6770</v>
      </c>
      <c r="DJ113" s="357">
        <v>6838</v>
      </c>
      <c r="DK113" s="357">
        <v>6885</v>
      </c>
      <c r="DL113" s="357">
        <v>6842</v>
      </c>
      <c r="DM113" s="357">
        <v>6881</v>
      </c>
      <c r="DN113" s="357">
        <v>6344</v>
      </c>
      <c r="DO113" s="357">
        <v>6338</v>
      </c>
      <c r="DP113" s="357">
        <v>6324</v>
      </c>
      <c r="DQ113" s="346">
        <v>6246</v>
      </c>
      <c r="DR113" s="346">
        <v>6240</v>
      </c>
      <c r="DS113" s="350">
        <v>6178</v>
      </c>
      <c r="DT113" s="102">
        <v>-62</v>
      </c>
      <c r="DU113" s="85">
        <v>-1.0035610229847847</v>
      </c>
      <c r="DV113" s="102">
        <v>-630</v>
      </c>
      <c r="DW113" s="85">
        <v>-9.253819036427732</v>
      </c>
    </row>
    <row r="114" spans="1:127" ht="15" outlineLevel="2">
      <c r="A114" s="344">
        <v>353</v>
      </c>
      <c r="B114" s="344" t="s">
        <v>389</v>
      </c>
      <c r="C114" s="344" t="s">
        <v>399</v>
      </c>
      <c r="D114" s="347">
        <v>819</v>
      </c>
      <c r="E114" s="357">
        <v>774</v>
      </c>
      <c r="F114" s="357">
        <v>761</v>
      </c>
      <c r="G114" s="357">
        <v>764</v>
      </c>
      <c r="H114" s="357">
        <v>797</v>
      </c>
      <c r="I114" s="357">
        <v>804</v>
      </c>
      <c r="J114" s="357">
        <v>764</v>
      </c>
      <c r="K114" s="357">
        <v>790</v>
      </c>
      <c r="L114" s="357">
        <v>797</v>
      </c>
      <c r="M114" s="357">
        <v>819</v>
      </c>
      <c r="N114" s="357">
        <v>823</v>
      </c>
      <c r="O114" s="350">
        <v>840</v>
      </c>
      <c r="P114" s="347">
        <v>812</v>
      </c>
      <c r="Q114" s="357">
        <v>587</v>
      </c>
      <c r="R114" s="357">
        <v>899</v>
      </c>
      <c r="S114" s="357">
        <v>854</v>
      </c>
      <c r="T114" s="357">
        <v>797</v>
      </c>
      <c r="U114" s="357">
        <v>861</v>
      </c>
      <c r="V114" s="357">
        <v>885</v>
      </c>
      <c r="W114" s="357">
        <v>917</v>
      </c>
      <c r="X114" s="357">
        <v>967</v>
      </c>
      <c r="Y114" s="357">
        <v>977</v>
      </c>
      <c r="Z114" s="357">
        <v>903</v>
      </c>
      <c r="AA114" s="350">
        <v>847</v>
      </c>
      <c r="AB114" s="347">
        <v>780</v>
      </c>
      <c r="AC114" s="357">
        <v>773</v>
      </c>
      <c r="AD114" s="357">
        <v>766</v>
      </c>
      <c r="AE114" s="357">
        <v>755</v>
      </c>
      <c r="AF114" s="357">
        <v>750</v>
      </c>
      <c r="AG114" s="357">
        <v>783</v>
      </c>
      <c r="AH114" s="357">
        <v>821</v>
      </c>
      <c r="AI114" s="357">
        <v>834</v>
      </c>
      <c r="AJ114" s="357">
        <v>834</v>
      </c>
      <c r="AK114" s="357">
        <v>840</v>
      </c>
      <c r="AL114" s="357">
        <v>790</v>
      </c>
      <c r="AM114" s="350">
        <v>798</v>
      </c>
      <c r="AN114" s="347">
        <v>802</v>
      </c>
      <c r="AO114" s="357">
        <v>772</v>
      </c>
      <c r="AP114" s="357">
        <v>781</v>
      </c>
      <c r="AQ114" s="357">
        <v>840</v>
      </c>
      <c r="AR114" s="357">
        <v>860</v>
      </c>
      <c r="AS114" s="357">
        <v>948</v>
      </c>
      <c r="AT114" s="357">
        <v>951</v>
      </c>
      <c r="AU114" s="357">
        <v>973</v>
      </c>
      <c r="AV114" s="357">
        <v>980</v>
      </c>
      <c r="AW114" s="357">
        <v>1000</v>
      </c>
      <c r="AX114" s="357">
        <v>1006</v>
      </c>
      <c r="AY114" s="350">
        <v>1028</v>
      </c>
      <c r="AZ114" s="347">
        <v>1033</v>
      </c>
      <c r="BA114" s="357">
        <v>1022</v>
      </c>
      <c r="BB114" s="357">
        <v>1006</v>
      </c>
      <c r="BC114" s="357">
        <v>960</v>
      </c>
      <c r="BD114" s="357">
        <v>945</v>
      </c>
      <c r="BE114" s="357">
        <v>949</v>
      </c>
      <c r="BF114" s="357">
        <v>960</v>
      </c>
      <c r="BG114" s="357">
        <v>939</v>
      </c>
      <c r="BH114" s="357">
        <v>958</v>
      </c>
      <c r="BI114" s="357">
        <v>955</v>
      </c>
      <c r="BJ114" s="357">
        <v>963</v>
      </c>
      <c r="BK114" s="346">
        <v>970</v>
      </c>
      <c r="BL114" s="347">
        <v>978</v>
      </c>
      <c r="BM114" s="357">
        <v>968</v>
      </c>
      <c r="BN114" s="357">
        <v>999</v>
      </c>
      <c r="BO114" s="357">
        <v>1026</v>
      </c>
      <c r="BP114" s="357">
        <v>1006</v>
      </c>
      <c r="BQ114" s="357">
        <v>1028</v>
      </c>
      <c r="BR114" s="357">
        <v>1042</v>
      </c>
      <c r="BS114" s="357">
        <v>1060</v>
      </c>
      <c r="BT114" s="357">
        <v>1080</v>
      </c>
      <c r="BU114" s="357">
        <v>1115</v>
      </c>
      <c r="BV114" s="357">
        <v>1123</v>
      </c>
      <c r="BW114" s="346">
        <v>1112</v>
      </c>
      <c r="BX114" s="347">
        <v>1094</v>
      </c>
      <c r="BY114" s="357">
        <v>1092</v>
      </c>
      <c r="BZ114" s="357">
        <v>1077</v>
      </c>
      <c r="CA114" s="357">
        <v>1091</v>
      </c>
      <c r="CB114" s="357">
        <v>1083</v>
      </c>
      <c r="CC114" s="357">
        <v>1089</v>
      </c>
      <c r="CD114" s="357">
        <v>1093</v>
      </c>
      <c r="CE114" s="357">
        <v>1086</v>
      </c>
      <c r="CF114" s="357">
        <v>1060</v>
      </c>
      <c r="CG114" s="357">
        <v>1064</v>
      </c>
      <c r="CH114" s="357">
        <v>1061</v>
      </c>
      <c r="CI114" s="346">
        <v>1074</v>
      </c>
      <c r="CJ114" s="347">
        <v>1003</v>
      </c>
      <c r="CK114" s="357">
        <v>1011</v>
      </c>
      <c r="CL114" s="357">
        <v>1060</v>
      </c>
      <c r="CM114" s="357">
        <v>1073</v>
      </c>
      <c r="CN114" s="357">
        <v>1034</v>
      </c>
      <c r="CO114" s="357">
        <v>1039</v>
      </c>
      <c r="CP114" s="357">
        <v>1053</v>
      </c>
      <c r="CQ114" s="357">
        <v>1082</v>
      </c>
      <c r="CR114" s="357">
        <v>1110</v>
      </c>
      <c r="CS114" s="357">
        <v>1137</v>
      </c>
      <c r="CT114" s="357">
        <v>1154</v>
      </c>
      <c r="CU114" s="346">
        <v>1158</v>
      </c>
      <c r="CV114" s="347">
        <v>1155</v>
      </c>
      <c r="CW114" s="357">
        <v>1158</v>
      </c>
      <c r="CX114" s="357">
        <v>1169</v>
      </c>
      <c r="CY114" s="357">
        <v>1138</v>
      </c>
      <c r="CZ114" s="357">
        <v>1145</v>
      </c>
      <c r="DA114" s="357">
        <v>1149</v>
      </c>
      <c r="DB114" s="357">
        <v>1126</v>
      </c>
      <c r="DC114" s="357">
        <v>1124</v>
      </c>
      <c r="DD114" s="357">
        <v>1107</v>
      </c>
      <c r="DE114" s="357">
        <v>1110</v>
      </c>
      <c r="DF114" s="357">
        <v>1117</v>
      </c>
      <c r="DG114" s="346">
        <v>1115</v>
      </c>
      <c r="DH114" s="347">
        <v>1089</v>
      </c>
      <c r="DI114" s="357">
        <v>1105</v>
      </c>
      <c r="DJ114" s="357">
        <v>1099</v>
      </c>
      <c r="DK114" s="357">
        <v>1082</v>
      </c>
      <c r="DL114" s="357">
        <v>1052</v>
      </c>
      <c r="DM114" s="357">
        <v>1054</v>
      </c>
      <c r="DN114" s="357">
        <v>936</v>
      </c>
      <c r="DO114" s="357">
        <v>929</v>
      </c>
      <c r="DP114" s="357">
        <v>935</v>
      </c>
      <c r="DQ114" s="346">
        <v>926</v>
      </c>
      <c r="DR114" s="346">
        <v>925</v>
      </c>
      <c r="DS114" s="350">
        <v>926</v>
      </c>
      <c r="DT114" s="102">
        <v>1</v>
      </c>
      <c r="DU114" s="85">
        <v>0.10799136069114472</v>
      </c>
      <c r="DV114" s="102">
        <v>-189</v>
      </c>
      <c r="DW114" s="85">
        <v>-16.95067264573991</v>
      </c>
    </row>
    <row r="115" spans="1:127" ht="15" outlineLevel="2">
      <c r="A115" s="344">
        <v>364</v>
      </c>
      <c r="B115" s="344" t="s">
        <v>389</v>
      </c>
      <c r="C115" s="344" t="s">
        <v>400</v>
      </c>
      <c r="D115" s="347">
        <v>2629</v>
      </c>
      <c r="E115" s="357">
        <v>2596</v>
      </c>
      <c r="F115" s="357">
        <v>2587</v>
      </c>
      <c r="G115" s="357">
        <v>2685</v>
      </c>
      <c r="H115" s="357">
        <v>2707</v>
      </c>
      <c r="I115" s="357">
        <v>2789</v>
      </c>
      <c r="J115" s="357">
        <v>2810</v>
      </c>
      <c r="K115" s="357">
        <v>2780</v>
      </c>
      <c r="L115" s="357">
        <v>2848</v>
      </c>
      <c r="M115" s="357">
        <v>2866</v>
      </c>
      <c r="N115" s="357">
        <v>2874</v>
      </c>
      <c r="O115" s="350">
        <v>2895</v>
      </c>
      <c r="P115" s="347">
        <v>2810</v>
      </c>
      <c r="Q115" s="357">
        <v>1285</v>
      </c>
      <c r="R115" s="357">
        <v>2726</v>
      </c>
      <c r="S115" s="357">
        <v>2790</v>
      </c>
      <c r="T115" s="357">
        <v>2707</v>
      </c>
      <c r="U115" s="357">
        <v>3038</v>
      </c>
      <c r="V115" s="357">
        <v>2983</v>
      </c>
      <c r="W115" s="357">
        <v>2986</v>
      </c>
      <c r="X115" s="357">
        <v>2988</v>
      </c>
      <c r="Y115" s="357">
        <v>2978</v>
      </c>
      <c r="Z115" s="357">
        <v>3004</v>
      </c>
      <c r="AA115" s="350">
        <v>2945</v>
      </c>
      <c r="AB115" s="347">
        <v>2864</v>
      </c>
      <c r="AC115" s="357">
        <v>2816</v>
      </c>
      <c r="AD115" s="357">
        <v>2848</v>
      </c>
      <c r="AE115" s="357">
        <v>2916</v>
      </c>
      <c r="AF115" s="357">
        <v>2936</v>
      </c>
      <c r="AG115" s="357">
        <v>2896</v>
      </c>
      <c r="AH115" s="357">
        <v>3288</v>
      </c>
      <c r="AI115" s="357">
        <v>3231</v>
      </c>
      <c r="AJ115" s="357">
        <v>3214</v>
      </c>
      <c r="AK115" s="357">
        <v>3207</v>
      </c>
      <c r="AL115" s="357">
        <v>3098</v>
      </c>
      <c r="AM115" s="350">
        <v>3084</v>
      </c>
      <c r="AN115" s="347">
        <v>3030</v>
      </c>
      <c r="AO115" s="357">
        <v>2885</v>
      </c>
      <c r="AP115" s="357">
        <v>2902</v>
      </c>
      <c r="AQ115" s="357">
        <v>3017</v>
      </c>
      <c r="AR115" s="357">
        <v>3033</v>
      </c>
      <c r="AS115" s="357">
        <v>3078</v>
      </c>
      <c r="AT115" s="357">
        <v>3160</v>
      </c>
      <c r="AU115" s="357">
        <v>3157</v>
      </c>
      <c r="AV115" s="357">
        <v>3174</v>
      </c>
      <c r="AW115" s="357">
        <v>3211</v>
      </c>
      <c r="AX115" s="357">
        <v>3227</v>
      </c>
      <c r="AY115" s="350">
        <v>3290</v>
      </c>
      <c r="AZ115" s="347">
        <v>3285</v>
      </c>
      <c r="BA115" s="357">
        <v>3196</v>
      </c>
      <c r="BB115" s="357">
        <v>3165</v>
      </c>
      <c r="BC115" s="357">
        <v>3121</v>
      </c>
      <c r="BD115" s="357">
        <v>3097</v>
      </c>
      <c r="BE115" s="357">
        <v>3182</v>
      </c>
      <c r="BF115" s="357">
        <v>3234</v>
      </c>
      <c r="BG115" s="357">
        <v>3236</v>
      </c>
      <c r="BH115" s="357">
        <v>3262</v>
      </c>
      <c r="BI115" s="357">
        <v>3252</v>
      </c>
      <c r="BJ115" s="357">
        <v>3216</v>
      </c>
      <c r="BK115" s="346">
        <v>3277</v>
      </c>
      <c r="BL115" s="347">
        <v>3320</v>
      </c>
      <c r="BM115" s="357">
        <v>3281</v>
      </c>
      <c r="BN115" s="357">
        <v>3296</v>
      </c>
      <c r="BO115" s="357">
        <v>3314</v>
      </c>
      <c r="BP115" s="357">
        <v>3326</v>
      </c>
      <c r="BQ115" s="357">
        <v>3348</v>
      </c>
      <c r="BR115" s="357">
        <v>3336</v>
      </c>
      <c r="BS115" s="357">
        <v>3309</v>
      </c>
      <c r="BT115" s="357">
        <v>3321</v>
      </c>
      <c r="BU115" s="357">
        <v>3323</v>
      </c>
      <c r="BV115" s="357">
        <v>3360</v>
      </c>
      <c r="BW115" s="346">
        <v>3413</v>
      </c>
      <c r="BX115" s="347">
        <v>3353</v>
      </c>
      <c r="BY115" s="357">
        <v>3331</v>
      </c>
      <c r="BZ115" s="357">
        <v>3323</v>
      </c>
      <c r="CA115" s="357">
        <v>3310</v>
      </c>
      <c r="CB115" s="357">
        <v>3280</v>
      </c>
      <c r="CC115" s="357">
        <v>3308</v>
      </c>
      <c r="CD115" s="357">
        <v>3369</v>
      </c>
      <c r="CE115" s="357">
        <v>3397</v>
      </c>
      <c r="CF115" s="357">
        <v>3330</v>
      </c>
      <c r="CG115" s="357">
        <v>3351</v>
      </c>
      <c r="CH115" s="357">
        <v>3393</v>
      </c>
      <c r="CI115" s="346">
        <v>3412</v>
      </c>
      <c r="CJ115" s="347">
        <v>3321</v>
      </c>
      <c r="CK115" s="357">
        <v>3210</v>
      </c>
      <c r="CL115" s="357">
        <v>3224</v>
      </c>
      <c r="CM115" s="357">
        <v>3230</v>
      </c>
      <c r="CN115" s="357">
        <v>3235</v>
      </c>
      <c r="CO115" s="357">
        <v>3229</v>
      </c>
      <c r="CP115" s="357">
        <v>3261</v>
      </c>
      <c r="CQ115" s="357">
        <v>3335</v>
      </c>
      <c r="CR115" s="357">
        <v>3323</v>
      </c>
      <c r="CS115" s="357">
        <v>3310</v>
      </c>
      <c r="CT115" s="357">
        <v>3412</v>
      </c>
      <c r="CU115" s="346">
        <v>3449</v>
      </c>
      <c r="CV115" s="347">
        <v>3499</v>
      </c>
      <c r="CW115" s="357">
        <v>3573</v>
      </c>
      <c r="CX115" s="357">
        <v>3617</v>
      </c>
      <c r="CY115" s="357">
        <v>3631</v>
      </c>
      <c r="CZ115" s="357">
        <v>3706</v>
      </c>
      <c r="DA115" s="357">
        <v>3729</v>
      </c>
      <c r="DB115" s="357">
        <v>3699</v>
      </c>
      <c r="DC115" s="357">
        <v>3706</v>
      </c>
      <c r="DD115" s="357">
        <v>3745</v>
      </c>
      <c r="DE115" s="357">
        <v>3758</v>
      </c>
      <c r="DF115" s="357">
        <v>3789</v>
      </c>
      <c r="DG115" s="346">
        <v>3822</v>
      </c>
      <c r="DH115" s="347">
        <v>3801</v>
      </c>
      <c r="DI115" s="357">
        <v>3798</v>
      </c>
      <c r="DJ115" s="357">
        <v>3778</v>
      </c>
      <c r="DK115" s="357">
        <v>3776</v>
      </c>
      <c r="DL115" s="357">
        <v>3812</v>
      </c>
      <c r="DM115" s="357">
        <v>3888</v>
      </c>
      <c r="DN115" s="357">
        <v>3620</v>
      </c>
      <c r="DO115" s="357">
        <v>3620</v>
      </c>
      <c r="DP115" s="357">
        <v>3635</v>
      </c>
      <c r="DQ115" s="346">
        <v>3611</v>
      </c>
      <c r="DR115" s="346">
        <v>3639</v>
      </c>
      <c r="DS115" s="350">
        <v>3632</v>
      </c>
      <c r="DT115" s="102">
        <v>-7</v>
      </c>
      <c r="DU115" s="85">
        <v>-0.19273127753303965</v>
      </c>
      <c r="DV115" s="102">
        <v>-190</v>
      </c>
      <c r="DW115" s="85">
        <v>-4.9712192569335425</v>
      </c>
    </row>
    <row r="116" spans="1:127" ht="15" outlineLevel="2">
      <c r="A116" s="344">
        <v>368</v>
      </c>
      <c r="B116" s="344" t="s">
        <v>389</v>
      </c>
      <c r="C116" s="344" t="s">
        <v>401</v>
      </c>
      <c r="D116" s="347">
        <v>4035</v>
      </c>
      <c r="E116" s="357">
        <v>4051</v>
      </c>
      <c r="F116" s="357">
        <v>4071</v>
      </c>
      <c r="G116" s="357">
        <v>4143</v>
      </c>
      <c r="H116" s="357">
        <v>4209</v>
      </c>
      <c r="I116" s="357">
        <v>4172</v>
      </c>
      <c r="J116" s="357">
        <v>4125</v>
      </c>
      <c r="K116" s="357">
        <v>4173</v>
      </c>
      <c r="L116" s="357">
        <v>4106</v>
      </c>
      <c r="M116" s="357">
        <v>4054</v>
      </c>
      <c r="N116" s="357">
        <v>4175</v>
      </c>
      <c r="O116" s="350">
        <v>4175</v>
      </c>
      <c r="P116" s="347">
        <v>4079</v>
      </c>
      <c r="Q116" s="357">
        <v>2940</v>
      </c>
      <c r="R116" s="357">
        <v>3834</v>
      </c>
      <c r="S116" s="357">
        <v>3781</v>
      </c>
      <c r="T116" s="357">
        <v>4209</v>
      </c>
      <c r="U116" s="357">
        <v>3873</v>
      </c>
      <c r="V116" s="357">
        <v>3837</v>
      </c>
      <c r="W116" s="357">
        <v>3897</v>
      </c>
      <c r="X116" s="357">
        <v>3860</v>
      </c>
      <c r="Y116" s="357">
        <v>3866</v>
      </c>
      <c r="Z116" s="357">
        <v>3867</v>
      </c>
      <c r="AA116" s="350">
        <v>3760</v>
      </c>
      <c r="AB116" s="347">
        <v>3610</v>
      </c>
      <c r="AC116" s="357">
        <v>3563</v>
      </c>
      <c r="AD116" s="357">
        <v>3617</v>
      </c>
      <c r="AE116" s="357">
        <v>3646</v>
      </c>
      <c r="AF116" s="357">
        <v>3636</v>
      </c>
      <c r="AG116" s="357">
        <v>3718</v>
      </c>
      <c r="AH116" s="357">
        <v>3783</v>
      </c>
      <c r="AI116" s="357">
        <v>3805</v>
      </c>
      <c r="AJ116" s="357">
        <v>3890</v>
      </c>
      <c r="AK116" s="357">
        <v>3885</v>
      </c>
      <c r="AL116" s="357">
        <v>3766</v>
      </c>
      <c r="AM116" s="350">
        <v>3750</v>
      </c>
      <c r="AN116" s="347">
        <v>3542</v>
      </c>
      <c r="AO116" s="357">
        <v>3434</v>
      </c>
      <c r="AP116" s="357">
        <v>3431</v>
      </c>
      <c r="AQ116" s="357">
        <v>3526</v>
      </c>
      <c r="AR116" s="357">
        <v>3554</v>
      </c>
      <c r="AS116" s="357">
        <v>3756</v>
      </c>
      <c r="AT116" s="357">
        <v>3717</v>
      </c>
      <c r="AU116" s="357">
        <v>3746</v>
      </c>
      <c r="AV116" s="357">
        <v>3847</v>
      </c>
      <c r="AW116" s="357">
        <v>3898</v>
      </c>
      <c r="AX116" s="357">
        <v>3890</v>
      </c>
      <c r="AY116" s="350">
        <v>3834</v>
      </c>
      <c r="AZ116" s="347">
        <v>3761</v>
      </c>
      <c r="BA116" s="357">
        <v>3764</v>
      </c>
      <c r="BB116" s="357">
        <v>3820</v>
      </c>
      <c r="BC116" s="357">
        <v>3816</v>
      </c>
      <c r="BD116" s="357">
        <v>3794</v>
      </c>
      <c r="BE116" s="357">
        <v>3774</v>
      </c>
      <c r="BF116" s="357">
        <v>3739</v>
      </c>
      <c r="BG116" s="357">
        <v>3921</v>
      </c>
      <c r="BH116" s="357">
        <v>3696</v>
      </c>
      <c r="BI116" s="357">
        <v>3712</v>
      </c>
      <c r="BJ116" s="357">
        <v>3716</v>
      </c>
      <c r="BK116" s="346">
        <v>3677</v>
      </c>
      <c r="BL116" s="347">
        <v>3607</v>
      </c>
      <c r="BM116" s="357">
        <v>3575</v>
      </c>
      <c r="BN116" s="357">
        <v>3601</v>
      </c>
      <c r="BO116" s="357">
        <v>3649</v>
      </c>
      <c r="BP116" s="357">
        <v>3628</v>
      </c>
      <c r="BQ116" s="357">
        <v>3667</v>
      </c>
      <c r="BR116" s="357">
        <v>3675</v>
      </c>
      <c r="BS116" s="357">
        <v>3748</v>
      </c>
      <c r="BT116" s="357">
        <v>3755</v>
      </c>
      <c r="BU116" s="357">
        <v>3728</v>
      </c>
      <c r="BV116" s="357">
        <v>3746</v>
      </c>
      <c r="BW116" s="346">
        <v>3707</v>
      </c>
      <c r="BX116" s="347">
        <v>3692</v>
      </c>
      <c r="BY116" s="357">
        <v>3698</v>
      </c>
      <c r="BZ116" s="357">
        <v>3616</v>
      </c>
      <c r="CA116" s="357">
        <v>3636</v>
      </c>
      <c r="CB116" s="357">
        <v>3637</v>
      </c>
      <c r="CC116" s="357">
        <v>3617</v>
      </c>
      <c r="CD116" s="357">
        <v>3627</v>
      </c>
      <c r="CE116" s="357">
        <v>3627</v>
      </c>
      <c r="CF116" s="357">
        <v>3588</v>
      </c>
      <c r="CG116" s="357">
        <v>3621</v>
      </c>
      <c r="CH116" s="357">
        <v>3628</v>
      </c>
      <c r="CI116" s="346">
        <v>3631</v>
      </c>
      <c r="CJ116" s="347">
        <v>3567</v>
      </c>
      <c r="CK116" s="357">
        <v>3516</v>
      </c>
      <c r="CL116" s="357">
        <v>3563</v>
      </c>
      <c r="CM116" s="357">
        <v>3619</v>
      </c>
      <c r="CN116" s="357">
        <v>3542</v>
      </c>
      <c r="CO116" s="357">
        <v>3569</v>
      </c>
      <c r="CP116" s="357">
        <v>3593</v>
      </c>
      <c r="CQ116" s="357">
        <v>3695</v>
      </c>
      <c r="CR116" s="357">
        <v>3716</v>
      </c>
      <c r="CS116" s="357">
        <v>3791</v>
      </c>
      <c r="CT116" s="357">
        <v>3869</v>
      </c>
      <c r="CU116" s="346">
        <v>3885</v>
      </c>
      <c r="CV116" s="347">
        <v>3893</v>
      </c>
      <c r="CW116" s="357">
        <v>3869</v>
      </c>
      <c r="CX116" s="357">
        <v>3902</v>
      </c>
      <c r="CY116" s="357">
        <v>3875</v>
      </c>
      <c r="CZ116" s="357">
        <v>3899</v>
      </c>
      <c r="DA116" s="357">
        <v>3884</v>
      </c>
      <c r="DB116" s="357">
        <v>3814</v>
      </c>
      <c r="DC116" s="357">
        <v>3812</v>
      </c>
      <c r="DD116" s="357">
        <v>3692</v>
      </c>
      <c r="DE116" s="357">
        <v>3743</v>
      </c>
      <c r="DF116" s="357">
        <v>3766</v>
      </c>
      <c r="DG116" s="346">
        <v>3757</v>
      </c>
      <c r="DH116" s="347">
        <v>3760</v>
      </c>
      <c r="DI116" s="357">
        <v>3752</v>
      </c>
      <c r="DJ116" s="357">
        <v>3802</v>
      </c>
      <c r="DK116" s="357">
        <v>3803</v>
      </c>
      <c r="DL116" s="357">
        <v>3775</v>
      </c>
      <c r="DM116" s="357">
        <v>3785</v>
      </c>
      <c r="DN116" s="357">
        <v>3525</v>
      </c>
      <c r="DO116" s="357">
        <v>3551</v>
      </c>
      <c r="DP116" s="357">
        <v>3584</v>
      </c>
      <c r="DQ116" s="346">
        <v>3517</v>
      </c>
      <c r="DR116" s="346">
        <v>3560</v>
      </c>
      <c r="DS116" s="350">
        <v>3566</v>
      </c>
      <c r="DT116" s="102">
        <v>6</v>
      </c>
      <c r="DU116" s="85">
        <v>0.16825574873808188</v>
      </c>
      <c r="DV116" s="102">
        <v>-191</v>
      </c>
      <c r="DW116" s="85">
        <v>-5.0838434921479898</v>
      </c>
    </row>
    <row r="117" spans="1:127" ht="15" outlineLevel="2">
      <c r="A117" s="344">
        <v>390</v>
      </c>
      <c r="B117" s="344" t="s">
        <v>389</v>
      </c>
      <c r="C117" s="344" t="s">
        <v>402</v>
      </c>
      <c r="D117" s="347">
        <v>2831</v>
      </c>
      <c r="E117" s="357">
        <v>2821</v>
      </c>
      <c r="F117" s="357">
        <v>2850</v>
      </c>
      <c r="G117" s="357">
        <v>2901</v>
      </c>
      <c r="H117" s="357">
        <v>2922</v>
      </c>
      <c r="I117" s="357">
        <v>2982</v>
      </c>
      <c r="J117" s="357">
        <v>3127</v>
      </c>
      <c r="K117" s="357">
        <v>3066</v>
      </c>
      <c r="L117" s="357">
        <v>2990</v>
      </c>
      <c r="M117" s="357">
        <v>2998</v>
      </c>
      <c r="N117" s="357">
        <v>3015</v>
      </c>
      <c r="O117" s="350">
        <v>2996</v>
      </c>
      <c r="P117" s="347">
        <v>2932</v>
      </c>
      <c r="Q117" s="357">
        <v>1295</v>
      </c>
      <c r="R117" s="357">
        <v>2602</v>
      </c>
      <c r="S117" s="357">
        <v>2645</v>
      </c>
      <c r="T117" s="357">
        <v>2922</v>
      </c>
      <c r="U117" s="357">
        <v>2756</v>
      </c>
      <c r="V117" s="357">
        <v>2723</v>
      </c>
      <c r="W117" s="357">
        <v>2790</v>
      </c>
      <c r="X117" s="357">
        <v>2741</v>
      </c>
      <c r="Y117" s="357">
        <v>2790</v>
      </c>
      <c r="Z117" s="357">
        <v>2832</v>
      </c>
      <c r="AA117" s="350">
        <v>2703</v>
      </c>
      <c r="AB117" s="347">
        <v>2648</v>
      </c>
      <c r="AC117" s="357">
        <v>2659</v>
      </c>
      <c r="AD117" s="357">
        <v>2712</v>
      </c>
      <c r="AE117" s="357">
        <v>2651</v>
      </c>
      <c r="AF117" s="357">
        <v>2626</v>
      </c>
      <c r="AG117" s="357">
        <v>2649</v>
      </c>
      <c r="AH117" s="357">
        <v>2778</v>
      </c>
      <c r="AI117" s="357">
        <v>2887</v>
      </c>
      <c r="AJ117" s="357">
        <v>2926</v>
      </c>
      <c r="AK117" s="357">
        <v>2929</v>
      </c>
      <c r="AL117" s="357">
        <v>2887</v>
      </c>
      <c r="AM117" s="350">
        <v>2940</v>
      </c>
      <c r="AN117" s="347">
        <v>2897</v>
      </c>
      <c r="AO117" s="357">
        <v>2852</v>
      </c>
      <c r="AP117" s="357">
        <v>2926</v>
      </c>
      <c r="AQ117" s="357">
        <v>2954</v>
      </c>
      <c r="AR117" s="357">
        <v>2961</v>
      </c>
      <c r="AS117" s="357">
        <v>3073</v>
      </c>
      <c r="AT117" s="357">
        <v>3151</v>
      </c>
      <c r="AU117" s="357">
        <v>3127</v>
      </c>
      <c r="AV117" s="357">
        <v>3169</v>
      </c>
      <c r="AW117" s="357">
        <v>3248</v>
      </c>
      <c r="AX117" s="357">
        <v>3274</v>
      </c>
      <c r="AY117" s="350">
        <v>3309</v>
      </c>
      <c r="AZ117" s="347">
        <v>3215</v>
      </c>
      <c r="BA117" s="357">
        <v>3234</v>
      </c>
      <c r="BB117" s="357">
        <v>3276</v>
      </c>
      <c r="BC117" s="357">
        <v>3209</v>
      </c>
      <c r="BD117" s="357">
        <v>3142</v>
      </c>
      <c r="BE117" s="357">
        <v>3284</v>
      </c>
      <c r="BF117" s="357">
        <v>3305</v>
      </c>
      <c r="BG117" s="357">
        <v>3348</v>
      </c>
      <c r="BH117" s="357">
        <v>3359</v>
      </c>
      <c r="BI117" s="357">
        <v>3306</v>
      </c>
      <c r="BJ117" s="357">
        <v>3278</v>
      </c>
      <c r="BK117" s="346">
        <v>3308</v>
      </c>
      <c r="BL117" s="347">
        <v>3319</v>
      </c>
      <c r="BM117" s="357">
        <v>3332</v>
      </c>
      <c r="BN117" s="357">
        <v>3440</v>
      </c>
      <c r="BO117" s="357">
        <v>3490</v>
      </c>
      <c r="BP117" s="357">
        <v>3429</v>
      </c>
      <c r="BQ117" s="357">
        <v>3397</v>
      </c>
      <c r="BR117" s="357">
        <v>3407</v>
      </c>
      <c r="BS117" s="357">
        <v>3458</v>
      </c>
      <c r="BT117" s="357">
        <v>3460</v>
      </c>
      <c r="BU117" s="357">
        <v>3509</v>
      </c>
      <c r="BV117" s="357">
        <v>3472</v>
      </c>
      <c r="BW117" s="346">
        <v>3399</v>
      </c>
      <c r="BX117" s="347">
        <v>3288</v>
      </c>
      <c r="BY117" s="357">
        <v>3172</v>
      </c>
      <c r="BZ117" s="357">
        <v>3219</v>
      </c>
      <c r="CA117" s="357">
        <v>3292</v>
      </c>
      <c r="CB117" s="357">
        <v>3298</v>
      </c>
      <c r="CC117" s="357">
        <v>3346</v>
      </c>
      <c r="CD117" s="357">
        <v>3342</v>
      </c>
      <c r="CE117" s="357">
        <v>3375</v>
      </c>
      <c r="CF117" s="357">
        <v>3323</v>
      </c>
      <c r="CG117" s="357">
        <v>3371</v>
      </c>
      <c r="CH117" s="357">
        <v>3415</v>
      </c>
      <c r="CI117" s="346">
        <v>3447</v>
      </c>
      <c r="CJ117" s="347">
        <v>3324</v>
      </c>
      <c r="CK117" s="357">
        <v>3279</v>
      </c>
      <c r="CL117" s="357">
        <v>3321</v>
      </c>
      <c r="CM117" s="357">
        <v>3313</v>
      </c>
      <c r="CN117" s="357">
        <v>3247</v>
      </c>
      <c r="CO117" s="357">
        <v>3251</v>
      </c>
      <c r="CP117" s="357">
        <v>3331</v>
      </c>
      <c r="CQ117" s="357">
        <v>3435</v>
      </c>
      <c r="CR117" s="357">
        <v>3421</v>
      </c>
      <c r="CS117" s="357">
        <v>3467</v>
      </c>
      <c r="CT117" s="357">
        <v>3509</v>
      </c>
      <c r="CU117" s="346">
        <v>3510</v>
      </c>
      <c r="CV117" s="347">
        <v>3476</v>
      </c>
      <c r="CW117" s="357">
        <v>3492</v>
      </c>
      <c r="CX117" s="357">
        <v>3594</v>
      </c>
      <c r="CY117" s="357">
        <v>3608</v>
      </c>
      <c r="CZ117" s="357">
        <v>3633</v>
      </c>
      <c r="DA117" s="357">
        <v>3634</v>
      </c>
      <c r="DB117" s="357">
        <v>3592</v>
      </c>
      <c r="DC117" s="357">
        <v>3590</v>
      </c>
      <c r="DD117" s="357">
        <v>3585</v>
      </c>
      <c r="DE117" s="357">
        <v>3604</v>
      </c>
      <c r="DF117" s="357">
        <v>3602</v>
      </c>
      <c r="DG117" s="346">
        <v>3614</v>
      </c>
      <c r="DH117" s="347">
        <v>3605</v>
      </c>
      <c r="DI117" s="357">
        <v>3624</v>
      </c>
      <c r="DJ117" s="357">
        <v>3619</v>
      </c>
      <c r="DK117" s="357">
        <v>3650</v>
      </c>
      <c r="DL117" s="357">
        <v>3623</v>
      </c>
      <c r="DM117" s="357">
        <v>3626</v>
      </c>
      <c r="DN117" s="357">
        <v>3349</v>
      </c>
      <c r="DO117" s="357">
        <v>3372</v>
      </c>
      <c r="DP117" s="357">
        <v>3382</v>
      </c>
      <c r="DQ117" s="346">
        <v>3360</v>
      </c>
      <c r="DR117" s="346">
        <v>3353</v>
      </c>
      <c r="DS117" s="350">
        <v>3324</v>
      </c>
      <c r="DT117" s="102">
        <v>-29</v>
      </c>
      <c r="DU117" s="85">
        <v>-0.87244283995186522</v>
      </c>
      <c r="DV117" s="102">
        <v>-290</v>
      </c>
      <c r="DW117" s="85">
        <v>-8.0243497509684563</v>
      </c>
    </row>
    <row r="118" spans="1:127" ht="15" outlineLevel="2">
      <c r="A118" s="344">
        <v>467</v>
      </c>
      <c r="B118" s="344" t="s">
        <v>389</v>
      </c>
      <c r="C118" s="344" t="s">
        <v>403</v>
      </c>
      <c r="D118" s="347">
        <v>907</v>
      </c>
      <c r="E118" s="357">
        <v>931</v>
      </c>
      <c r="F118" s="357">
        <v>960</v>
      </c>
      <c r="G118" s="357">
        <v>978</v>
      </c>
      <c r="H118" s="357">
        <v>977</v>
      </c>
      <c r="I118" s="357">
        <v>983</v>
      </c>
      <c r="J118" s="357">
        <v>957</v>
      </c>
      <c r="K118" s="357">
        <v>939</v>
      </c>
      <c r="L118" s="357">
        <v>939</v>
      </c>
      <c r="M118" s="357">
        <v>955</v>
      </c>
      <c r="N118" s="357">
        <v>965</v>
      </c>
      <c r="O118" s="350">
        <v>950</v>
      </c>
      <c r="P118" s="347">
        <v>857</v>
      </c>
      <c r="Q118" s="357">
        <v>890</v>
      </c>
      <c r="R118" s="357">
        <v>987</v>
      </c>
      <c r="S118" s="357">
        <v>972</v>
      </c>
      <c r="T118" s="357">
        <v>977</v>
      </c>
      <c r="U118" s="357">
        <v>964</v>
      </c>
      <c r="V118" s="357">
        <v>970</v>
      </c>
      <c r="W118" s="357">
        <v>972</v>
      </c>
      <c r="X118" s="357">
        <v>979</v>
      </c>
      <c r="Y118" s="357">
        <v>1008</v>
      </c>
      <c r="Z118" s="357">
        <v>981</v>
      </c>
      <c r="AA118" s="350">
        <v>952</v>
      </c>
      <c r="AB118" s="347">
        <v>910</v>
      </c>
      <c r="AC118" s="357">
        <v>910</v>
      </c>
      <c r="AD118" s="357">
        <v>922</v>
      </c>
      <c r="AE118" s="357">
        <v>937</v>
      </c>
      <c r="AF118" s="357">
        <v>914</v>
      </c>
      <c r="AG118" s="357">
        <v>915</v>
      </c>
      <c r="AH118" s="357">
        <v>941</v>
      </c>
      <c r="AI118" s="357">
        <v>958</v>
      </c>
      <c r="AJ118" s="357">
        <v>982</v>
      </c>
      <c r="AK118" s="357">
        <v>958</v>
      </c>
      <c r="AL118" s="357">
        <v>924</v>
      </c>
      <c r="AM118" s="350">
        <v>966</v>
      </c>
      <c r="AN118" s="347">
        <v>1038</v>
      </c>
      <c r="AO118" s="357">
        <v>972</v>
      </c>
      <c r="AP118" s="357">
        <v>985</v>
      </c>
      <c r="AQ118" s="357">
        <v>974</v>
      </c>
      <c r="AR118" s="357">
        <v>997</v>
      </c>
      <c r="AS118" s="357">
        <v>1018</v>
      </c>
      <c r="AT118" s="357">
        <v>1045</v>
      </c>
      <c r="AU118" s="357">
        <v>1028</v>
      </c>
      <c r="AV118" s="357">
        <v>1022</v>
      </c>
      <c r="AW118" s="357">
        <v>1017</v>
      </c>
      <c r="AX118" s="357">
        <v>986</v>
      </c>
      <c r="AY118" s="350">
        <v>975</v>
      </c>
      <c r="AZ118" s="347">
        <v>954</v>
      </c>
      <c r="BA118" s="357">
        <v>974</v>
      </c>
      <c r="BB118" s="357">
        <v>964</v>
      </c>
      <c r="BC118" s="357">
        <v>921</v>
      </c>
      <c r="BD118" s="357">
        <v>934</v>
      </c>
      <c r="BE118" s="357">
        <v>918</v>
      </c>
      <c r="BF118" s="357">
        <v>913</v>
      </c>
      <c r="BG118" s="357">
        <v>893</v>
      </c>
      <c r="BH118" s="357">
        <v>882</v>
      </c>
      <c r="BI118" s="357">
        <v>849</v>
      </c>
      <c r="BJ118" s="357">
        <v>831</v>
      </c>
      <c r="BK118" s="346">
        <v>826</v>
      </c>
      <c r="BL118" s="347">
        <v>814</v>
      </c>
      <c r="BM118" s="357">
        <v>811</v>
      </c>
      <c r="BN118" s="357">
        <v>849</v>
      </c>
      <c r="BO118" s="357">
        <v>843</v>
      </c>
      <c r="BP118" s="357">
        <v>878</v>
      </c>
      <c r="BQ118" s="357">
        <v>857</v>
      </c>
      <c r="BR118" s="357">
        <v>848</v>
      </c>
      <c r="BS118" s="357">
        <v>852</v>
      </c>
      <c r="BT118" s="357">
        <v>851</v>
      </c>
      <c r="BU118" s="357">
        <v>831</v>
      </c>
      <c r="BV118" s="357">
        <v>846</v>
      </c>
      <c r="BW118" s="346">
        <v>841</v>
      </c>
      <c r="BX118" s="347">
        <v>819</v>
      </c>
      <c r="BY118" s="357">
        <v>811</v>
      </c>
      <c r="BZ118" s="357">
        <v>834</v>
      </c>
      <c r="CA118" s="357">
        <v>839</v>
      </c>
      <c r="CB118" s="357">
        <v>843</v>
      </c>
      <c r="CC118" s="357">
        <v>856</v>
      </c>
      <c r="CD118" s="357">
        <v>867</v>
      </c>
      <c r="CE118" s="357">
        <v>873</v>
      </c>
      <c r="CF118" s="357">
        <v>860</v>
      </c>
      <c r="CG118" s="357">
        <v>862</v>
      </c>
      <c r="CH118" s="357">
        <v>863</v>
      </c>
      <c r="CI118" s="346">
        <v>850</v>
      </c>
      <c r="CJ118" s="347">
        <v>816</v>
      </c>
      <c r="CK118" s="357">
        <v>778</v>
      </c>
      <c r="CL118" s="357">
        <v>798</v>
      </c>
      <c r="CM118" s="357">
        <v>787</v>
      </c>
      <c r="CN118" s="357">
        <v>762</v>
      </c>
      <c r="CO118" s="357">
        <v>765</v>
      </c>
      <c r="CP118" s="357">
        <v>773</v>
      </c>
      <c r="CQ118" s="357">
        <v>798</v>
      </c>
      <c r="CR118" s="357">
        <v>799</v>
      </c>
      <c r="CS118" s="357">
        <v>839</v>
      </c>
      <c r="CT118" s="357">
        <v>860</v>
      </c>
      <c r="CU118" s="346">
        <v>855</v>
      </c>
      <c r="CV118" s="347">
        <v>836</v>
      </c>
      <c r="CW118" s="357">
        <v>850</v>
      </c>
      <c r="CX118" s="357">
        <v>869</v>
      </c>
      <c r="CY118" s="357">
        <v>877</v>
      </c>
      <c r="CZ118" s="357">
        <v>881</v>
      </c>
      <c r="DA118" s="357">
        <v>883</v>
      </c>
      <c r="DB118" s="357">
        <v>874</v>
      </c>
      <c r="DC118" s="357">
        <v>882</v>
      </c>
      <c r="DD118" s="357">
        <v>884</v>
      </c>
      <c r="DE118" s="357">
        <v>897</v>
      </c>
      <c r="DF118" s="357">
        <v>906</v>
      </c>
      <c r="DG118" s="346">
        <v>939</v>
      </c>
      <c r="DH118" s="347">
        <v>928</v>
      </c>
      <c r="DI118" s="357">
        <v>969</v>
      </c>
      <c r="DJ118" s="357">
        <v>978</v>
      </c>
      <c r="DK118" s="357">
        <v>1007</v>
      </c>
      <c r="DL118" s="357">
        <v>1001</v>
      </c>
      <c r="DM118" s="357">
        <v>1008</v>
      </c>
      <c r="DN118" s="357">
        <v>938</v>
      </c>
      <c r="DO118" s="357">
        <v>936</v>
      </c>
      <c r="DP118" s="357">
        <v>918</v>
      </c>
      <c r="DQ118" s="346">
        <v>922</v>
      </c>
      <c r="DR118" s="346">
        <v>926</v>
      </c>
      <c r="DS118" s="350">
        <v>906</v>
      </c>
      <c r="DT118" s="102">
        <v>-20</v>
      </c>
      <c r="DU118" s="85">
        <v>-2.2075055187637971</v>
      </c>
      <c r="DV118" s="102">
        <v>-33</v>
      </c>
      <c r="DW118" s="85">
        <v>-3.5143769968051117</v>
      </c>
    </row>
    <row r="119" spans="1:127" ht="15" outlineLevel="2">
      <c r="A119" s="344">
        <v>576</v>
      </c>
      <c r="B119" s="344" t="s">
        <v>389</v>
      </c>
      <c r="C119" s="344" t="s">
        <v>404</v>
      </c>
      <c r="D119" s="347">
        <v>1135</v>
      </c>
      <c r="E119" s="357">
        <v>1110</v>
      </c>
      <c r="F119" s="357">
        <v>1132</v>
      </c>
      <c r="G119" s="357">
        <v>1118</v>
      </c>
      <c r="H119" s="357">
        <v>1127</v>
      </c>
      <c r="I119" s="357">
        <v>1135</v>
      </c>
      <c r="J119" s="357">
        <v>1128</v>
      </c>
      <c r="K119" s="357">
        <v>1155</v>
      </c>
      <c r="L119" s="357">
        <v>1097</v>
      </c>
      <c r="M119" s="357">
        <v>1113</v>
      </c>
      <c r="N119" s="357">
        <v>1142</v>
      </c>
      <c r="O119" s="350">
        <v>1144</v>
      </c>
      <c r="P119" s="347">
        <v>1118</v>
      </c>
      <c r="Q119" s="357">
        <v>1135</v>
      </c>
      <c r="R119" s="357">
        <v>1161</v>
      </c>
      <c r="S119" s="357">
        <v>1156</v>
      </c>
      <c r="T119" s="357">
        <v>1127</v>
      </c>
      <c r="U119" s="357">
        <v>1210</v>
      </c>
      <c r="V119" s="357">
        <v>1221</v>
      </c>
      <c r="W119" s="357">
        <v>1246</v>
      </c>
      <c r="X119" s="357">
        <v>1242</v>
      </c>
      <c r="Y119" s="357">
        <v>1243</v>
      </c>
      <c r="Z119" s="357">
        <v>1188</v>
      </c>
      <c r="AA119" s="350">
        <v>1157</v>
      </c>
      <c r="AB119" s="347">
        <v>1095</v>
      </c>
      <c r="AC119" s="357">
        <v>1083</v>
      </c>
      <c r="AD119" s="357">
        <v>1105</v>
      </c>
      <c r="AE119" s="357">
        <v>1118</v>
      </c>
      <c r="AF119" s="357">
        <v>1120</v>
      </c>
      <c r="AG119" s="357">
        <v>1135</v>
      </c>
      <c r="AH119" s="357">
        <v>1164</v>
      </c>
      <c r="AI119" s="357">
        <v>1165</v>
      </c>
      <c r="AJ119" s="357">
        <v>1215</v>
      </c>
      <c r="AK119" s="357">
        <v>1232</v>
      </c>
      <c r="AL119" s="357">
        <v>1195</v>
      </c>
      <c r="AM119" s="350">
        <v>1191</v>
      </c>
      <c r="AN119" s="347">
        <v>1130</v>
      </c>
      <c r="AO119" s="357">
        <v>1125</v>
      </c>
      <c r="AP119" s="357">
        <v>1130</v>
      </c>
      <c r="AQ119" s="357">
        <v>1137</v>
      </c>
      <c r="AR119" s="357">
        <v>1150</v>
      </c>
      <c r="AS119" s="357">
        <v>1175</v>
      </c>
      <c r="AT119" s="357">
        <v>1147</v>
      </c>
      <c r="AU119" s="357">
        <v>1160</v>
      </c>
      <c r="AV119" s="357">
        <v>1183</v>
      </c>
      <c r="AW119" s="357">
        <v>1192</v>
      </c>
      <c r="AX119" s="357">
        <v>1214</v>
      </c>
      <c r="AY119" s="350">
        <v>1236</v>
      </c>
      <c r="AZ119" s="347">
        <v>1199</v>
      </c>
      <c r="BA119" s="357">
        <v>1194</v>
      </c>
      <c r="BB119" s="357">
        <v>1210</v>
      </c>
      <c r="BC119" s="357">
        <v>1215</v>
      </c>
      <c r="BD119" s="357">
        <v>1204</v>
      </c>
      <c r="BE119" s="357">
        <v>1213</v>
      </c>
      <c r="BF119" s="357">
        <v>1217</v>
      </c>
      <c r="BG119" s="357">
        <v>1245</v>
      </c>
      <c r="BH119" s="357">
        <v>1169</v>
      </c>
      <c r="BI119" s="357">
        <v>1166</v>
      </c>
      <c r="BJ119" s="357">
        <v>1156</v>
      </c>
      <c r="BK119" s="346">
        <v>1178</v>
      </c>
      <c r="BL119" s="347">
        <v>1172</v>
      </c>
      <c r="BM119" s="357">
        <v>1133</v>
      </c>
      <c r="BN119" s="357">
        <v>1167</v>
      </c>
      <c r="BO119" s="357">
        <v>1175</v>
      </c>
      <c r="BP119" s="357">
        <v>1181</v>
      </c>
      <c r="BQ119" s="357">
        <v>1192</v>
      </c>
      <c r="BR119" s="357">
        <v>1188</v>
      </c>
      <c r="BS119" s="357">
        <v>1214</v>
      </c>
      <c r="BT119" s="357">
        <v>1187</v>
      </c>
      <c r="BU119" s="357">
        <v>1172</v>
      </c>
      <c r="BV119" s="357">
        <v>1170</v>
      </c>
      <c r="BW119" s="346">
        <v>1152</v>
      </c>
      <c r="BX119" s="347">
        <v>1120</v>
      </c>
      <c r="BY119" s="357">
        <v>1109</v>
      </c>
      <c r="BZ119" s="357">
        <v>1139</v>
      </c>
      <c r="CA119" s="357">
        <v>1155</v>
      </c>
      <c r="CB119" s="357">
        <v>1147</v>
      </c>
      <c r="CC119" s="357">
        <v>1148</v>
      </c>
      <c r="CD119" s="357">
        <v>1147</v>
      </c>
      <c r="CE119" s="357">
        <v>1143</v>
      </c>
      <c r="CF119" s="357">
        <v>1143</v>
      </c>
      <c r="CG119" s="357">
        <v>1128</v>
      </c>
      <c r="CH119" s="357">
        <v>1132</v>
      </c>
      <c r="CI119" s="346">
        <v>1112</v>
      </c>
      <c r="CJ119" s="347">
        <v>1037</v>
      </c>
      <c r="CK119" s="357">
        <v>1019</v>
      </c>
      <c r="CL119" s="357">
        <v>1073</v>
      </c>
      <c r="CM119" s="357">
        <v>1091</v>
      </c>
      <c r="CN119" s="357">
        <v>1077</v>
      </c>
      <c r="CO119" s="357">
        <v>1072</v>
      </c>
      <c r="CP119" s="357">
        <v>1061</v>
      </c>
      <c r="CQ119" s="357">
        <v>1078</v>
      </c>
      <c r="CR119" s="357">
        <v>1092</v>
      </c>
      <c r="CS119" s="357">
        <v>1097</v>
      </c>
      <c r="CT119" s="357">
        <v>1124</v>
      </c>
      <c r="CU119" s="346">
        <v>1132</v>
      </c>
      <c r="CV119" s="347">
        <v>1115</v>
      </c>
      <c r="CW119" s="357">
        <v>1121</v>
      </c>
      <c r="CX119" s="357">
        <v>1167</v>
      </c>
      <c r="CY119" s="357">
        <v>1184</v>
      </c>
      <c r="CZ119" s="357">
        <v>1202</v>
      </c>
      <c r="DA119" s="357">
        <v>1198</v>
      </c>
      <c r="DB119" s="357">
        <v>1186</v>
      </c>
      <c r="DC119" s="357">
        <v>1183</v>
      </c>
      <c r="DD119" s="357">
        <v>1182</v>
      </c>
      <c r="DE119" s="357">
        <v>1187</v>
      </c>
      <c r="DF119" s="357">
        <v>1185</v>
      </c>
      <c r="DG119" s="346">
        <v>1185</v>
      </c>
      <c r="DH119" s="347">
        <v>1177</v>
      </c>
      <c r="DI119" s="357">
        <v>1142</v>
      </c>
      <c r="DJ119" s="357">
        <v>1198</v>
      </c>
      <c r="DK119" s="357">
        <v>1219</v>
      </c>
      <c r="DL119" s="357">
        <v>1225</v>
      </c>
      <c r="DM119" s="357">
        <v>1250</v>
      </c>
      <c r="DN119" s="357">
        <v>1172</v>
      </c>
      <c r="DO119" s="357">
        <v>1134</v>
      </c>
      <c r="DP119" s="357">
        <v>1136</v>
      </c>
      <c r="DQ119" s="346">
        <v>1109</v>
      </c>
      <c r="DR119" s="346">
        <v>1122</v>
      </c>
      <c r="DS119" s="350">
        <v>1097</v>
      </c>
      <c r="DT119" s="102">
        <v>-25</v>
      </c>
      <c r="DU119" s="85">
        <v>-2.2789425706472195</v>
      </c>
      <c r="DV119" s="102">
        <v>-88</v>
      </c>
      <c r="DW119" s="85">
        <v>-7.4261603375527425</v>
      </c>
    </row>
    <row r="120" spans="1:127" ht="15" outlineLevel="2">
      <c r="A120" s="344">
        <v>642</v>
      </c>
      <c r="B120" s="344" t="s">
        <v>389</v>
      </c>
      <c r="C120" s="344" t="s">
        <v>405</v>
      </c>
      <c r="D120" s="347">
        <v>2039</v>
      </c>
      <c r="E120" s="357">
        <v>2006</v>
      </c>
      <c r="F120" s="357">
        <v>2050</v>
      </c>
      <c r="G120" s="357">
        <v>2027</v>
      </c>
      <c r="H120" s="357">
        <v>2042</v>
      </c>
      <c r="I120" s="357">
        <v>2071</v>
      </c>
      <c r="J120" s="357">
        <v>2039</v>
      </c>
      <c r="K120" s="357">
        <v>2096</v>
      </c>
      <c r="L120" s="357">
        <v>2042</v>
      </c>
      <c r="M120" s="357">
        <v>2029</v>
      </c>
      <c r="N120" s="357">
        <v>2071</v>
      </c>
      <c r="O120" s="350">
        <v>2126</v>
      </c>
      <c r="P120" s="347">
        <v>2030</v>
      </c>
      <c r="Q120" s="357">
        <v>1873</v>
      </c>
      <c r="R120" s="357">
        <v>1975</v>
      </c>
      <c r="S120" s="357">
        <v>1971</v>
      </c>
      <c r="T120" s="357">
        <v>2042</v>
      </c>
      <c r="U120" s="357">
        <v>1968</v>
      </c>
      <c r="V120" s="357">
        <v>1948</v>
      </c>
      <c r="W120" s="357">
        <v>1974</v>
      </c>
      <c r="X120" s="357">
        <v>1984</v>
      </c>
      <c r="Y120" s="357">
        <v>2023</v>
      </c>
      <c r="Z120" s="357">
        <v>2002</v>
      </c>
      <c r="AA120" s="350">
        <v>1976</v>
      </c>
      <c r="AB120" s="347">
        <v>1892</v>
      </c>
      <c r="AC120" s="357">
        <v>1851</v>
      </c>
      <c r="AD120" s="357">
        <v>1892</v>
      </c>
      <c r="AE120" s="357">
        <v>1891</v>
      </c>
      <c r="AF120" s="357">
        <v>1880</v>
      </c>
      <c r="AG120" s="357">
        <v>1913</v>
      </c>
      <c r="AH120" s="357">
        <v>2006</v>
      </c>
      <c r="AI120" s="357">
        <v>2008</v>
      </c>
      <c r="AJ120" s="357">
        <v>2019</v>
      </c>
      <c r="AK120" s="357">
        <v>2092</v>
      </c>
      <c r="AL120" s="357">
        <v>2034</v>
      </c>
      <c r="AM120" s="350">
        <v>2066</v>
      </c>
      <c r="AN120" s="347">
        <v>2020</v>
      </c>
      <c r="AO120" s="357">
        <v>1995</v>
      </c>
      <c r="AP120" s="357">
        <v>2041</v>
      </c>
      <c r="AQ120" s="357">
        <v>2093</v>
      </c>
      <c r="AR120" s="357">
        <v>2128</v>
      </c>
      <c r="AS120" s="357">
        <v>2273</v>
      </c>
      <c r="AT120" s="357">
        <v>2319</v>
      </c>
      <c r="AU120" s="357">
        <v>2323</v>
      </c>
      <c r="AV120" s="357">
        <v>2276</v>
      </c>
      <c r="AW120" s="357">
        <v>2272</v>
      </c>
      <c r="AX120" s="357">
        <v>2238</v>
      </c>
      <c r="AY120" s="350">
        <v>2223</v>
      </c>
      <c r="AZ120" s="347">
        <v>2121</v>
      </c>
      <c r="BA120" s="357">
        <v>2136</v>
      </c>
      <c r="BB120" s="357">
        <v>2166</v>
      </c>
      <c r="BC120" s="357">
        <v>2089</v>
      </c>
      <c r="BD120" s="357">
        <v>2082</v>
      </c>
      <c r="BE120" s="357">
        <v>2115</v>
      </c>
      <c r="BF120" s="357">
        <v>2091</v>
      </c>
      <c r="BG120" s="357">
        <v>2193</v>
      </c>
      <c r="BH120" s="357">
        <v>1981</v>
      </c>
      <c r="BI120" s="357">
        <v>1971</v>
      </c>
      <c r="BJ120" s="357">
        <v>1995</v>
      </c>
      <c r="BK120" s="346">
        <v>2018</v>
      </c>
      <c r="BL120" s="347">
        <v>1997</v>
      </c>
      <c r="BM120" s="357">
        <v>2003</v>
      </c>
      <c r="BN120" s="357">
        <v>2113</v>
      </c>
      <c r="BO120" s="357">
        <v>2122</v>
      </c>
      <c r="BP120" s="357">
        <v>2099</v>
      </c>
      <c r="BQ120" s="357">
        <v>2113</v>
      </c>
      <c r="BR120" s="357">
        <v>2141</v>
      </c>
      <c r="BS120" s="357">
        <v>2182</v>
      </c>
      <c r="BT120" s="357">
        <v>2236</v>
      </c>
      <c r="BU120" s="357">
        <v>2259</v>
      </c>
      <c r="BV120" s="357">
        <v>2243</v>
      </c>
      <c r="BW120" s="346">
        <v>2249</v>
      </c>
      <c r="BX120" s="347">
        <v>2190</v>
      </c>
      <c r="BY120" s="357">
        <v>2193</v>
      </c>
      <c r="BZ120" s="357">
        <v>2248</v>
      </c>
      <c r="CA120" s="357">
        <v>2244</v>
      </c>
      <c r="CB120" s="357">
        <v>2246</v>
      </c>
      <c r="CC120" s="357">
        <v>2240</v>
      </c>
      <c r="CD120" s="357">
        <v>2250</v>
      </c>
      <c r="CE120" s="357">
        <v>2275</v>
      </c>
      <c r="CF120" s="357">
        <v>2217</v>
      </c>
      <c r="CG120" s="357">
        <v>2232</v>
      </c>
      <c r="CH120" s="357">
        <v>2219</v>
      </c>
      <c r="CI120" s="346">
        <v>2225</v>
      </c>
      <c r="CJ120" s="347">
        <v>2139</v>
      </c>
      <c r="CK120" s="357">
        <v>2093</v>
      </c>
      <c r="CL120" s="357">
        <v>2132</v>
      </c>
      <c r="CM120" s="357">
        <v>2063</v>
      </c>
      <c r="CN120" s="357">
        <v>2055</v>
      </c>
      <c r="CO120" s="357">
        <v>2045</v>
      </c>
      <c r="CP120" s="357">
        <v>2042</v>
      </c>
      <c r="CQ120" s="357">
        <v>2104</v>
      </c>
      <c r="CR120" s="357">
        <v>2104</v>
      </c>
      <c r="CS120" s="357">
        <v>2146</v>
      </c>
      <c r="CT120" s="357">
        <v>2198</v>
      </c>
      <c r="CU120" s="346">
        <v>2184</v>
      </c>
      <c r="CV120" s="347">
        <v>2120</v>
      </c>
      <c r="CW120" s="357">
        <v>2172</v>
      </c>
      <c r="CX120" s="357">
        <v>2195</v>
      </c>
      <c r="CY120" s="357">
        <v>2203</v>
      </c>
      <c r="CZ120" s="357">
        <v>2257</v>
      </c>
      <c r="DA120" s="357">
        <v>2251</v>
      </c>
      <c r="DB120" s="357">
        <v>2252</v>
      </c>
      <c r="DC120" s="357">
        <v>2238</v>
      </c>
      <c r="DD120" s="357">
        <v>2250</v>
      </c>
      <c r="DE120" s="357">
        <v>2300</v>
      </c>
      <c r="DF120" s="357">
        <v>2248</v>
      </c>
      <c r="DG120" s="346">
        <v>2272</v>
      </c>
      <c r="DH120" s="347">
        <v>2232</v>
      </c>
      <c r="DI120" s="357">
        <v>2241</v>
      </c>
      <c r="DJ120" s="357">
        <v>2241</v>
      </c>
      <c r="DK120" s="357">
        <v>2267</v>
      </c>
      <c r="DL120" s="357">
        <v>2256</v>
      </c>
      <c r="DM120" s="357">
        <v>2314</v>
      </c>
      <c r="DN120" s="357">
        <v>2174</v>
      </c>
      <c r="DO120" s="357">
        <v>2312</v>
      </c>
      <c r="DP120" s="357">
        <v>2394</v>
      </c>
      <c r="DQ120" s="346">
        <v>2350</v>
      </c>
      <c r="DR120" s="346">
        <v>2349</v>
      </c>
      <c r="DS120" s="350">
        <v>2288</v>
      </c>
      <c r="DT120" s="102">
        <v>-61</v>
      </c>
      <c r="DU120" s="85">
        <v>-2.6660839160839158</v>
      </c>
      <c r="DV120" s="102">
        <v>16</v>
      </c>
      <c r="DW120" s="85">
        <v>0.70422535211267612</v>
      </c>
    </row>
    <row r="121" spans="1:127" ht="15" outlineLevel="2">
      <c r="A121" s="344">
        <v>679</v>
      </c>
      <c r="B121" s="344" t="s">
        <v>389</v>
      </c>
      <c r="C121" s="344" t="s">
        <v>406</v>
      </c>
      <c r="D121" s="347">
        <v>5749</v>
      </c>
      <c r="E121" s="357">
        <v>5788</v>
      </c>
      <c r="F121" s="357">
        <v>5796</v>
      </c>
      <c r="G121" s="357">
        <v>5851</v>
      </c>
      <c r="H121" s="357">
        <v>5888</v>
      </c>
      <c r="I121" s="357">
        <v>5911</v>
      </c>
      <c r="J121" s="357">
        <v>5938</v>
      </c>
      <c r="K121" s="357">
        <v>5941</v>
      </c>
      <c r="L121" s="357">
        <v>5908</v>
      </c>
      <c r="M121" s="357">
        <v>5991</v>
      </c>
      <c r="N121" s="357">
        <v>6041</v>
      </c>
      <c r="O121" s="350">
        <v>6003</v>
      </c>
      <c r="P121" s="347">
        <v>5857</v>
      </c>
      <c r="Q121" s="357">
        <v>4560</v>
      </c>
      <c r="R121" s="357">
        <v>5884</v>
      </c>
      <c r="S121" s="357">
        <v>5947</v>
      </c>
      <c r="T121" s="357">
        <v>5888</v>
      </c>
      <c r="U121" s="357">
        <v>6183</v>
      </c>
      <c r="V121" s="357">
        <v>6209</v>
      </c>
      <c r="W121" s="357">
        <v>6239</v>
      </c>
      <c r="X121" s="357">
        <v>6299</v>
      </c>
      <c r="Y121" s="357">
        <v>6338</v>
      </c>
      <c r="Z121" s="357">
        <v>6274</v>
      </c>
      <c r="AA121" s="350">
        <v>6156</v>
      </c>
      <c r="AB121" s="347">
        <v>5998</v>
      </c>
      <c r="AC121" s="357">
        <v>5916</v>
      </c>
      <c r="AD121" s="357">
        <v>5991</v>
      </c>
      <c r="AE121" s="357">
        <v>6058</v>
      </c>
      <c r="AF121" s="357">
        <v>6062</v>
      </c>
      <c r="AG121" s="357">
        <v>6149</v>
      </c>
      <c r="AH121" s="357">
        <v>6329</v>
      </c>
      <c r="AI121" s="357">
        <v>6418</v>
      </c>
      <c r="AJ121" s="357">
        <v>6534</v>
      </c>
      <c r="AK121" s="357">
        <v>6527</v>
      </c>
      <c r="AL121" s="357">
        <v>6319</v>
      </c>
      <c r="AM121" s="350">
        <v>6327</v>
      </c>
      <c r="AN121" s="347">
        <v>6109</v>
      </c>
      <c r="AO121" s="357">
        <v>6081</v>
      </c>
      <c r="AP121" s="357">
        <v>6122</v>
      </c>
      <c r="AQ121" s="357">
        <v>6238</v>
      </c>
      <c r="AR121" s="357">
        <v>6307</v>
      </c>
      <c r="AS121" s="357">
        <v>6491</v>
      </c>
      <c r="AT121" s="357">
        <v>6505</v>
      </c>
      <c r="AU121" s="357">
        <v>6514</v>
      </c>
      <c r="AV121" s="357">
        <v>6502</v>
      </c>
      <c r="AW121" s="357">
        <v>6523</v>
      </c>
      <c r="AX121" s="357">
        <v>6419</v>
      </c>
      <c r="AY121" s="350">
        <v>6427</v>
      </c>
      <c r="AZ121" s="347">
        <v>6361</v>
      </c>
      <c r="BA121" s="357">
        <v>6347</v>
      </c>
      <c r="BB121" s="357">
        <v>6378</v>
      </c>
      <c r="BC121" s="357">
        <v>6338</v>
      </c>
      <c r="BD121" s="357">
        <v>6322</v>
      </c>
      <c r="BE121" s="357">
        <v>6302</v>
      </c>
      <c r="BF121" s="357">
        <v>6329</v>
      </c>
      <c r="BG121" s="357">
        <v>6237</v>
      </c>
      <c r="BH121" s="357">
        <v>6247</v>
      </c>
      <c r="BI121" s="357">
        <v>6250</v>
      </c>
      <c r="BJ121" s="357">
        <v>6179</v>
      </c>
      <c r="BK121" s="346">
        <v>6240</v>
      </c>
      <c r="BL121" s="347">
        <v>6178</v>
      </c>
      <c r="BM121" s="357">
        <v>6092</v>
      </c>
      <c r="BN121" s="357">
        <v>6123</v>
      </c>
      <c r="BO121" s="357">
        <v>6114</v>
      </c>
      <c r="BP121" s="357">
        <v>6118</v>
      </c>
      <c r="BQ121" s="357">
        <v>6161</v>
      </c>
      <c r="BR121" s="357">
        <v>6100</v>
      </c>
      <c r="BS121" s="357">
        <v>6099</v>
      </c>
      <c r="BT121" s="357">
        <v>6074</v>
      </c>
      <c r="BU121" s="357">
        <v>6089</v>
      </c>
      <c r="BV121" s="357">
        <v>6074</v>
      </c>
      <c r="BW121" s="346">
        <v>6017</v>
      </c>
      <c r="BX121" s="347">
        <v>5908</v>
      </c>
      <c r="BY121" s="357">
        <v>5772</v>
      </c>
      <c r="BZ121" s="357">
        <v>5829</v>
      </c>
      <c r="CA121" s="357">
        <v>5865</v>
      </c>
      <c r="CB121" s="357">
        <v>5859</v>
      </c>
      <c r="CC121" s="357">
        <v>5847</v>
      </c>
      <c r="CD121" s="357">
        <v>5817</v>
      </c>
      <c r="CE121" s="357">
        <v>5813</v>
      </c>
      <c r="CF121" s="357">
        <v>5779</v>
      </c>
      <c r="CG121" s="357">
        <v>5782</v>
      </c>
      <c r="CH121" s="357">
        <v>5801</v>
      </c>
      <c r="CI121" s="346">
        <v>5784</v>
      </c>
      <c r="CJ121" s="347">
        <v>5648</v>
      </c>
      <c r="CK121" s="357">
        <v>5630</v>
      </c>
      <c r="CL121" s="357">
        <v>5641</v>
      </c>
      <c r="CM121" s="357">
        <v>5589</v>
      </c>
      <c r="CN121" s="357">
        <v>5515</v>
      </c>
      <c r="CO121" s="357">
        <v>5413</v>
      </c>
      <c r="CP121" s="357">
        <v>5426</v>
      </c>
      <c r="CQ121" s="357">
        <v>5593</v>
      </c>
      <c r="CR121" s="357">
        <v>5662</v>
      </c>
      <c r="CS121" s="357">
        <v>5684</v>
      </c>
      <c r="CT121" s="357">
        <v>5763</v>
      </c>
      <c r="CU121" s="346">
        <v>5799</v>
      </c>
      <c r="CV121" s="347">
        <v>5756</v>
      </c>
      <c r="CW121" s="357">
        <v>5790</v>
      </c>
      <c r="CX121" s="357">
        <v>5858</v>
      </c>
      <c r="CY121" s="357">
        <v>5898</v>
      </c>
      <c r="CZ121" s="357">
        <v>5948</v>
      </c>
      <c r="DA121" s="357">
        <v>5920</v>
      </c>
      <c r="DB121" s="357">
        <v>5931</v>
      </c>
      <c r="DC121" s="357">
        <v>5948</v>
      </c>
      <c r="DD121" s="357">
        <v>5847</v>
      </c>
      <c r="DE121" s="357">
        <v>5826</v>
      </c>
      <c r="DF121" s="357">
        <v>5841</v>
      </c>
      <c r="DG121" s="346">
        <v>5837</v>
      </c>
      <c r="DH121" s="347">
        <v>5800</v>
      </c>
      <c r="DI121" s="357">
        <v>5851</v>
      </c>
      <c r="DJ121" s="357">
        <v>5921</v>
      </c>
      <c r="DK121" s="357">
        <v>5982</v>
      </c>
      <c r="DL121" s="357">
        <v>5945</v>
      </c>
      <c r="DM121" s="357">
        <v>5965</v>
      </c>
      <c r="DN121" s="357">
        <v>5500</v>
      </c>
      <c r="DO121" s="357">
        <v>5489</v>
      </c>
      <c r="DP121" s="357">
        <v>5508</v>
      </c>
      <c r="DQ121" s="346">
        <v>5481</v>
      </c>
      <c r="DR121" s="346">
        <v>5515</v>
      </c>
      <c r="DS121" s="350">
        <v>5496</v>
      </c>
      <c r="DT121" s="102">
        <v>-19</v>
      </c>
      <c r="DU121" s="85">
        <v>-0.34570596797671033</v>
      </c>
      <c r="DV121" s="102">
        <v>-341</v>
      </c>
      <c r="DW121" s="85">
        <v>-5.8420421449374675</v>
      </c>
    </row>
    <row r="122" spans="1:127" ht="15" outlineLevel="2">
      <c r="A122" s="344">
        <v>789</v>
      </c>
      <c r="B122" s="344" t="s">
        <v>389</v>
      </c>
      <c r="C122" s="344" t="s">
        <v>407</v>
      </c>
      <c r="D122" s="347">
        <v>3707</v>
      </c>
      <c r="E122" s="357">
        <v>3629</v>
      </c>
      <c r="F122" s="357">
        <v>3613</v>
      </c>
      <c r="G122" s="357">
        <v>3625</v>
      </c>
      <c r="H122" s="357">
        <v>3722</v>
      </c>
      <c r="I122" s="357">
        <v>3771</v>
      </c>
      <c r="J122" s="357">
        <v>3730</v>
      </c>
      <c r="K122" s="357">
        <v>3681</v>
      </c>
      <c r="L122" s="357">
        <v>3679</v>
      </c>
      <c r="M122" s="357">
        <v>3735</v>
      </c>
      <c r="N122" s="357">
        <v>3837</v>
      </c>
      <c r="O122" s="350">
        <v>3817</v>
      </c>
      <c r="P122" s="347">
        <v>3831</v>
      </c>
      <c r="Q122" s="357">
        <v>3649</v>
      </c>
      <c r="R122" s="357">
        <v>3929</v>
      </c>
      <c r="S122" s="357">
        <v>3944</v>
      </c>
      <c r="T122" s="357">
        <v>3722</v>
      </c>
      <c r="U122" s="357">
        <v>3861</v>
      </c>
      <c r="V122" s="357">
        <v>3846</v>
      </c>
      <c r="W122" s="357">
        <v>3901</v>
      </c>
      <c r="X122" s="357">
        <v>3909</v>
      </c>
      <c r="Y122" s="357">
        <v>3941</v>
      </c>
      <c r="Z122" s="357">
        <v>3930</v>
      </c>
      <c r="AA122" s="350">
        <v>3894</v>
      </c>
      <c r="AB122" s="347">
        <v>3795</v>
      </c>
      <c r="AC122" s="357">
        <v>3700</v>
      </c>
      <c r="AD122" s="357">
        <v>3700</v>
      </c>
      <c r="AE122" s="357">
        <v>3761</v>
      </c>
      <c r="AF122" s="357">
        <v>3783</v>
      </c>
      <c r="AG122" s="357">
        <v>3761</v>
      </c>
      <c r="AH122" s="357">
        <v>3817</v>
      </c>
      <c r="AI122" s="357">
        <v>3822</v>
      </c>
      <c r="AJ122" s="357">
        <v>4035</v>
      </c>
      <c r="AK122" s="357">
        <v>4009</v>
      </c>
      <c r="AL122" s="357">
        <v>3889</v>
      </c>
      <c r="AM122" s="350">
        <v>3958</v>
      </c>
      <c r="AN122" s="347">
        <v>3936</v>
      </c>
      <c r="AO122" s="357">
        <v>3868</v>
      </c>
      <c r="AP122" s="357">
        <v>3933</v>
      </c>
      <c r="AQ122" s="357">
        <v>4058</v>
      </c>
      <c r="AR122" s="357">
        <v>4100</v>
      </c>
      <c r="AS122" s="357">
        <v>4276</v>
      </c>
      <c r="AT122" s="357">
        <v>4222</v>
      </c>
      <c r="AU122" s="357">
        <v>4259</v>
      </c>
      <c r="AV122" s="357">
        <v>4262</v>
      </c>
      <c r="AW122" s="357">
        <v>4349</v>
      </c>
      <c r="AX122" s="357">
        <v>4373</v>
      </c>
      <c r="AY122" s="350">
        <v>4308</v>
      </c>
      <c r="AZ122" s="347">
        <v>4256</v>
      </c>
      <c r="BA122" s="357">
        <v>4248</v>
      </c>
      <c r="BB122" s="357">
        <v>4318</v>
      </c>
      <c r="BC122" s="357">
        <v>4301</v>
      </c>
      <c r="BD122" s="357">
        <v>4309</v>
      </c>
      <c r="BE122" s="357">
        <v>4322</v>
      </c>
      <c r="BF122" s="357">
        <v>4356</v>
      </c>
      <c r="BG122" s="357">
        <v>4557</v>
      </c>
      <c r="BH122" s="357">
        <v>4225</v>
      </c>
      <c r="BI122" s="357">
        <v>4271</v>
      </c>
      <c r="BJ122" s="357">
        <v>4210</v>
      </c>
      <c r="BK122" s="346">
        <v>4230</v>
      </c>
      <c r="BL122" s="347">
        <v>4176</v>
      </c>
      <c r="BM122" s="357">
        <v>4067</v>
      </c>
      <c r="BN122" s="357">
        <v>4105</v>
      </c>
      <c r="BO122" s="357">
        <v>4113</v>
      </c>
      <c r="BP122" s="357">
        <v>4139</v>
      </c>
      <c r="BQ122" s="357">
        <v>4177</v>
      </c>
      <c r="BR122" s="357">
        <v>4186</v>
      </c>
      <c r="BS122" s="357">
        <v>4174</v>
      </c>
      <c r="BT122" s="357">
        <v>4172</v>
      </c>
      <c r="BU122" s="357">
        <v>4175</v>
      </c>
      <c r="BV122" s="357">
        <v>4144</v>
      </c>
      <c r="BW122" s="346">
        <v>4108</v>
      </c>
      <c r="BX122" s="347">
        <v>4061</v>
      </c>
      <c r="BY122" s="357">
        <v>4017</v>
      </c>
      <c r="BZ122" s="357">
        <v>4109</v>
      </c>
      <c r="CA122" s="357">
        <v>4129</v>
      </c>
      <c r="CB122" s="357">
        <v>4155</v>
      </c>
      <c r="CC122" s="357">
        <v>4147</v>
      </c>
      <c r="CD122" s="357">
        <v>4159</v>
      </c>
      <c r="CE122" s="357">
        <v>4111</v>
      </c>
      <c r="CF122" s="357">
        <v>4089</v>
      </c>
      <c r="CG122" s="357">
        <v>4109</v>
      </c>
      <c r="CH122" s="357">
        <v>4119</v>
      </c>
      <c r="CI122" s="346">
        <v>4111</v>
      </c>
      <c r="CJ122" s="347">
        <v>4052</v>
      </c>
      <c r="CK122" s="357">
        <v>3901</v>
      </c>
      <c r="CL122" s="357">
        <v>3978</v>
      </c>
      <c r="CM122" s="357">
        <v>4028</v>
      </c>
      <c r="CN122" s="357">
        <v>4013</v>
      </c>
      <c r="CO122" s="357">
        <v>4054</v>
      </c>
      <c r="CP122" s="357">
        <v>4084</v>
      </c>
      <c r="CQ122" s="357">
        <v>4163</v>
      </c>
      <c r="CR122" s="357">
        <v>4177</v>
      </c>
      <c r="CS122" s="357">
        <v>4264</v>
      </c>
      <c r="CT122" s="357">
        <v>4357</v>
      </c>
      <c r="CU122" s="346">
        <v>4386</v>
      </c>
      <c r="CV122" s="347">
        <v>4389</v>
      </c>
      <c r="CW122" s="357">
        <v>4381</v>
      </c>
      <c r="CX122" s="357">
        <v>4527</v>
      </c>
      <c r="CY122" s="357">
        <v>4545</v>
      </c>
      <c r="CZ122" s="357">
        <v>4557</v>
      </c>
      <c r="DA122" s="357">
        <v>4566</v>
      </c>
      <c r="DB122" s="357">
        <v>4586</v>
      </c>
      <c r="DC122" s="357">
        <v>4566</v>
      </c>
      <c r="DD122" s="357">
        <v>4434</v>
      </c>
      <c r="DE122" s="357">
        <v>4433</v>
      </c>
      <c r="DF122" s="357">
        <v>4446</v>
      </c>
      <c r="DG122" s="346">
        <v>4466</v>
      </c>
      <c r="DH122" s="347">
        <v>4426</v>
      </c>
      <c r="DI122" s="357">
        <v>4390</v>
      </c>
      <c r="DJ122" s="357">
        <v>4523</v>
      </c>
      <c r="DK122" s="357">
        <v>4530</v>
      </c>
      <c r="DL122" s="357">
        <v>4539</v>
      </c>
      <c r="DM122" s="357">
        <v>4545</v>
      </c>
      <c r="DN122" s="357">
        <v>4244</v>
      </c>
      <c r="DO122" s="357">
        <v>4269</v>
      </c>
      <c r="DP122" s="357">
        <v>4337</v>
      </c>
      <c r="DQ122" s="346">
        <v>4319</v>
      </c>
      <c r="DR122" s="346">
        <v>4334</v>
      </c>
      <c r="DS122" s="350">
        <v>4354</v>
      </c>
      <c r="DT122" s="102">
        <v>20</v>
      </c>
      <c r="DU122" s="85">
        <v>0.45934772622875514</v>
      </c>
      <c r="DV122" s="102">
        <v>-112</v>
      </c>
      <c r="DW122" s="85">
        <v>-2.507836990595611</v>
      </c>
    </row>
    <row r="123" spans="1:127" ht="15" outlineLevel="2">
      <c r="A123" s="344">
        <v>792</v>
      </c>
      <c r="B123" s="344" t="s">
        <v>389</v>
      </c>
      <c r="C123" s="344" t="s">
        <v>408</v>
      </c>
      <c r="D123" s="347">
        <v>1538</v>
      </c>
      <c r="E123" s="357">
        <v>1544</v>
      </c>
      <c r="F123" s="357">
        <v>1515</v>
      </c>
      <c r="G123" s="357">
        <v>1544</v>
      </c>
      <c r="H123" s="357">
        <v>1539</v>
      </c>
      <c r="I123" s="357">
        <v>1566</v>
      </c>
      <c r="J123" s="357">
        <v>1548</v>
      </c>
      <c r="K123" s="357">
        <v>1566</v>
      </c>
      <c r="L123" s="357">
        <v>1532</v>
      </c>
      <c r="M123" s="357">
        <v>1577</v>
      </c>
      <c r="N123" s="357">
        <v>1594</v>
      </c>
      <c r="O123" s="350">
        <v>1631</v>
      </c>
      <c r="P123" s="347">
        <v>1573</v>
      </c>
      <c r="Q123" s="357">
        <v>1246</v>
      </c>
      <c r="R123" s="357">
        <v>1484</v>
      </c>
      <c r="S123" s="357">
        <v>1520</v>
      </c>
      <c r="T123" s="357">
        <v>1539</v>
      </c>
      <c r="U123" s="357">
        <v>1492</v>
      </c>
      <c r="V123" s="357">
        <v>1490</v>
      </c>
      <c r="W123" s="357">
        <v>1581</v>
      </c>
      <c r="X123" s="357">
        <v>1597</v>
      </c>
      <c r="Y123" s="357">
        <v>1622</v>
      </c>
      <c r="Z123" s="357">
        <v>1593</v>
      </c>
      <c r="AA123" s="350">
        <v>1588</v>
      </c>
      <c r="AB123" s="347">
        <v>1539</v>
      </c>
      <c r="AC123" s="357">
        <v>1494</v>
      </c>
      <c r="AD123" s="357">
        <v>1519</v>
      </c>
      <c r="AE123" s="357">
        <v>1570</v>
      </c>
      <c r="AF123" s="357">
        <v>1539</v>
      </c>
      <c r="AG123" s="357">
        <v>1571</v>
      </c>
      <c r="AH123" s="357">
        <v>1749</v>
      </c>
      <c r="AI123" s="357">
        <v>1802</v>
      </c>
      <c r="AJ123" s="357">
        <v>1828</v>
      </c>
      <c r="AK123" s="357">
        <v>1796</v>
      </c>
      <c r="AL123" s="357">
        <v>1698</v>
      </c>
      <c r="AM123" s="350">
        <v>1682</v>
      </c>
      <c r="AN123" s="347">
        <v>1647</v>
      </c>
      <c r="AO123" s="357">
        <v>1587</v>
      </c>
      <c r="AP123" s="357">
        <v>1611</v>
      </c>
      <c r="AQ123" s="357">
        <v>1637</v>
      </c>
      <c r="AR123" s="357">
        <v>1673</v>
      </c>
      <c r="AS123" s="357">
        <v>1718</v>
      </c>
      <c r="AT123" s="357">
        <v>1778</v>
      </c>
      <c r="AU123" s="357">
        <v>1803</v>
      </c>
      <c r="AV123" s="357">
        <v>1832</v>
      </c>
      <c r="AW123" s="357">
        <v>1849</v>
      </c>
      <c r="AX123" s="357">
        <v>1809</v>
      </c>
      <c r="AY123" s="350">
        <v>1816</v>
      </c>
      <c r="AZ123" s="347">
        <v>1798</v>
      </c>
      <c r="BA123" s="357">
        <v>1837</v>
      </c>
      <c r="BB123" s="357">
        <v>1865</v>
      </c>
      <c r="BC123" s="357">
        <v>1837</v>
      </c>
      <c r="BD123" s="357">
        <v>1839</v>
      </c>
      <c r="BE123" s="357">
        <v>1870</v>
      </c>
      <c r="BF123" s="357">
        <v>1868</v>
      </c>
      <c r="BG123" s="357">
        <v>1867</v>
      </c>
      <c r="BH123" s="357">
        <v>1906</v>
      </c>
      <c r="BI123" s="357">
        <v>1901</v>
      </c>
      <c r="BJ123" s="357">
        <v>1877</v>
      </c>
      <c r="BK123" s="346">
        <v>1862</v>
      </c>
      <c r="BL123" s="347">
        <v>1864</v>
      </c>
      <c r="BM123" s="357">
        <v>1859</v>
      </c>
      <c r="BN123" s="357">
        <v>1882</v>
      </c>
      <c r="BO123" s="357">
        <v>1908</v>
      </c>
      <c r="BP123" s="357">
        <v>1896</v>
      </c>
      <c r="BQ123" s="357">
        <v>1929</v>
      </c>
      <c r="BR123" s="357">
        <v>1933</v>
      </c>
      <c r="BS123" s="357">
        <v>1923</v>
      </c>
      <c r="BT123" s="357">
        <v>1932</v>
      </c>
      <c r="BU123" s="357">
        <v>1927</v>
      </c>
      <c r="BV123" s="357">
        <v>1931</v>
      </c>
      <c r="BW123" s="346">
        <v>1911</v>
      </c>
      <c r="BX123" s="347">
        <v>1862</v>
      </c>
      <c r="BY123" s="357">
        <v>1908</v>
      </c>
      <c r="BZ123" s="357">
        <v>1956</v>
      </c>
      <c r="CA123" s="357">
        <v>1964</v>
      </c>
      <c r="CB123" s="357">
        <v>1978</v>
      </c>
      <c r="CC123" s="357">
        <v>1986</v>
      </c>
      <c r="CD123" s="357">
        <v>1980</v>
      </c>
      <c r="CE123" s="357">
        <v>2009</v>
      </c>
      <c r="CF123" s="357">
        <v>1964</v>
      </c>
      <c r="CG123" s="357">
        <v>1949</v>
      </c>
      <c r="CH123" s="357">
        <v>1934</v>
      </c>
      <c r="CI123" s="346">
        <v>1910</v>
      </c>
      <c r="CJ123" s="347">
        <v>1840</v>
      </c>
      <c r="CK123" s="357">
        <v>1844</v>
      </c>
      <c r="CL123" s="357">
        <v>1850</v>
      </c>
      <c r="CM123" s="357">
        <v>1795</v>
      </c>
      <c r="CN123" s="357">
        <v>1736</v>
      </c>
      <c r="CO123" s="357">
        <v>1794</v>
      </c>
      <c r="CP123" s="357">
        <v>1816</v>
      </c>
      <c r="CQ123" s="357">
        <v>1919</v>
      </c>
      <c r="CR123" s="357">
        <v>1920</v>
      </c>
      <c r="CS123" s="357">
        <v>1959</v>
      </c>
      <c r="CT123" s="357">
        <v>1964</v>
      </c>
      <c r="CU123" s="346">
        <v>1962</v>
      </c>
      <c r="CV123" s="347">
        <v>1955</v>
      </c>
      <c r="CW123" s="357">
        <v>2002</v>
      </c>
      <c r="CX123" s="357">
        <v>2061</v>
      </c>
      <c r="CY123" s="357">
        <v>2058</v>
      </c>
      <c r="CZ123" s="357">
        <v>2066</v>
      </c>
      <c r="DA123" s="357">
        <v>2054</v>
      </c>
      <c r="DB123" s="357">
        <v>2051</v>
      </c>
      <c r="DC123" s="357">
        <v>2043</v>
      </c>
      <c r="DD123" s="357">
        <v>2055</v>
      </c>
      <c r="DE123" s="357">
        <v>2088</v>
      </c>
      <c r="DF123" s="357">
        <v>2094</v>
      </c>
      <c r="DG123" s="346">
        <v>2084</v>
      </c>
      <c r="DH123" s="347">
        <v>2042</v>
      </c>
      <c r="DI123" s="357">
        <v>2056</v>
      </c>
      <c r="DJ123" s="357">
        <v>2063</v>
      </c>
      <c r="DK123" s="357">
        <v>2085</v>
      </c>
      <c r="DL123" s="357">
        <v>2105</v>
      </c>
      <c r="DM123" s="357">
        <v>2084</v>
      </c>
      <c r="DN123" s="357">
        <v>1876</v>
      </c>
      <c r="DO123" s="357">
        <v>1875</v>
      </c>
      <c r="DP123" s="357">
        <v>1856</v>
      </c>
      <c r="DQ123" s="346">
        <v>1853</v>
      </c>
      <c r="DR123" s="346">
        <v>1842</v>
      </c>
      <c r="DS123" s="350">
        <v>1849</v>
      </c>
      <c r="DT123" s="102">
        <v>7</v>
      </c>
      <c r="DU123" s="85">
        <v>0.3785830178474851</v>
      </c>
      <c r="DV123" s="102">
        <v>-235</v>
      </c>
      <c r="DW123" s="85">
        <v>-11.276391554702494</v>
      </c>
    </row>
    <row r="124" spans="1:127" ht="15" outlineLevel="2">
      <c r="A124" s="344">
        <v>809</v>
      </c>
      <c r="B124" s="344" t="s">
        <v>389</v>
      </c>
      <c r="C124" s="344" t="s">
        <v>409</v>
      </c>
      <c r="D124" s="347">
        <v>3671</v>
      </c>
      <c r="E124" s="357">
        <v>3602</v>
      </c>
      <c r="F124" s="357">
        <v>3625</v>
      </c>
      <c r="G124" s="357">
        <v>3695</v>
      </c>
      <c r="H124" s="357">
        <v>3750</v>
      </c>
      <c r="I124" s="357">
        <v>3778</v>
      </c>
      <c r="J124" s="357">
        <v>3648</v>
      </c>
      <c r="K124" s="357">
        <v>3647</v>
      </c>
      <c r="L124" s="357">
        <v>3645</v>
      </c>
      <c r="M124" s="357">
        <v>3688</v>
      </c>
      <c r="N124" s="357">
        <v>3687</v>
      </c>
      <c r="O124" s="350">
        <v>3710</v>
      </c>
      <c r="P124" s="347">
        <v>3590</v>
      </c>
      <c r="Q124" s="357">
        <v>3253</v>
      </c>
      <c r="R124" s="357">
        <v>3597</v>
      </c>
      <c r="S124" s="357">
        <v>3643</v>
      </c>
      <c r="T124" s="357">
        <v>3750</v>
      </c>
      <c r="U124" s="357">
        <v>3656</v>
      </c>
      <c r="V124" s="357">
        <v>3631</v>
      </c>
      <c r="W124" s="357">
        <v>3742</v>
      </c>
      <c r="X124" s="357">
        <v>3759</v>
      </c>
      <c r="Y124" s="357">
        <v>3812</v>
      </c>
      <c r="Z124" s="357">
        <v>3767</v>
      </c>
      <c r="AA124" s="350">
        <v>3704</v>
      </c>
      <c r="AB124" s="347">
        <v>3586</v>
      </c>
      <c r="AC124" s="357">
        <v>3537</v>
      </c>
      <c r="AD124" s="357">
        <v>3545</v>
      </c>
      <c r="AE124" s="357">
        <v>3543</v>
      </c>
      <c r="AF124" s="357">
        <v>3551</v>
      </c>
      <c r="AG124" s="357">
        <v>3623</v>
      </c>
      <c r="AH124" s="357">
        <v>3833</v>
      </c>
      <c r="AI124" s="357">
        <v>3908</v>
      </c>
      <c r="AJ124" s="357">
        <v>3951</v>
      </c>
      <c r="AK124" s="357">
        <v>3955</v>
      </c>
      <c r="AL124" s="357">
        <v>3782</v>
      </c>
      <c r="AM124" s="350">
        <v>3733</v>
      </c>
      <c r="AN124" s="347">
        <v>3636</v>
      </c>
      <c r="AO124" s="357">
        <v>3549</v>
      </c>
      <c r="AP124" s="357">
        <v>3554</v>
      </c>
      <c r="AQ124" s="357">
        <v>3641</v>
      </c>
      <c r="AR124" s="357">
        <v>3675</v>
      </c>
      <c r="AS124" s="357">
        <v>3734</v>
      </c>
      <c r="AT124" s="357">
        <v>3747</v>
      </c>
      <c r="AU124" s="357">
        <v>3791</v>
      </c>
      <c r="AV124" s="357">
        <v>3803</v>
      </c>
      <c r="AW124" s="357">
        <v>3828</v>
      </c>
      <c r="AX124" s="357">
        <v>3805</v>
      </c>
      <c r="AY124" s="350">
        <v>3790</v>
      </c>
      <c r="AZ124" s="347">
        <v>3753</v>
      </c>
      <c r="BA124" s="357">
        <v>3738</v>
      </c>
      <c r="BB124" s="357">
        <v>3710</v>
      </c>
      <c r="BC124" s="357">
        <v>3634</v>
      </c>
      <c r="BD124" s="357">
        <v>3607</v>
      </c>
      <c r="BE124" s="357">
        <v>3621</v>
      </c>
      <c r="BF124" s="357">
        <v>3623</v>
      </c>
      <c r="BG124" s="357">
        <v>3675</v>
      </c>
      <c r="BH124" s="357">
        <v>3622</v>
      </c>
      <c r="BI124" s="357">
        <v>3572</v>
      </c>
      <c r="BJ124" s="357">
        <v>3540</v>
      </c>
      <c r="BK124" s="346">
        <v>3586</v>
      </c>
      <c r="BL124" s="347">
        <v>3479</v>
      </c>
      <c r="BM124" s="357">
        <v>3447</v>
      </c>
      <c r="BN124" s="357">
        <v>3479</v>
      </c>
      <c r="BO124" s="357">
        <v>3493</v>
      </c>
      <c r="BP124" s="357">
        <v>3530</v>
      </c>
      <c r="BQ124" s="357">
        <v>3500</v>
      </c>
      <c r="BR124" s="357">
        <v>3451</v>
      </c>
      <c r="BS124" s="357">
        <v>3487</v>
      </c>
      <c r="BT124" s="357">
        <v>3541</v>
      </c>
      <c r="BU124" s="357">
        <v>3538</v>
      </c>
      <c r="BV124" s="357">
        <v>3551</v>
      </c>
      <c r="BW124" s="346">
        <v>3540</v>
      </c>
      <c r="BX124" s="347">
        <v>3502</v>
      </c>
      <c r="BY124" s="357">
        <v>3558</v>
      </c>
      <c r="BZ124" s="357">
        <v>3561</v>
      </c>
      <c r="CA124" s="357">
        <v>3583</v>
      </c>
      <c r="CB124" s="357">
        <v>3617</v>
      </c>
      <c r="CC124" s="357">
        <v>3643</v>
      </c>
      <c r="CD124" s="357">
        <v>3657</v>
      </c>
      <c r="CE124" s="357">
        <v>3650</v>
      </c>
      <c r="CF124" s="357">
        <v>3602</v>
      </c>
      <c r="CG124" s="357">
        <v>3602</v>
      </c>
      <c r="CH124" s="357">
        <v>3602</v>
      </c>
      <c r="CI124" s="346">
        <v>3582</v>
      </c>
      <c r="CJ124" s="347">
        <v>3550</v>
      </c>
      <c r="CK124" s="357">
        <v>3528</v>
      </c>
      <c r="CL124" s="357">
        <v>3565</v>
      </c>
      <c r="CM124" s="357">
        <v>3570</v>
      </c>
      <c r="CN124" s="357">
        <v>3550</v>
      </c>
      <c r="CO124" s="357">
        <v>3567</v>
      </c>
      <c r="CP124" s="357">
        <v>3588</v>
      </c>
      <c r="CQ124" s="357">
        <v>3649</v>
      </c>
      <c r="CR124" s="357">
        <v>3666</v>
      </c>
      <c r="CS124" s="357">
        <v>3716</v>
      </c>
      <c r="CT124" s="357">
        <v>3743</v>
      </c>
      <c r="CU124" s="346">
        <v>3775</v>
      </c>
      <c r="CV124" s="347">
        <v>3763</v>
      </c>
      <c r="CW124" s="357">
        <v>3834</v>
      </c>
      <c r="CX124" s="357">
        <v>3941</v>
      </c>
      <c r="CY124" s="357">
        <v>3960</v>
      </c>
      <c r="CZ124" s="357">
        <v>3942</v>
      </c>
      <c r="DA124" s="357">
        <v>3913</v>
      </c>
      <c r="DB124" s="357">
        <v>3928</v>
      </c>
      <c r="DC124" s="357">
        <v>3923</v>
      </c>
      <c r="DD124" s="357">
        <v>3887</v>
      </c>
      <c r="DE124" s="357">
        <v>3877</v>
      </c>
      <c r="DF124" s="357">
        <v>3878</v>
      </c>
      <c r="DG124" s="346">
        <v>3859</v>
      </c>
      <c r="DH124" s="347">
        <v>3811</v>
      </c>
      <c r="DI124" s="357">
        <v>3823</v>
      </c>
      <c r="DJ124" s="357">
        <v>3816</v>
      </c>
      <c r="DK124" s="357">
        <v>3834</v>
      </c>
      <c r="DL124" s="357">
        <v>3811</v>
      </c>
      <c r="DM124" s="357">
        <v>3816</v>
      </c>
      <c r="DN124" s="357">
        <v>3567</v>
      </c>
      <c r="DO124" s="357">
        <v>3573</v>
      </c>
      <c r="DP124" s="357">
        <v>3574</v>
      </c>
      <c r="DQ124" s="346">
        <v>3587</v>
      </c>
      <c r="DR124" s="346">
        <v>3587</v>
      </c>
      <c r="DS124" s="350">
        <v>3549</v>
      </c>
      <c r="DT124" s="102">
        <v>-38</v>
      </c>
      <c r="DU124" s="85">
        <v>-1.0707241476472247</v>
      </c>
      <c r="DV124" s="102">
        <v>-310</v>
      </c>
      <c r="DW124" s="85">
        <v>-8.0331692148224931</v>
      </c>
    </row>
    <row r="125" spans="1:127" ht="15" outlineLevel="2">
      <c r="A125" s="344">
        <v>847</v>
      </c>
      <c r="B125" s="344" t="s">
        <v>389</v>
      </c>
      <c r="C125" s="344" t="s">
        <v>410</v>
      </c>
      <c r="D125" s="347">
        <v>3207</v>
      </c>
      <c r="E125" s="357">
        <v>3187</v>
      </c>
      <c r="F125" s="357">
        <v>3128</v>
      </c>
      <c r="G125" s="357">
        <v>3269</v>
      </c>
      <c r="H125" s="357">
        <v>3299</v>
      </c>
      <c r="I125" s="357">
        <v>3331</v>
      </c>
      <c r="J125" s="357">
        <v>3260</v>
      </c>
      <c r="K125" s="357">
        <v>3263</v>
      </c>
      <c r="L125" s="357">
        <v>3274</v>
      </c>
      <c r="M125" s="357">
        <v>3312</v>
      </c>
      <c r="N125" s="357">
        <v>3260</v>
      </c>
      <c r="O125" s="350">
        <v>3301</v>
      </c>
      <c r="P125" s="347">
        <v>3132</v>
      </c>
      <c r="Q125" s="357">
        <v>1396</v>
      </c>
      <c r="R125" s="357">
        <v>2975</v>
      </c>
      <c r="S125" s="357">
        <v>3100</v>
      </c>
      <c r="T125" s="357">
        <v>3299</v>
      </c>
      <c r="U125" s="357">
        <v>3226</v>
      </c>
      <c r="V125" s="357">
        <v>3234</v>
      </c>
      <c r="W125" s="357">
        <v>3368</v>
      </c>
      <c r="X125" s="357">
        <v>3474</v>
      </c>
      <c r="Y125" s="357">
        <v>3524</v>
      </c>
      <c r="Z125" s="357">
        <v>3579</v>
      </c>
      <c r="AA125" s="350">
        <v>3473</v>
      </c>
      <c r="AB125" s="347">
        <v>3287</v>
      </c>
      <c r="AC125" s="357">
        <v>3108</v>
      </c>
      <c r="AD125" s="357">
        <v>3022</v>
      </c>
      <c r="AE125" s="357">
        <v>3207</v>
      </c>
      <c r="AF125" s="357">
        <v>3252</v>
      </c>
      <c r="AG125" s="357">
        <v>3304</v>
      </c>
      <c r="AH125" s="357">
        <v>3499</v>
      </c>
      <c r="AI125" s="357">
        <v>3548</v>
      </c>
      <c r="AJ125" s="357">
        <v>3699</v>
      </c>
      <c r="AK125" s="357">
        <v>3724</v>
      </c>
      <c r="AL125" s="357">
        <v>3633</v>
      </c>
      <c r="AM125" s="350">
        <v>3641</v>
      </c>
      <c r="AN125" s="347">
        <v>3559</v>
      </c>
      <c r="AO125" s="357">
        <v>3371</v>
      </c>
      <c r="AP125" s="357">
        <v>3430</v>
      </c>
      <c r="AQ125" s="357">
        <v>3571</v>
      </c>
      <c r="AR125" s="357">
        <v>3711</v>
      </c>
      <c r="AS125" s="357">
        <v>3837</v>
      </c>
      <c r="AT125" s="357">
        <v>3941</v>
      </c>
      <c r="AU125" s="357">
        <v>4013</v>
      </c>
      <c r="AV125" s="357">
        <v>3972</v>
      </c>
      <c r="AW125" s="357">
        <v>4069</v>
      </c>
      <c r="AX125" s="357">
        <v>4050</v>
      </c>
      <c r="AY125" s="350">
        <v>4047</v>
      </c>
      <c r="AZ125" s="347">
        <v>3845</v>
      </c>
      <c r="BA125" s="357">
        <v>3811</v>
      </c>
      <c r="BB125" s="357">
        <v>3896</v>
      </c>
      <c r="BC125" s="357">
        <v>3801</v>
      </c>
      <c r="BD125" s="357">
        <v>3837</v>
      </c>
      <c r="BE125" s="357">
        <v>3915</v>
      </c>
      <c r="BF125" s="357">
        <v>4001</v>
      </c>
      <c r="BG125" s="357">
        <v>4145</v>
      </c>
      <c r="BH125" s="357">
        <v>3894</v>
      </c>
      <c r="BI125" s="357">
        <v>3889</v>
      </c>
      <c r="BJ125" s="357">
        <v>3852</v>
      </c>
      <c r="BK125" s="346">
        <v>3887</v>
      </c>
      <c r="BL125" s="347">
        <v>3773</v>
      </c>
      <c r="BM125" s="357">
        <v>3741</v>
      </c>
      <c r="BN125" s="357">
        <v>3846</v>
      </c>
      <c r="BO125" s="357">
        <v>3859</v>
      </c>
      <c r="BP125" s="357">
        <v>3836</v>
      </c>
      <c r="BQ125" s="357">
        <v>3861</v>
      </c>
      <c r="BR125" s="357">
        <v>3862</v>
      </c>
      <c r="BS125" s="357">
        <v>3924</v>
      </c>
      <c r="BT125" s="357">
        <v>3975</v>
      </c>
      <c r="BU125" s="357">
        <v>3976</v>
      </c>
      <c r="BV125" s="357">
        <v>4024</v>
      </c>
      <c r="BW125" s="346">
        <v>4025</v>
      </c>
      <c r="BX125" s="347">
        <v>3886</v>
      </c>
      <c r="BY125" s="357">
        <v>3908</v>
      </c>
      <c r="BZ125" s="357">
        <v>4148</v>
      </c>
      <c r="CA125" s="357">
        <v>4244</v>
      </c>
      <c r="CB125" s="357">
        <v>4219</v>
      </c>
      <c r="CC125" s="357">
        <v>4291</v>
      </c>
      <c r="CD125" s="357">
        <v>4318</v>
      </c>
      <c r="CE125" s="357">
        <v>4399</v>
      </c>
      <c r="CF125" s="357">
        <v>4325</v>
      </c>
      <c r="CG125" s="357">
        <v>4304</v>
      </c>
      <c r="CH125" s="357">
        <v>4378</v>
      </c>
      <c r="CI125" s="346">
        <v>4400</v>
      </c>
      <c r="CJ125" s="347">
        <v>4177</v>
      </c>
      <c r="CK125" s="357">
        <v>4127</v>
      </c>
      <c r="CL125" s="357">
        <v>4231</v>
      </c>
      <c r="CM125" s="357">
        <v>4262</v>
      </c>
      <c r="CN125" s="357">
        <v>4238</v>
      </c>
      <c r="CO125" s="357">
        <v>4302</v>
      </c>
      <c r="CP125" s="357">
        <v>4434</v>
      </c>
      <c r="CQ125" s="357">
        <v>4601</v>
      </c>
      <c r="CR125" s="357">
        <v>4622</v>
      </c>
      <c r="CS125" s="357">
        <v>4666</v>
      </c>
      <c r="CT125" s="357">
        <v>4784</v>
      </c>
      <c r="CU125" s="346">
        <v>4818</v>
      </c>
      <c r="CV125" s="347">
        <v>4856</v>
      </c>
      <c r="CW125" s="357">
        <v>4984</v>
      </c>
      <c r="CX125" s="357">
        <v>5083</v>
      </c>
      <c r="CY125" s="357">
        <v>5177</v>
      </c>
      <c r="CZ125" s="357">
        <v>5255</v>
      </c>
      <c r="DA125" s="357">
        <v>5387</v>
      </c>
      <c r="DB125" s="357">
        <v>5405</v>
      </c>
      <c r="DC125" s="357">
        <v>5487</v>
      </c>
      <c r="DD125" s="357">
        <v>5525</v>
      </c>
      <c r="DE125" s="357">
        <v>5523</v>
      </c>
      <c r="DF125" s="357">
        <v>5499</v>
      </c>
      <c r="DG125" s="346">
        <v>5580</v>
      </c>
      <c r="DH125" s="347">
        <v>5576</v>
      </c>
      <c r="DI125" s="357">
        <v>5716</v>
      </c>
      <c r="DJ125" s="357">
        <v>5691</v>
      </c>
      <c r="DK125" s="357">
        <v>5769</v>
      </c>
      <c r="DL125" s="357">
        <v>5784</v>
      </c>
      <c r="DM125" s="357">
        <v>5838</v>
      </c>
      <c r="DN125" s="357">
        <v>5355</v>
      </c>
      <c r="DO125" s="357">
        <v>5362</v>
      </c>
      <c r="DP125" s="357">
        <v>5370</v>
      </c>
      <c r="DQ125" s="346">
        <v>5375</v>
      </c>
      <c r="DR125" s="346">
        <v>5392</v>
      </c>
      <c r="DS125" s="350">
        <v>5376</v>
      </c>
      <c r="DT125" s="102">
        <v>-16</v>
      </c>
      <c r="DU125" s="85">
        <v>-0.29761904761904762</v>
      </c>
      <c r="DV125" s="102">
        <v>-204</v>
      </c>
      <c r="DW125" s="85">
        <v>-3.655913978494624</v>
      </c>
    </row>
    <row r="126" spans="1:127" ht="15" outlineLevel="2">
      <c r="A126" s="344">
        <v>856</v>
      </c>
      <c r="B126" s="344" t="s">
        <v>389</v>
      </c>
      <c r="C126" s="344" t="s">
        <v>411</v>
      </c>
      <c r="D126" s="347">
        <v>1376</v>
      </c>
      <c r="E126" s="357">
        <v>1403</v>
      </c>
      <c r="F126" s="357">
        <v>1384</v>
      </c>
      <c r="G126" s="357">
        <v>1398</v>
      </c>
      <c r="H126" s="357">
        <v>1413</v>
      </c>
      <c r="I126" s="357">
        <v>1451</v>
      </c>
      <c r="J126" s="357">
        <v>1408</v>
      </c>
      <c r="K126" s="357">
        <v>1399</v>
      </c>
      <c r="L126" s="357">
        <v>1388</v>
      </c>
      <c r="M126" s="357">
        <v>1435</v>
      </c>
      <c r="N126" s="357">
        <v>1459</v>
      </c>
      <c r="O126" s="350">
        <v>1435</v>
      </c>
      <c r="P126" s="347">
        <v>1377</v>
      </c>
      <c r="Q126" s="357">
        <v>906</v>
      </c>
      <c r="R126" s="357">
        <v>1261</v>
      </c>
      <c r="S126" s="357">
        <v>1259</v>
      </c>
      <c r="T126" s="357">
        <v>1413</v>
      </c>
      <c r="U126" s="357">
        <v>1342</v>
      </c>
      <c r="V126" s="357">
        <v>1352</v>
      </c>
      <c r="W126" s="357">
        <v>1423</v>
      </c>
      <c r="X126" s="357">
        <v>1445</v>
      </c>
      <c r="Y126" s="357">
        <v>1482</v>
      </c>
      <c r="Z126" s="357">
        <v>1488</v>
      </c>
      <c r="AA126" s="350">
        <v>1437</v>
      </c>
      <c r="AB126" s="347">
        <v>1376</v>
      </c>
      <c r="AC126" s="357">
        <v>1356</v>
      </c>
      <c r="AD126" s="357">
        <v>1377</v>
      </c>
      <c r="AE126" s="357">
        <v>1378</v>
      </c>
      <c r="AF126" s="357">
        <v>1375</v>
      </c>
      <c r="AG126" s="357">
        <v>1418</v>
      </c>
      <c r="AH126" s="357">
        <v>1546</v>
      </c>
      <c r="AI126" s="357">
        <v>1603</v>
      </c>
      <c r="AJ126" s="357">
        <v>1648</v>
      </c>
      <c r="AK126" s="357">
        <v>1631</v>
      </c>
      <c r="AL126" s="357">
        <v>1526</v>
      </c>
      <c r="AM126" s="350">
        <v>1507</v>
      </c>
      <c r="AN126" s="347">
        <v>1447</v>
      </c>
      <c r="AO126" s="357">
        <v>1374</v>
      </c>
      <c r="AP126" s="357">
        <v>1379</v>
      </c>
      <c r="AQ126" s="357">
        <v>1428</v>
      </c>
      <c r="AR126" s="357">
        <v>1442</v>
      </c>
      <c r="AS126" s="357">
        <v>1485</v>
      </c>
      <c r="AT126" s="357">
        <v>1486</v>
      </c>
      <c r="AU126" s="357">
        <v>1485</v>
      </c>
      <c r="AV126" s="357">
        <v>1528</v>
      </c>
      <c r="AW126" s="357">
        <v>1539</v>
      </c>
      <c r="AX126" s="357">
        <v>1563</v>
      </c>
      <c r="AY126" s="350">
        <v>1549</v>
      </c>
      <c r="AZ126" s="347">
        <v>1526</v>
      </c>
      <c r="BA126" s="357">
        <v>1524</v>
      </c>
      <c r="BB126" s="357">
        <v>1555</v>
      </c>
      <c r="BC126" s="357">
        <v>1553</v>
      </c>
      <c r="BD126" s="357">
        <v>1535</v>
      </c>
      <c r="BE126" s="357">
        <v>1560</v>
      </c>
      <c r="BF126" s="357">
        <v>1554</v>
      </c>
      <c r="BG126" s="357">
        <v>1521</v>
      </c>
      <c r="BH126" s="357">
        <v>1588</v>
      </c>
      <c r="BI126" s="357">
        <v>1549</v>
      </c>
      <c r="BJ126" s="357">
        <v>1560</v>
      </c>
      <c r="BK126" s="346">
        <v>1580</v>
      </c>
      <c r="BL126" s="347">
        <v>1576</v>
      </c>
      <c r="BM126" s="357">
        <v>1543</v>
      </c>
      <c r="BN126" s="357">
        <v>1593</v>
      </c>
      <c r="BO126" s="357">
        <v>1564</v>
      </c>
      <c r="BP126" s="357">
        <v>1557</v>
      </c>
      <c r="BQ126" s="357">
        <v>1557</v>
      </c>
      <c r="BR126" s="357">
        <v>1582</v>
      </c>
      <c r="BS126" s="357">
        <v>1578</v>
      </c>
      <c r="BT126" s="357">
        <v>1597</v>
      </c>
      <c r="BU126" s="357">
        <v>1587</v>
      </c>
      <c r="BV126" s="357">
        <v>1571</v>
      </c>
      <c r="BW126" s="346">
        <v>1540</v>
      </c>
      <c r="BX126" s="347">
        <v>1455</v>
      </c>
      <c r="BY126" s="357">
        <v>1468</v>
      </c>
      <c r="BZ126" s="357">
        <v>1504</v>
      </c>
      <c r="CA126" s="357">
        <v>1494</v>
      </c>
      <c r="CB126" s="357">
        <v>1534</v>
      </c>
      <c r="CC126" s="357">
        <v>1553</v>
      </c>
      <c r="CD126" s="357">
        <v>1587</v>
      </c>
      <c r="CE126" s="357">
        <v>1583</v>
      </c>
      <c r="CF126" s="357">
        <v>1574</v>
      </c>
      <c r="CG126" s="357">
        <v>1580</v>
      </c>
      <c r="CH126" s="357">
        <v>1581</v>
      </c>
      <c r="CI126" s="346">
        <v>1594</v>
      </c>
      <c r="CJ126" s="347">
        <v>1541</v>
      </c>
      <c r="CK126" s="357">
        <v>1531</v>
      </c>
      <c r="CL126" s="357">
        <v>1560</v>
      </c>
      <c r="CM126" s="357">
        <v>1550</v>
      </c>
      <c r="CN126" s="357">
        <v>1498</v>
      </c>
      <c r="CO126" s="357">
        <v>1506</v>
      </c>
      <c r="CP126" s="357">
        <v>1522</v>
      </c>
      <c r="CQ126" s="357">
        <v>1573</v>
      </c>
      <c r="CR126" s="357">
        <v>1568</v>
      </c>
      <c r="CS126" s="357">
        <v>1589</v>
      </c>
      <c r="CT126" s="357">
        <v>1599</v>
      </c>
      <c r="CU126" s="346">
        <v>1648</v>
      </c>
      <c r="CV126" s="347">
        <v>1625</v>
      </c>
      <c r="CW126" s="357">
        <v>1643</v>
      </c>
      <c r="CX126" s="357">
        <v>1710</v>
      </c>
      <c r="CY126" s="357">
        <v>1731</v>
      </c>
      <c r="CZ126" s="357">
        <v>1754</v>
      </c>
      <c r="DA126" s="357">
        <v>1745</v>
      </c>
      <c r="DB126" s="357">
        <v>1681</v>
      </c>
      <c r="DC126" s="357">
        <v>1692</v>
      </c>
      <c r="DD126" s="357">
        <v>1735</v>
      </c>
      <c r="DE126" s="357">
        <v>1724</v>
      </c>
      <c r="DF126" s="357">
        <v>1734</v>
      </c>
      <c r="DG126" s="346">
        <v>1758</v>
      </c>
      <c r="DH126" s="347">
        <v>1725</v>
      </c>
      <c r="DI126" s="357">
        <v>1728</v>
      </c>
      <c r="DJ126" s="357">
        <v>1723</v>
      </c>
      <c r="DK126" s="357">
        <v>1739</v>
      </c>
      <c r="DL126" s="357">
        <v>1758</v>
      </c>
      <c r="DM126" s="357">
        <v>1792</v>
      </c>
      <c r="DN126" s="357">
        <v>1618</v>
      </c>
      <c r="DO126" s="357">
        <v>1618</v>
      </c>
      <c r="DP126" s="357">
        <v>1620</v>
      </c>
      <c r="DQ126" s="346">
        <v>1598</v>
      </c>
      <c r="DR126" s="346">
        <v>1612</v>
      </c>
      <c r="DS126" s="350">
        <v>1593</v>
      </c>
      <c r="DT126" s="102">
        <v>-19</v>
      </c>
      <c r="DU126" s="85">
        <v>-1.1927181418706843</v>
      </c>
      <c r="DV126" s="102">
        <v>-165</v>
      </c>
      <c r="DW126" s="85">
        <v>-9.3856655290102378</v>
      </c>
    </row>
    <row r="127" spans="1:127" ht="15" outlineLevel="2">
      <c r="A127" s="344">
        <v>861</v>
      </c>
      <c r="B127" s="344" t="s">
        <v>389</v>
      </c>
      <c r="C127" s="344" t="s">
        <v>412</v>
      </c>
      <c r="D127" s="347">
        <v>3899</v>
      </c>
      <c r="E127" s="357">
        <v>3822</v>
      </c>
      <c r="F127" s="357">
        <v>3834</v>
      </c>
      <c r="G127" s="357">
        <v>3912</v>
      </c>
      <c r="H127" s="357">
        <v>3974</v>
      </c>
      <c r="I127" s="357">
        <v>4009</v>
      </c>
      <c r="J127" s="357">
        <v>3975</v>
      </c>
      <c r="K127" s="357">
        <v>3949</v>
      </c>
      <c r="L127" s="357">
        <v>3900</v>
      </c>
      <c r="M127" s="357">
        <v>3908</v>
      </c>
      <c r="N127" s="357">
        <v>3888</v>
      </c>
      <c r="O127" s="350">
        <v>3885</v>
      </c>
      <c r="P127" s="347">
        <v>3653</v>
      </c>
      <c r="Q127" s="357">
        <v>1922</v>
      </c>
      <c r="R127" s="357">
        <v>3593</v>
      </c>
      <c r="S127" s="357">
        <v>3658</v>
      </c>
      <c r="T127" s="357">
        <v>3974</v>
      </c>
      <c r="U127" s="357">
        <v>3893</v>
      </c>
      <c r="V127" s="357">
        <v>3856</v>
      </c>
      <c r="W127" s="357">
        <v>3928</v>
      </c>
      <c r="X127" s="357">
        <v>3933</v>
      </c>
      <c r="Y127" s="357">
        <v>4036</v>
      </c>
      <c r="Z127" s="357">
        <v>4032</v>
      </c>
      <c r="AA127" s="350">
        <v>3871</v>
      </c>
      <c r="AB127" s="347">
        <v>3807</v>
      </c>
      <c r="AC127" s="357">
        <v>3733</v>
      </c>
      <c r="AD127" s="357">
        <v>3718</v>
      </c>
      <c r="AE127" s="357">
        <v>3790</v>
      </c>
      <c r="AF127" s="357">
        <v>3762</v>
      </c>
      <c r="AG127" s="357">
        <v>3835</v>
      </c>
      <c r="AH127" s="357">
        <v>4167</v>
      </c>
      <c r="AI127" s="357">
        <v>4293</v>
      </c>
      <c r="AJ127" s="357">
        <v>4354</v>
      </c>
      <c r="AK127" s="357">
        <v>4359</v>
      </c>
      <c r="AL127" s="357">
        <v>4172</v>
      </c>
      <c r="AM127" s="350">
        <v>4183</v>
      </c>
      <c r="AN127" s="347">
        <v>4084</v>
      </c>
      <c r="AO127" s="357">
        <v>3992</v>
      </c>
      <c r="AP127" s="357">
        <v>3987</v>
      </c>
      <c r="AQ127" s="357">
        <v>4131</v>
      </c>
      <c r="AR127" s="357">
        <v>4168</v>
      </c>
      <c r="AS127" s="357">
        <v>4257</v>
      </c>
      <c r="AT127" s="357">
        <v>4289</v>
      </c>
      <c r="AU127" s="357">
        <v>4284</v>
      </c>
      <c r="AV127" s="357">
        <v>4317</v>
      </c>
      <c r="AW127" s="357">
        <v>4338</v>
      </c>
      <c r="AX127" s="357">
        <v>4317</v>
      </c>
      <c r="AY127" s="350">
        <v>4376</v>
      </c>
      <c r="AZ127" s="347">
        <v>4342</v>
      </c>
      <c r="BA127" s="357">
        <v>4295</v>
      </c>
      <c r="BB127" s="357">
        <v>4322</v>
      </c>
      <c r="BC127" s="357">
        <v>4254</v>
      </c>
      <c r="BD127" s="357">
        <v>4275</v>
      </c>
      <c r="BE127" s="357">
        <v>4318</v>
      </c>
      <c r="BF127" s="357">
        <v>4328</v>
      </c>
      <c r="BG127" s="357">
        <v>4341</v>
      </c>
      <c r="BH127" s="357">
        <v>4244</v>
      </c>
      <c r="BI127" s="357">
        <v>4195</v>
      </c>
      <c r="BJ127" s="357">
        <v>4176</v>
      </c>
      <c r="BK127" s="346">
        <v>4165</v>
      </c>
      <c r="BL127" s="347">
        <v>4114</v>
      </c>
      <c r="BM127" s="357">
        <v>4077</v>
      </c>
      <c r="BN127" s="357">
        <v>4106</v>
      </c>
      <c r="BO127" s="357">
        <v>4168</v>
      </c>
      <c r="BP127" s="357">
        <v>4027</v>
      </c>
      <c r="BQ127" s="357">
        <v>4008</v>
      </c>
      <c r="BR127" s="357">
        <v>4006</v>
      </c>
      <c r="BS127" s="357">
        <v>4044</v>
      </c>
      <c r="BT127" s="357">
        <v>4098</v>
      </c>
      <c r="BU127" s="357">
        <v>4076</v>
      </c>
      <c r="BV127" s="357">
        <v>4026</v>
      </c>
      <c r="BW127" s="346">
        <v>4003</v>
      </c>
      <c r="BX127" s="347">
        <v>3929</v>
      </c>
      <c r="BY127" s="357">
        <v>3938</v>
      </c>
      <c r="BZ127" s="357">
        <v>3939</v>
      </c>
      <c r="CA127" s="357">
        <v>3927</v>
      </c>
      <c r="CB127" s="357">
        <v>3923</v>
      </c>
      <c r="CC127" s="357">
        <v>3943</v>
      </c>
      <c r="CD127" s="357">
        <v>3959</v>
      </c>
      <c r="CE127" s="357">
        <v>3991</v>
      </c>
      <c r="CF127" s="357">
        <v>3945</v>
      </c>
      <c r="CG127" s="357">
        <v>3884</v>
      </c>
      <c r="CH127" s="357">
        <v>3924</v>
      </c>
      <c r="CI127" s="346">
        <v>3902</v>
      </c>
      <c r="CJ127" s="347">
        <v>3761</v>
      </c>
      <c r="CK127" s="357">
        <v>3698</v>
      </c>
      <c r="CL127" s="357">
        <v>3671</v>
      </c>
      <c r="CM127" s="357">
        <v>3617</v>
      </c>
      <c r="CN127" s="357">
        <v>3520</v>
      </c>
      <c r="CO127" s="357">
        <v>3575</v>
      </c>
      <c r="CP127" s="357">
        <v>3617</v>
      </c>
      <c r="CQ127" s="357">
        <v>3782</v>
      </c>
      <c r="CR127" s="357">
        <v>3795</v>
      </c>
      <c r="CS127" s="357">
        <v>3836</v>
      </c>
      <c r="CT127" s="357">
        <v>3928</v>
      </c>
      <c r="CU127" s="346">
        <v>3929</v>
      </c>
      <c r="CV127" s="347">
        <v>3904</v>
      </c>
      <c r="CW127" s="357">
        <v>3949</v>
      </c>
      <c r="CX127" s="357">
        <v>4105</v>
      </c>
      <c r="CY127" s="357">
        <v>4157</v>
      </c>
      <c r="CZ127" s="357">
        <v>4228</v>
      </c>
      <c r="DA127" s="357">
        <v>4194</v>
      </c>
      <c r="DB127" s="357">
        <v>4148</v>
      </c>
      <c r="DC127" s="357">
        <v>4133</v>
      </c>
      <c r="DD127" s="357">
        <v>4203</v>
      </c>
      <c r="DE127" s="357">
        <v>4215</v>
      </c>
      <c r="DF127" s="357">
        <v>4238</v>
      </c>
      <c r="DG127" s="346">
        <v>4218</v>
      </c>
      <c r="DH127" s="347">
        <v>4208</v>
      </c>
      <c r="DI127" s="357">
        <v>4194</v>
      </c>
      <c r="DJ127" s="357">
        <v>4189</v>
      </c>
      <c r="DK127" s="357">
        <v>4247</v>
      </c>
      <c r="DL127" s="357">
        <v>4239</v>
      </c>
      <c r="DM127" s="357">
        <v>4298</v>
      </c>
      <c r="DN127" s="357">
        <v>3878</v>
      </c>
      <c r="DO127" s="357">
        <v>3886</v>
      </c>
      <c r="DP127" s="357">
        <v>3863</v>
      </c>
      <c r="DQ127" s="346">
        <v>3815</v>
      </c>
      <c r="DR127" s="346">
        <v>3815</v>
      </c>
      <c r="DS127" s="350">
        <v>3759</v>
      </c>
      <c r="DT127" s="102">
        <v>-56</v>
      </c>
      <c r="DU127" s="85">
        <v>-1.4897579143389199</v>
      </c>
      <c r="DV127" s="102">
        <v>-459</v>
      </c>
      <c r="DW127" s="85">
        <v>-10.881934566145093</v>
      </c>
    </row>
    <row r="128" spans="1:127" ht="15" outlineLevel="1">
      <c r="A128" s="123" t="s">
        <v>3276</v>
      </c>
      <c r="B128" s="26"/>
      <c r="C128" s="27"/>
      <c r="D128" s="44">
        <v>2373413</v>
      </c>
      <c r="E128" s="45">
        <v>2397020</v>
      </c>
      <c r="F128" s="45">
        <v>2425150</v>
      </c>
      <c r="G128" s="45">
        <v>2423562</v>
      </c>
      <c r="H128" s="45">
        <v>2442009</v>
      </c>
      <c r="I128" s="45">
        <v>2457981</v>
      </c>
      <c r="J128" s="45">
        <v>2462477</v>
      </c>
      <c r="K128" s="45">
        <v>2477404</v>
      </c>
      <c r="L128" s="45">
        <v>2454430</v>
      </c>
      <c r="M128" s="45">
        <v>2472980</v>
      </c>
      <c r="N128" s="45">
        <v>2487957</v>
      </c>
      <c r="O128" s="235">
        <v>2492463</v>
      </c>
      <c r="P128" s="44">
        <v>2436392</v>
      </c>
      <c r="Q128" s="45">
        <v>2222975</v>
      </c>
      <c r="R128" s="45">
        <v>2448203</v>
      </c>
      <c r="S128" s="45">
        <v>2485794</v>
      </c>
      <c r="T128" s="45">
        <v>2442009</v>
      </c>
      <c r="U128" s="45">
        <v>2522503</v>
      </c>
      <c r="V128" s="45">
        <v>2524708</v>
      </c>
      <c r="W128" s="45">
        <v>2578000</v>
      </c>
      <c r="X128" s="45">
        <v>2583998</v>
      </c>
      <c r="Y128" s="45">
        <v>2606308</v>
      </c>
      <c r="Z128" s="45">
        <v>2607056</v>
      </c>
      <c r="AA128" s="235">
        <v>2590287</v>
      </c>
      <c r="AB128" s="44">
        <v>2550985</v>
      </c>
      <c r="AC128" s="45">
        <v>2556280</v>
      </c>
      <c r="AD128" s="45">
        <v>2557150</v>
      </c>
      <c r="AE128" s="45">
        <v>2570623</v>
      </c>
      <c r="AF128" s="45">
        <v>2581379</v>
      </c>
      <c r="AG128" s="45">
        <v>2609710</v>
      </c>
      <c r="AH128" s="45">
        <v>2643032</v>
      </c>
      <c r="AI128" s="45">
        <v>2662323</v>
      </c>
      <c r="AJ128" s="45">
        <v>2674472</v>
      </c>
      <c r="AK128" s="45">
        <v>2684749</v>
      </c>
      <c r="AL128" s="45">
        <v>2686642</v>
      </c>
      <c r="AM128" s="235">
        <v>2700298</v>
      </c>
      <c r="AN128" s="44">
        <v>2650105</v>
      </c>
      <c r="AO128" s="45">
        <v>2637803</v>
      </c>
      <c r="AP128" s="45">
        <v>2677982</v>
      </c>
      <c r="AQ128" s="45">
        <v>2706268</v>
      </c>
      <c r="AR128" s="45">
        <v>2721667</v>
      </c>
      <c r="AS128" s="45">
        <v>2748877</v>
      </c>
      <c r="AT128" s="45">
        <v>2754204</v>
      </c>
      <c r="AU128" s="45">
        <v>2767072</v>
      </c>
      <c r="AV128" s="45">
        <v>2794396</v>
      </c>
      <c r="AW128" s="45">
        <v>2834741</v>
      </c>
      <c r="AX128" s="45">
        <v>2835335</v>
      </c>
      <c r="AY128" s="235">
        <v>2849405</v>
      </c>
      <c r="AZ128" s="44">
        <v>2812232</v>
      </c>
      <c r="BA128" s="45">
        <v>2782291</v>
      </c>
      <c r="BB128" s="45">
        <v>2846019</v>
      </c>
      <c r="BC128" s="45">
        <v>2832869</v>
      </c>
      <c r="BD128" s="45">
        <v>2803036</v>
      </c>
      <c r="BE128" s="45">
        <v>2814514</v>
      </c>
      <c r="BF128" s="45">
        <v>2821376</v>
      </c>
      <c r="BG128" s="45">
        <v>2829993</v>
      </c>
      <c r="BH128" s="45">
        <v>2849161</v>
      </c>
      <c r="BI128" s="45">
        <v>2856901</v>
      </c>
      <c r="BJ128" s="45">
        <v>2864485</v>
      </c>
      <c r="BK128" s="57">
        <v>2867816</v>
      </c>
      <c r="BL128" s="44">
        <v>2857479</v>
      </c>
      <c r="BM128" s="45">
        <v>2858131</v>
      </c>
      <c r="BN128" s="45">
        <v>2879869</v>
      </c>
      <c r="BO128" s="45">
        <v>2880011</v>
      </c>
      <c r="BP128" s="45">
        <v>2884274</v>
      </c>
      <c r="BQ128" s="45">
        <v>2890472</v>
      </c>
      <c r="BR128" s="45">
        <v>2891535</v>
      </c>
      <c r="BS128" s="45">
        <v>2903187</v>
      </c>
      <c r="BT128" s="45">
        <v>2923848</v>
      </c>
      <c r="BU128" s="45">
        <v>2935272</v>
      </c>
      <c r="BV128" s="45">
        <v>2942125</v>
      </c>
      <c r="BW128" s="57">
        <v>2950045</v>
      </c>
      <c r="BX128" s="44">
        <v>2940827</v>
      </c>
      <c r="BY128" s="45">
        <v>2933534</v>
      </c>
      <c r="BZ128" s="45">
        <v>2961925</v>
      </c>
      <c r="CA128" s="45">
        <v>2987609</v>
      </c>
      <c r="CB128" s="45">
        <v>3009017</v>
      </c>
      <c r="CC128" s="45">
        <v>3014488</v>
      </c>
      <c r="CD128" s="45">
        <v>3027049</v>
      </c>
      <c r="CE128" s="45">
        <v>3042491</v>
      </c>
      <c r="CF128" s="45">
        <v>3049791</v>
      </c>
      <c r="CG128" s="45">
        <v>3066947</v>
      </c>
      <c r="CH128" s="45">
        <v>3071544</v>
      </c>
      <c r="CI128" s="57">
        <v>3067157</v>
      </c>
      <c r="CJ128" s="44">
        <v>3041998</v>
      </c>
      <c r="CK128" s="45">
        <v>3035407</v>
      </c>
      <c r="CL128" s="45">
        <v>3048427</v>
      </c>
      <c r="CM128" s="45">
        <v>2991991</v>
      </c>
      <c r="CN128" s="45">
        <v>2944100</v>
      </c>
      <c r="CO128" s="45">
        <v>2936601</v>
      </c>
      <c r="CP128" s="45">
        <v>2980012</v>
      </c>
      <c r="CQ128" s="45">
        <v>3040588</v>
      </c>
      <c r="CR128" s="45">
        <v>3066778</v>
      </c>
      <c r="CS128" s="45">
        <v>3093495</v>
      </c>
      <c r="CT128" s="45">
        <v>3116622</v>
      </c>
      <c r="CU128" s="57">
        <v>3129868</v>
      </c>
      <c r="CV128" s="44">
        <v>3138446</v>
      </c>
      <c r="CW128" s="45">
        <v>3167848</v>
      </c>
      <c r="CX128" s="45">
        <v>3198532</v>
      </c>
      <c r="CY128" s="45">
        <v>3223801</v>
      </c>
      <c r="CZ128" s="45">
        <v>3241238</v>
      </c>
      <c r="DA128" s="45">
        <v>3260037</v>
      </c>
      <c r="DB128" s="45">
        <v>3276102</v>
      </c>
      <c r="DC128" s="45">
        <v>3296437</v>
      </c>
      <c r="DD128" s="45">
        <v>3244087</v>
      </c>
      <c r="DE128" s="45">
        <v>3260077</v>
      </c>
      <c r="DF128" s="45">
        <v>3274521</v>
      </c>
      <c r="DG128" s="57">
        <v>3280838</v>
      </c>
      <c r="DH128" s="44">
        <v>3286917</v>
      </c>
      <c r="DI128" s="45">
        <v>3286570</v>
      </c>
      <c r="DJ128" s="45">
        <v>3242100</v>
      </c>
      <c r="DK128" s="45">
        <v>3255013</v>
      </c>
      <c r="DL128" s="45">
        <v>3257133</v>
      </c>
      <c r="DM128" s="45">
        <v>3269440</v>
      </c>
      <c r="DN128" s="45">
        <v>3117121</v>
      </c>
      <c r="DO128" s="45">
        <v>3137804</v>
      </c>
      <c r="DP128" s="45">
        <v>3160282</v>
      </c>
      <c r="DQ128" s="57">
        <v>3172464</v>
      </c>
      <c r="DR128" s="57">
        <v>3180036</v>
      </c>
      <c r="DS128" s="235">
        <v>3173282</v>
      </c>
      <c r="DT128" s="102">
        <v>-6754</v>
      </c>
      <c r="DU128" s="85">
        <v>-0.21283957744694612</v>
      </c>
      <c r="DV128" s="102">
        <v>-107556</v>
      </c>
      <c r="DW128" s="85">
        <v>-3.2783087735511476</v>
      </c>
    </row>
    <row r="129" spans="1:127" ht="15" customHeight="1" outlineLevel="2">
      <c r="A129" s="344">
        <v>1</v>
      </c>
      <c r="B129" s="344" t="s">
        <v>3276</v>
      </c>
      <c r="C129" s="344" t="s">
        <v>414</v>
      </c>
      <c r="D129" s="347">
        <v>1598253</v>
      </c>
      <c r="E129" s="357">
        <v>1613978</v>
      </c>
      <c r="F129" s="357">
        <v>1633465</v>
      </c>
      <c r="G129" s="357">
        <v>1632059</v>
      </c>
      <c r="H129" s="357">
        <v>1644754</v>
      </c>
      <c r="I129" s="357">
        <v>1655431</v>
      </c>
      <c r="J129" s="357">
        <v>1658281</v>
      </c>
      <c r="K129" s="357">
        <v>1668330</v>
      </c>
      <c r="L129" s="357">
        <v>1653643</v>
      </c>
      <c r="M129" s="357">
        <v>1666490</v>
      </c>
      <c r="N129" s="357">
        <v>1677064</v>
      </c>
      <c r="O129" s="350">
        <v>1680805</v>
      </c>
      <c r="P129" s="347">
        <v>1643116</v>
      </c>
      <c r="Q129" s="357">
        <v>1497603</v>
      </c>
      <c r="R129" s="357">
        <v>1642305</v>
      </c>
      <c r="S129" s="357">
        <v>1664748</v>
      </c>
      <c r="T129" s="357">
        <v>1644754</v>
      </c>
      <c r="U129" s="357">
        <v>1689115</v>
      </c>
      <c r="V129" s="357">
        <v>1690443</v>
      </c>
      <c r="W129" s="357">
        <v>1729663</v>
      </c>
      <c r="X129" s="357">
        <v>1733663</v>
      </c>
      <c r="Y129" s="357">
        <v>1739536</v>
      </c>
      <c r="Z129" s="357">
        <v>1740369</v>
      </c>
      <c r="AA129" s="350">
        <v>1725425</v>
      </c>
      <c r="AB129" s="347">
        <v>1696878</v>
      </c>
      <c r="AC129" s="357">
        <v>1696726</v>
      </c>
      <c r="AD129" s="357">
        <v>1700103</v>
      </c>
      <c r="AE129" s="357">
        <v>1711356</v>
      </c>
      <c r="AF129" s="357">
        <v>1719738</v>
      </c>
      <c r="AG129" s="357">
        <v>1739116</v>
      </c>
      <c r="AH129" s="357">
        <v>1761517</v>
      </c>
      <c r="AI129" s="357">
        <v>1775421</v>
      </c>
      <c r="AJ129" s="357">
        <v>1783689</v>
      </c>
      <c r="AK129" s="357">
        <v>1791429</v>
      </c>
      <c r="AL129" s="357">
        <v>1793363</v>
      </c>
      <c r="AM129" s="350">
        <v>1802793</v>
      </c>
      <c r="AN129" s="347">
        <v>1774617</v>
      </c>
      <c r="AO129" s="357">
        <v>1766059</v>
      </c>
      <c r="AP129" s="357">
        <v>1792952</v>
      </c>
      <c r="AQ129" s="357">
        <v>1811411</v>
      </c>
      <c r="AR129" s="357">
        <v>1821629</v>
      </c>
      <c r="AS129" s="357">
        <v>1839999</v>
      </c>
      <c r="AT129" s="357">
        <v>1842519</v>
      </c>
      <c r="AU129" s="357">
        <v>1852475</v>
      </c>
      <c r="AV129" s="357">
        <v>1869769</v>
      </c>
      <c r="AW129" s="357">
        <v>1897992</v>
      </c>
      <c r="AX129" s="357">
        <v>1896883</v>
      </c>
      <c r="AY129" s="350">
        <v>1903126</v>
      </c>
      <c r="AZ129" s="347">
        <v>1878186</v>
      </c>
      <c r="BA129" s="357">
        <v>1859066</v>
      </c>
      <c r="BB129" s="357">
        <v>1901341</v>
      </c>
      <c r="BC129" s="357">
        <v>1890419</v>
      </c>
      <c r="BD129" s="357">
        <v>1871455</v>
      </c>
      <c r="BE129" s="357">
        <v>1877868</v>
      </c>
      <c r="BF129" s="357">
        <v>1882131</v>
      </c>
      <c r="BG129" s="357">
        <v>1887520</v>
      </c>
      <c r="BH129" s="357">
        <v>1900327</v>
      </c>
      <c r="BI129" s="357">
        <v>1906338</v>
      </c>
      <c r="BJ129" s="357">
        <v>1910492</v>
      </c>
      <c r="BK129" s="346">
        <v>1916658</v>
      </c>
      <c r="BL129" s="347">
        <v>1911124</v>
      </c>
      <c r="BM129" s="357">
        <v>1910567</v>
      </c>
      <c r="BN129" s="357">
        <v>1923313</v>
      </c>
      <c r="BO129" s="357">
        <v>1923127</v>
      </c>
      <c r="BP129" s="357">
        <v>1924324</v>
      </c>
      <c r="BQ129" s="357">
        <v>1927231</v>
      </c>
      <c r="BR129" s="357">
        <v>1926851</v>
      </c>
      <c r="BS129" s="357">
        <v>1933832</v>
      </c>
      <c r="BT129" s="357">
        <v>1946628</v>
      </c>
      <c r="BU129" s="357">
        <v>1953174</v>
      </c>
      <c r="BV129" s="357">
        <v>1957074</v>
      </c>
      <c r="BW129" s="346">
        <v>1999006</v>
      </c>
      <c r="BX129" s="347">
        <v>1991068</v>
      </c>
      <c r="BY129" s="357">
        <v>1983683</v>
      </c>
      <c r="BZ129" s="357">
        <v>2002952</v>
      </c>
      <c r="CA129" s="357">
        <v>2018987</v>
      </c>
      <c r="CB129" s="357">
        <v>2032689</v>
      </c>
      <c r="CC129" s="357">
        <v>2036155</v>
      </c>
      <c r="CD129" s="357">
        <v>2043417</v>
      </c>
      <c r="CE129" s="357">
        <v>2053779</v>
      </c>
      <c r="CF129" s="357">
        <v>2056575</v>
      </c>
      <c r="CG129" s="357">
        <v>2068355</v>
      </c>
      <c r="CH129" s="357">
        <v>2070411</v>
      </c>
      <c r="CI129" s="346">
        <v>2066488</v>
      </c>
      <c r="CJ129" s="347">
        <v>2047202</v>
      </c>
      <c r="CK129" s="357">
        <v>2038830</v>
      </c>
      <c r="CL129" s="357">
        <v>2047056</v>
      </c>
      <c r="CM129" s="357">
        <v>2007166</v>
      </c>
      <c r="CN129" s="357">
        <v>1970796</v>
      </c>
      <c r="CO129" s="357">
        <v>1963866</v>
      </c>
      <c r="CP129" s="357">
        <v>1992949</v>
      </c>
      <c r="CQ129" s="357">
        <v>2034049</v>
      </c>
      <c r="CR129" s="357">
        <v>2052367</v>
      </c>
      <c r="CS129" s="357">
        <v>2071103</v>
      </c>
      <c r="CT129" s="357">
        <v>2088224</v>
      </c>
      <c r="CU129" s="346">
        <v>2095733</v>
      </c>
      <c r="CV129" s="347">
        <v>2099795</v>
      </c>
      <c r="CW129" s="357">
        <v>2117357</v>
      </c>
      <c r="CX129" s="357">
        <v>2136573</v>
      </c>
      <c r="CY129" s="357">
        <v>2151972</v>
      </c>
      <c r="CZ129" s="357">
        <v>2164398</v>
      </c>
      <c r="DA129" s="357">
        <v>2177380</v>
      </c>
      <c r="DB129" s="357">
        <v>2186344</v>
      </c>
      <c r="DC129" s="357">
        <v>2200453</v>
      </c>
      <c r="DD129" s="357">
        <v>2161064</v>
      </c>
      <c r="DE129" s="357">
        <v>2171518</v>
      </c>
      <c r="DF129" s="357">
        <v>2181345</v>
      </c>
      <c r="DG129" s="346">
        <v>2185209</v>
      </c>
      <c r="DH129" s="347">
        <v>2188266</v>
      </c>
      <c r="DI129" s="357">
        <v>2187373</v>
      </c>
      <c r="DJ129" s="357">
        <v>2152853</v>
      </c>
      <c r="DK129" s="357">
        <v>2160638</v>
      </c>
      <c r="DL129" s="357">
        <v>2160889</v>
      </c>
      <c r="DM129" s="357">
        <v>2168945</v>
      </c>
      <c r="DN129" s="357">
        <v>2064114</v>
      </c>
      <c r="DO129" s="357">
        <v>2077253</v>
      </c>
      <c r="DP129" s="357">
        <v>2091829</v>
      </c>
      <c r="DQ129" s="346">
        <v>2098849</v>
      </c>
      <c r="DR129" s="346">
        <v>2103422</v>
      </c>
      <c r="DS129" s="350">
        <v>2098202</v>
      </c>
      <c r="DT129" s="102">
        <v>-5220</v>
      </c>
      <c r="DU129" s="85">
        <v>-0.248784435435673</v>
      </c>
      <c r="DV129" s="102">
        <v>-87007</v>
      </c>
      <c r="DW129" s="85">
        <v>-3.9816328781365993</v>
      </c>
    </row>
    <row r="130" spans="1:127" ht="15" customHeight="1" outlineLevel="2">
      <c r="A130" s="344">
        <v>79</v>
      </c>
      <c r="B130" s="344" t="s">
        <v>3276</v>
      </c>
      <c r="C130" s="344" t="s">
        <v>415</v>
      </c>
      <c r="D130" s="347">
        <v>17645</v>
      </c>
      <c r="E130" s="357">
        <v>17837</v>
      </c>
      <c r="F130" s="357">
        <v>17991</v>
      </c>
      <c r="G130" s="357">
        <v>17942</v>
      </c>
      <c r="H130" s="357">
        <v>18251</v>
      </c>
      <c r="I130" s="357">
        <v>18507</v>
      </c>
      <c r="J130" s="357">
        <v>18502</v>
      </c>
      <c r="K130" s="357">
        <v>18521</v>
      </c>
      <c r="L130" s="357">
        <v>18354</v>
      </c>
      <c r="M130" s="357">
        <v>18650</v>
      </c>
      <c r="N130" s="357">
        <v>18702</v>
      </c>
      <c r="O130" s="350">
        <v>18836</v>
      </c>
      <c r="P130" s="347">
        <v>18726</v>
      </c>
      <c r="Q130" s="357">
        <v>16256</v>
      </c>
      <c r="R130" s="357">
        <v>18597</v>
      </c>
      <c r="S130" s="357">
        <v>18842</v>
      </c>
      <c r="T130" s="357">
        <v>18251</v>
      </c>
      <c r="U130" s="357">
        <v>19210</v>
      </c>
      <c r="V130" s="357">
        <v>19245</v>
      </c>
      <c r="W130" s="357">
        <v>19652</v>
      </c>
      <c r="X130" s="357">
        <v>19694</v>
      </c>
      <c r="Y130" s="357">
        <v>19905</v>
      </c>
      <c r="Z130" s="357">
        <v>19905</v>
      </c>
      <c r="AA130" s="350">
        <v>19673</v>
      </c>
      <c r="AB130" s="347">
        <v>19365</v>
      </c>
      <c r="AC130" s="357">
        <v>19330</v>
      </c>
      <c r="AD130" s="357">
        <v>19354</v>
      </c>
      <c r="AE130" s="357">
        <v>19328</v>
      </c>
      <c r="AF130" s="357">
        <v>19360</v>
      </c>
      <c r="AG130" s="357">
        <v>19605</v>
      </c>
      <c r="AH130" s="357">
        <v>20244</v>
      </c>
      <c r="AI130" s="357">
        <v>20445</v>
      </c>
      <c r="AJ130" s="357">
        <v>20655</v>
      </c>
      <c r="AK130" s="357">
        <v>20674</v>
      </c>
      <c r="AL130" s="357">
        <v>20364</v>
      </c>
      <c r="AM130" s="350">
        <v>20587</v>
      </c>
      <c r="AN130" s="347">
        <v>20376</v>
      </c>
      <c r="AO130" s="357">
        <v>20072</v>
      </c>
      <c r="AP130" s="357">
        <v>20237</v>
      </c>
      <c r="AQ130" s="357">
        <v>20576</v>
      </c>
      <c r="AR130" s="357">
        <v>20625</v>
      </c>
      <c r="AS130" s="357">
        <v>20937</v>
      </c>
      <c r="AT130" s="357">
        <v>21123</v>
      </c>
      <c r="AU130" s="357">
        <v>21184</v>
      </c>
      <c r="AV130" s="357">
        <v>21285</v>
      </c>
      <c r="AW130" s="357">
        <v>21529</v>
      </c>
      <c r="AX130" s="357">
        <v>21535</v>
      </c>
      <c r="AY130" s="350">
        <v>21635</v>
      </c>
      <c r="AZ130" s="347">
        <v>21297</v>
      </c>
      <c r="BA130" s="357">
        <v>21181</v>
      </c>
      <c r="BB130" s="357">
        <v>21492</v>
      </c>
      <c r="BC130" s="357">
        <v>21299</v>
      </c>
      <c r="BD130" s="357">
        <v>21134</v>
      </c>
      <c r="BE130" s="357">
        <v>21254</v>
      </c>
      <c r="BF130" s="357">
        <v>21410</v>
      </c>
      <c r="BG130" s="357">
        <v>21434</v>
      </c>
      <c r="BH130" s="357">
        <v>21576</v>
      </c>
      <c r="BI130" s="357">
        <v>21552</v>
      </c>
      <c r="BJ130" s="357">
        <v>21427</v>
      </c>
      <c r="BK130" s="346">
        <v>21541</v>
      </c>
      <c r="BL130" s="347">
        <v>21386</v>
      </c>
      <c r="BM130" s="357">
        <v>21377</v>
      </c>
      <c r="BN130" s="357">
        <v>21586</v>
      </c>
      <c r="BO130" s="357">
        <v>21611</v>
      </c>
      <c r="BP130" s="357">
        <v>21654</v>
      </c>
      <c r="BQ130" s="357">
        <v>21805</v>
      </c>
      <c r="BR130" s="357">
        <v>21882</v>
      </c>
      <c r="BS130" s="357">
        <v>21996</v>
      </c>
      <c r="BT130" s="357">
        <v>22176</v>
      </c>
      <c r="BU130" s="357">
        <v>22312</v>
      </c>
      <c r="BV130" s="357">
        <v>22362</v>
      </c>
      <c r="BW130" s="346">
        <v>23634</v>
      </c>
      <c r="BX130" s="347">
        <v>23446</v>
      </c>
      <c r="BY130" s="357">
        <v>23462</v>
      </c>
      <c r="BZ130" s="357">
        <v>23883</v>
      </c>
      <c r="CA130" s="357">
        <v>24126</v>
      </c>
      <c r="CB130" s="357">
        <v>24220</v>
      </c>
      <c r="CC130" s="357">
        <v>24310</v>
      </c>
      <c r="CD130" s="357">
        <v>24534</v>
      </c>
      <c r="CE130" s="357">
        <v>24754</v>
      </c>
      <c r="CF130" s="357">
        <v>24700</v>
      </c>
      <c r="CG130" s="357">
        <v>24849</v>
      </c>
      <c r="CH130" s="357">
        <v>24944</v>
      </c>
      <c r="CI130" s="346">
        <v>24873</v>
      </c>
      <c r="CJ130" s="347">
        <v>24752</v>
      </c>
      <c r="CK130" s="357">
        <v>24841</v>
      </c>
      <c r="CL130" s="357">
        <v>24899</v>
      </c>
      <c r="CM130" s="357">
        <v>24534</v>
      </c>
      <c r="CN130" s="357">
        <v>24216</v>
      </c>
      <c r="CO130" s="357">
        <v>24161</v>
      </c>
      <c r="CP130" s="357">
        <v>24432</v>
      </c>
      <c r="CQ130" s="357">
        <v>25008</v>
      </c>
      <c r="CR130" s="357">
        <v>25252</v>
      </c>
      <c r="CS130" s="357">
        <v>25444</v>
      </c>
      <c r="CT130" s="357">
        <v>25708</v>
      </c>
      <c r="CU130" s="346">
        <v>25882</v>
      </c>
      <c r="CV130" s="347">
        <v>25851</v>
      </c>
      <c r="CW130" s="357">
        <v>26083</v>
      </c>
      <c r="CX130" s="357">
        <v>26392</v>
      </c>
      <c r="CY130" s="357">
        <v>26643</v>
      </c>
      <c r="CZ130" s="357">
        <v>26784</v>
      </c>
      <c r="DA130" s="357">
        <v>26906</v>
      </c>
      <c r="DB130" s="357">
        <v>27043</v>
      </c>
      <c r="DC130" s="357">
        <v>27280</v>
      </c>
      <c r="DD130" s="357">
        <v>26683</v>
      </c>
      <c r="DE130" s="357">
        <v>26823</v>
      </c>
      <c r="DF130" s="357">
        <v>26853</v>
      </c>
      <c r="DG130" s="346">
        <v>26784</v>
      </c>
      <c r="DH130" s="347">
        <v>26829</v>
      </c>
      <c r="DI130" s="357">
        <v>26760</v>
      </c>
      <c r="DJ130" s="357">
        <v>26315</v>
      </c>
      <c r="DK130" s="357">
        <v>26435</v>
      </c>
      <c r="DL130" s="357">
        <v>26431</v>
      </c>
      <c r="DM130" s="357">
        <v>26466</v>
      </c>
      <c r="DN130" s="357">
        <v>25397</v>
      </c>
      <c r="DO130" s="357">
        <v>25424</v>
      </c>
      <c r="DP130" s="357">
        <v>25616</v>
      </c>
      <c r="DQ130" s="346">
        <v>25686</v>
      </c>
      <c r="DR130" s="346">
        <v>25746</v>
      </c>
      <c r="DS130" s="350">
        <v>25679</v>
      </c>
      <c r="DT130" s="102">
        <v>-67</v>
      </c>
      <c r="DU130" s="85">
        <v>-0.26091358697768607</v>
      </c>
      <c r="DV130" s="102">
        <v>-1105</v>
      </c>
      <c r="DW130" s="85">
        <v>-4.1255973715651137</v>
      </c>
    </row>
    <row r="131" spans="1:127" ht="15" customHeight="1" outlineLevel="2">
      <c r="A131" s="344">
        <v>88</v>
      </c>
      <c r="B131" s="344" t="s">
        <v>3276</v>
      </c>
      <c r="C131" s="344" t="s">
        <v>416</v>
      </c>
      <c r="D131" s="347">
        <v>245280</v>
      </c>
      <c r="E131" s="357">
        <v>247594</v>
      </c>
      <c r="F131" s="357">
        <v>250286</v>
      </c>
      <c r="G131" s="357">
        <v>250722</v>
      </c>
      <c r="H131" s="357">
        <v>252325</v>
      </c>
      <c r="I131" s="357">
        <v>254187</v>
      </c>
      <c r="J131" s="357">
        <v>254518</v>
      </c>
      <c r="K131" s="357">
        <v>255928</v>
      </c>
      <c r="L131" s="357">
        <v>253323</v>
      </c>
      <c r="M131" s="357">
        <v>254607</v>
      </c>
      <c r="N131" s="357">
        <v>256177</v>
      </c>
      <c r="O131" s="350">
        <v>256524</v>
      </c>
      <c r="P131" s="347">
        <v>250729</v>
      </c>
      <c r="Q131" s="357">
        <v>225287</v>
      </c>
      <c r="R131" s="357">
        <v>254988</v>
      </c>
      <c r="S131" s="357">
        <v>260604</v>
      </c>
      <c r="T131" s="357">
        <v>252325</v>
      </c>
      <c r="U131" s="357">
        <v>265016</v>
      </c>
      <c r="V131" s="357">
        <v>265628</v>
      </c>
      <c r="W131" s="357">
        <v>271337</v>
      </c>
      <c r="X131" s="357">
        <v>271897</v>
      </c>
      <c r="Y131" s="357">
        <v>275596</v>
      </c>
      <c r="Z131" s="357">
        <v>275532</v>
      </c>
      <c r="AA131" s="350">
        <v>275106</v>
      </c>
      <c r="AB131" s="347">
        <v>269768</v>
      </c>
      <c r="AC131" s="357">
        <v>270754</v>
      </c>
      <c r="AD131" s="357">
        <v>270368</v>
      </c>
      <c r="AE131" s="357">
        <v>271280</v>
      </c>
      <c r="AF131" s="357">
        <v>272566</v>
      </c>
      <c r="AG131" s="357">
        <v>276069</v>
      </c>
      <c r="AH131" s="357">
        <v>280129</v>
      </c>
      <c r="AI131" s="357">
        <v>282192</v>
      </c>
      <c r="AJ131" s="357">
        <v>283734</v>
      </c>
      <c r="AK131" s="357">
        <v>284950</v>
      </c>
      <c r="AL131" s="357">
        <v>284215</v>
      </c>
      <c r="AM131" s="350">
        <v>285710</v>
      </c>
      <c r="AN131" s="347">
        <v>278403</v>
      </c>
      <c r="AO131" s="357">
        <v>275957</v>
      </c>
      <c r="AP131" s="357">
        <v>280032</v>
      </c>
      <c r="AQ131" s="357">
        <v>283558</v>
      </c>
      <c r="AR131" s="357">
        <v>285594</v>
      </c>
      <c r="AS131" s="357">
        <v>288241</v>
      </c>
      <c r="AT131" s="357">
        <v>289328</v>
      </c>
      <c r="AU131" s="357">
        <v>290380</v>
      </c>
      <c r="AV131" s="357">
        <v>293616</v>
      </c>
      <c r="AW131" s="357">
        <v>297601</v>
      </c>
      <c r="AX131" s="357">
        <v>299268</v>
      </c>
      <c r="AY131" s="350">
        <v>301916</v>
      </c>
      <c r="AZ131" s="347">
        <v>297979</v>
      </c>
      <c r="BA131" s="357">
        <v>294249</v>
      </c>
      <c r="BB131" s="357">
        <v>301203</v>
      </c>
      <c r="BC131" s="357">
        <v>300217</v>
      </c>
      <c r="BD131" s="357">
        <v>296795</v>
      </c>
      <c r="BE131" s="357">
        <v>298597</v>
      </c>
      <c r="BF131" s="357">
        <v>299500</v>
      </c>
      <c r="BG131" s="357">
        <v>300312</v>
      </c>
      <c r="BH131" s="357">
        <v>302922</v>
      </c>
      <c r="BI131" s="357">
        <v>303168</v>
      </c>
      <c r="BJ131" s="357">
        <v>304210</v>
      </c>
      <c r="BK131" s="346">
        <v>304233</v>
      </c>
      <c r="BL131" s="347">
        <v>302837</v>
      </c>
      <c r="BM131" s="357">
        <v>303646</v>
      </c>
      <c r="BN131" s="357">
        <v>305805</v>
      </c>
      <c r="BO131" s="357">
        <v>305643</v>
      </c>
      <c r="BP131" s="357">
        <v>306527</v>
      </c>
      <c r="BQ131" s="357">
        <v>307892</v>
      </c>
      <c r="BR131" s="357">
        <v>308433</v>
      </c>
      <c r="BS131" s="357">
        <v>310077</v>
      </c>
      <c r="BT131" s="357">
        <v>312964</v>
      </c>
      <c r="BU131" s="357">
        <v>314718</v>
      </c>
      <c r="BV131" s="357">
        <v>315479</v>
      </c>
      <c r="BW131" s="346">
        <v>304323</v>
      </c>
      <c r="BX131" s="347">
        <v>303471</v>
      </c>
      <c r="BY131" s="357">
        <v>303407</v>
      </c>
      <c r="BZ131" s="357">
        <v>306288</v>
      </c>
      <c r="CA131" s="357">
        <v>309346</v>
      </c>
      <c r="CB131" s="357">
        <v>311538</v>
      </c>
      <c r="CC131" s="357">
        <v>311682</v>
      </c>
      <c r="CD131" s="357">
        <v>312931</v>
      </c>
      <c r="CE131" s="357">
        <v>314218</v>
      </c>
      <c r="CF131" s="357">
        <v>315514</v>
      </c>
      <c r="CG131" s="357">
        <v>317366</v>
      </c>
      <c r="CH131" s="357">
        <v>318051</v>
      </c>
      <c r="CI131" s="346">
        <v>317380</v>
      </c>
      <c r="CJ131" s="347">
        <v>314867</v>
      </c>
      <c r="CK131" s="357">
        <v>314945</v>
      </c>
      <c r="CL131" s="357">
        <v>316066</v>
      </c>
      <c r="CM131" s="357">
        <v>310274</v>
      </c>
      <c r="CN131" s="357">
        <v>305256</v>
      </c>
      <c r="CO131" s="357">
        <v>305116</v>
      </c>
      <c r="CP131" s="357">
        <v>309407</v>
      </c>
      <c r="CQ131" s="357">
        <v>315648</v>
      </c>
      <c r="CR131" s="357">
        <v>318482</v>
      </c>
      <c r="CS131" s="357">
        <v>321360</v>
      </c>
      <c r="CT131" s="357">
        <v>323034</v>
      </c>
      <c r="CU131" s="346">
        <v>324573</v>
      </c>
      <c r="CV131" s="347">
        <v>326078</v>
      </c>
      <c r="CW131" s="357">
        <v>330178</v>
      </c>
      <c r="CX131" s="357">
        <v>334358</v>
      </c>
      <c r="CY131" s="357">
        <v>337699</v>
      </c>
      <c r="CZ131" s="357">
        <v>339042</v>
      </c>
      <c r="DA131" s="357">
        <v>340064</v>
      </c>
      <c r="DB131" s="357">
        <v>341914</v>
      </c>
      <c r="DC131" s="357">
        <v>343615</v>
      </c>
      <c r="DD131" s="357">
        <v>337997</v>
      </c>
      <c r="DE131" s="357">
        <v>339776</v>
      </c>
      <c r="DF131" s="357">
        <v>340597</v>
      </c>
      <c r="DG131" s="346">
        <v>341472</v>
      </c>
      <c r="DH131" s="347">
        <v>342243</v>
      </c>
      <c r="DI131" s="357">
        <v>342236</v>
      </c>
      <c r="DJ131" s="357">
        <v>337420</v>
      </c>
      <c r="DK131" s="357">
        <v>338555</v>
      </c>
      <c r="DL131" s="357">
        <v>339016</v>
      </c>
      <c r="DM131" s="357">
        <v>340298</v>
      </c>
      <c r="DN131" s="357">
        <v>324442</v>
      </c>
      <c r="DO131" s="357">
        <v>327215</v>
      </c>
      <c r="DP131" s="357">
        <v>330425</v>
      </c>
      <c r="DQ131" s="346">
        <v>332634</v>
      </c>
      <c r="DR131" s="346">
        <v>334201</v>
      </c>
      <c r="DS131" s="350">
        <v>333731</v>
      </c>
      <c r="DT131" s="102">
        <v>-470</v>
      </c>
      <c r="DU131" s="85">
        <v>-0.14083198743898528</v>
      </c>
      <c r="DV131" s="102">
        <v>-7741</v>
      </c>
      <c r="DW131" s="85">
        <v>-2.2669501452534906</v>
      </c>
    </row>
    <row r="132" spans="1:127" ht="15" customHeight="1" outlineLevel="2">
      <c r="A132" s="344">
        <v>129</v>
      </c>
      <c r="B132" s="344" t="s">
        <v>3276</v>
      </c>
      <c r="C132" s="344" t="s">
        <v>417</v>
      </c>
      <c r="D132" s="347">
        <v>54463</v>
      </c>
      <c r="E132" s="357">
        <v>55499</v>
      </c>
      <c r="F132" s="357">
        <v>56013</v>
      </c>
      <c r="G132" s="357">
        <v>55889</v>
      </c>
      <c r="H132" s="357">
        <v>56257</v>
      </c>
      <c r="I132" s="357">
        <v>56670</v>
      </c>
      <c r="J132" s="357">
        <v>57096</v>
      </c>
      <c r="K132" s="357">
        <v>57613</v>
      </c>
      <c r="L132" s="357">
        <v>57006</v>
      </c>
      <c r="M132" s="357">
        <v>57556</v>
      </c>
      <c r="N132" s="357">
        <v>58082</v>
      </c>
      <c r="O132" s="350">
        <v>58002</v>
      </c>
      <c r="P132" s="347">
        <v>55971</v>
      </c>
      <c r="Q132" s="357">
        <v>54186</v>
      </c>
      <c r="R132" s="357">
        <v>57776</v>
      </c>
      <c r="S132" s="357">
        <v>58596</v>
      </c>
      <c r="T132" s="357">
        <v>56257</v>
      </c>
      <c r="U132" s="357">
        <v>59767</v>
      </c>
      <c r="V132" s="357">
        <v>59846</v>
      </c>
      <c r="W132" s="357">
        <v>61047</v>
      </c>
      <c r="X132" s="357">
        <v>61241</v>
      </c>
      <c r="Y132" s="357">
        <v>62371</v>
      </c>
      <c r="Z132" s="357">
        <v>62348</v>
      </c>
      <c r="AA132" s="350">
        <v>62182</v>
      </c>
      <c r="AB132" s="347">
        <v>61372</v>
      </c>
      <c r="AC132" s="357">
        <v>61988</v>
      </c>
      <c r="AD132" s="357">
        <v>61582</v>
      </c>
      <c r="AE132" s="357">
        <v>61691</v>
      </c>
      <c r="AF132" s="357">
        <v>61917</v>
      </c>
      <c r="AG132" s="357">
        <v>62597</v>
      </c>
      <c r="AH132" s="357">
        <v>63360</v>
      </c>
      <c r="AI132" s="357">
        <v>63663</v>
      </c>
      <c r="AJ132" s="357">
        <v>64018</v>
      </c>
      <c r="AK132" s="357">
        <v>64062</v>
      </c>
      <c r="AL132" s="357">
        <v>64456</v>
      </c>
      <c r="AM132" s="350">
        <v>64784</v>
      </c>
      <c r="AN132" s="347">
        <v>62961</v>
      </c>
      <c r="AO132" s="357">
        <v>63040</v>
      </c>
      <c r="AP132" s="357">
        <v>64060</v>
      </c>
      <c r="AQ132" s="357">
        <v>64733</v>
      </c>
      <c r="AR132" s="357">
        <v>65165</v>
      </c>
      <c r="AS132" s="357">
        <v>65873</v>
      </c>
      <c r="AT132" s="357">
        <v>66149</v>
      </c>
      <c r="AU132" s="357">
        <v>66238</v>
      </c>
      <c r="AV132" s="357">
        <v>67224</v>
      </c>
      <c r="AW132" s="357">
        <v>68259</v>
      </c>
      <c r="AX132" s="357">
        <v>68409</v>
      </c>
      <c r="AY132" s="350">
        <v>69142</v>
      </c>
      <c r="AZ132" s="347">
        <v>68102</v>
      </c>
      <c r="BA132" s="357">
        <v>67208</v>
      </c>
      <c r="BB132" s="357">
        <v>69230</v>
      </c>
      <c r="BC132" s="357">
        <v>69103</v>
      </c>
      <c r="BD132" s="357">
        <v>67899</v>
      </c>
      <c r="BE132" s="357">
        <v>68430</v>
      </c>
      <c r="BF132" s="357">
        <v>68671</v>
      </c>
      <c r="BG132" s="357">
        <v>69092</v>
      </c>
      <c r="BH132" s="357">
        <v>69795</v>
      </c>
      <c r="BI132" s="357">
        <v>69942</v>
      </c>
      <c r="BJ132" s="357">
        <v>70134</v>
      </c>
      <c r="BK132" s="346">
        <v>70179</v>
      </c>
      <c r="BL132" s="347">
        <v>70163</v>
      </c>
      <c r="BM132" s="357">
        <v>70264</v>
      </c>
      <c r="BN132" s="357">
        <v>70972</v>
      </c>
      <c r="BO132" s="357">
        <v>70927</v>
      </c>
      <c r="BP132" s="357">
        <v>71313</v>
      </c>
      <c r="BQ132" s="357">
        <v>71665</v>
      </c>
      <c r="BR132" s="357">
        <v>71709</v>
      </c>
      <c r="BS132" s="357">
        <v>72079</v>
      </c>
      <c r="BT132" s="357">
        <v>72686</v>
      </c>
      <c r="BU132" s="357">
        <v>73109</v>
      </c>
      <c r="BV132" s="357">
        <v>73310</v>
      </c>
      <c r="BW132" s="346">
        <v>63962</v>
      </c>
      <c r="BX132" s="347">
        <v>63940</v>
      </c>
      <c r="BY132" s="357">
        <v>63951</v>
      </c>
      <c r="BZ132" s="357">
        <v>64673</v>
      </c>
      <c r="CA132" s="357">
        <v>65359</v>
      </c>
      <c r="CB132" s="357">
        <v>65937</v>
      </c>
      <c r="CC132" s="357">
        <v>66148</v>
      </c>
      <c r="CD132" s="357">
        <v>66604</v>
      </c>
      <c r="CE132" s="357">
        <v>67083</v>
      </c>
      <c r="CF132" s="357">
        <v>67353</v>
      </c>
      <c r="CG132" s="357">
        <v>67833</v>
      </c>
      <c r="CH132" s="357">
        <v>67990</v>
      </c>
      <c r="CI132" s="346">
        <v>68066</v>
      </c>
      <c r="CJ132" s="347">
        <v>67824</v>
      </c>
      <c r="CK132" s="357">
        <v>67962</v>
      </c>
      <c r="CL132" s="357">
        <v>68342</v>
      </c>
      <c r="CM132" s="357">
        <v>67214</v>
      </c>
      <c r="CN132" s="357">
        <v>66286</v>
      </c>
      <c r="CO132" s="357">
        <v>66403</v>
      </c>
      <c r="CP132" s="357">
        <v>67575</v>
      </c>
      <c r="CQ132" s="357">
        <v>69067</v>
      </c>
      <c r="CR132" s="357">
        <v>69642</v>
      </c>
      <c r="CS132" s="357">
        <v>70151</v>
      </c>
      <c r="CT132" s="357">
        <v>70856</v>
      </c>
      <c r="CU132" s="346">
        <v>71413</v>
      </c>
      <c r="CV132" s="347">
        <v>71705</v>
      </c>
      <c r="CW132" s="357">
        <v>72380</v>
      </c>
      <c r="CX132" s="357">
        <v>73200</v>
      </c>
      <c r="CY132" s="357">
        <v>73932</v>
      </c>
      <c r="CZ132" s="357">
        <v>74383</v>
      </c>
      <c r="DA132" s="357">
        <v>75148</v>
      </c>
      <c r="DB132" s="357">
        <v>75544</v>
      </c>
      <c r="DC132" s="357">
        <v>76112</v>
      </c>
      <c r="DD132" s="357">
        <v>75081</v>
      </c>
      <c r="DE132" s="357">
        <v>75499</v>
      </c>
      <c r="DF132" s="357">
        <v>75829</v>
      </c>
      <c r="DG132" s="346">
        <v>76059</v>
      </c>
      <c r="DH132" s="347">
        <v>76244</v>
      </c>
      <c r="DI132" s="357">
        <v>76307</v>
      </c>
      <c r="DJ132" s="357">
        <v>75720</v>
      </c>
      <c r="DK132" s="357">
        <v>76192</v>
      </c>
      <c r="DL132" s="357">
        <v>76294</v>
      </c>
      <c r="DM132" s="357">
        <v>76690</v>
      </c>
      <c r="DN132" s="357">
        <v>74114</v>
      </c>
      <c r="DO132" s="357">
        <v>74557</v>
      </c>
      <c r="DP132" s="357">
        <v>74597</v>
      </c>
      <c r="DQ132" s="346">
        <v>74648</v>
      </c>
      <c r="DR132" s="346">
        <v>74555</v>
      </c>
      <c r="DS132" s="350">
        <v>74403</v>
      </c>
      <c r="DT132" s="102">
        <v>-152</v>
      </c>
      <c r="DU132" s="85">
        <v>-0.20429283765439565</v>
      </c>
      <c r="DV132" s="102">
        <v>-1656</v>
      </c>
      <c r="DW132" s="85">
        <v>-2.1772571293338068</v>
      </c>
    </row>
    <row r="133" spans="1:127" ht="15" customHeight="1" outlineLevel="2">
      <c r="A133" s="344">
        <v>212</v>
      </c>
      <c r="B133" s="344" t="s">
        <v>3276</v>
      </c>
      <c r="C133" s="344" t="s">
        <v>418</v>
      </c>
      <c r="D133" s="347">
        <v>33417</v>
      </c>
      <c r="E133" s="357">
        <v>33911</v>
      </c>
      <c r="F133" s="357">
        <v>34345</v>
      </c>
      <c r="G133" s="357">
        <v>34279</v>
      </c>
      <c r="H133" s="357">
        <v>34718</v>
      </c>
      <c r="I133" s="357">
        <v>34951</v>
      </c>
      <c r="J133" s="357">
        <v>35024</v>
      </c>
      <c r="K133" s="357">
        <v>35214</v>
      </c>
      <c r="L133" s="357">
        <v>34838</v>
      </c>
      <c r="M133" s="357">
        <v>35270</v>
      </c>
      <c r="N133" s="357">
        <v>35525</v>
      </c>
      <c r="O133" s="350">
        <v>35601</v>
      </c>
      <c r="P133" s="347">
        <v>34672</v>
      </c>
      <c r="Q133" s="357">
        <v>30604</v>
      </c>
      <c r="R133" s="357">
        <v>34146</v>
      </c>
      <c r="S133" s="357">
        <v>34817</v>
      </c>
      <c r="T133" s="357">
        <v>34718</v>
      </c>
      <c r="U133" s="357">
        <v>35509</v>
      </c>
      <c r="V133" s="357">
        <v>35565</v>
      </c>
      <c r="W133" s="357">
        <v>36253</v>
      </c>
      <c r="X133" s="357">
        <v>36292</v>
      </c>
      <c r="Y133" s="357">
        <v>37108</v>
      </c>
      <c r="Z133" s="357">
        <v>37128</v>
      </c>
      <c r="AA133" s="350">
        <v>37113</v>
      </c>
      <c r="AB133" s="347">
        <v>37725</v>
      </c>
      <c r="AC133" s="357">
        <v>38098</v>
      </c>
      <c r="AD133" s="357">
        <v>38117</v>
      </c>
      <c r="AE133" s="357">
        <v>38179</v>
      </c>
      <c r="AF133" s="357">
        <v>38300</v>
      </c>
      <c r="AG133" s="357">
        <v>38638</v>
      </c>
      <c r="AH133" s="357">
        <v>39217</v>
      </c>
      <c r="AI133" s="357">
        <v>39442</v>
      </c>
      <c r="AJ133" s="357">
        <v>39691</v>
      </c>
      <c r="AK133" s="357">
        <v>39775</v>
      </c>
      <c r="AL133" s="357">
        <v>39872</v>
      </c>
      <c r="AM133" s="350">
        <v>40171</v>
      </c>
      <c r="AN133" s="347">
        <v>39374</v>
      </c>
      <c r="AO133" s="357">
        <v>39074</v>
      </c>
      <c r="AP133" s="357">
        <v>39796</v>
      </c>
      <c r="AQ133" s="357">
        <v>40232</v>
      </c>
      <c r="AR133" s="357">
        <v>40488</v>
      </c>
      <c r="AS133" s="357">
        <v>40870</v>
      </c>
      <c r="AT133" s="357">
        <v>40975</v>
      </c>
      <c r="AU133" s="357">
        <v>41162</v>
      </c>
      <c r="AV133" s="357">
        <v>41539</v>
      </c>
      <c r="AW133" s="357">
        <v>42180</v>
      </c>
      <c r="AX133" s="357">
        <v>42277</v>
      </c>
      <c r="AY133" s="350">
        <v>42387</v>
      </c>
      <c r="AZ133" s="347">
        <v>41797</v>
      </c>
      <c r="BA133" s="357">
        <v>41180</v>
      </c>
      <c r="BB133" s="357">
        <v>42456</v>
      </c>
      <c r="BC133" s="357">
        <v>42421</v>
      </c>
      <c r="BD133" s="357">
        <v>41799</v>
      </c>
      <c r="BE133" s="357">
        <v>42181</v>
      </c>
      <c r="BF133" s="357">
        <v>42374</v>
      </c>
      <c r="BG133" s="357">
        <v>42842</v>
      </c>
      <c r="BH133" s="357">
        <v>42537</v>
      </c>
      <c r="BI133" s="357">
        <v>42635</v>
      </c>
      <c r="BJ133" s="357">
        <v>42802</v>
      </c>
      <c r="BK133" s="346">
        <v>42771</v>
      </c>
      <c r="BL133" s="347">
        <v>42650</v>
      </c>
      <c r="BM133" s="357">
        <v>42548</v>
      </c>
      <c r="BN133" s="357">
        <v>43033</v>
      </c>
      <c r="BO133" s="357">
        <v>42920</v>
      </c>
      <c r="BP133" s="357">
        <v>43177</v>
      </c>
      <c r="BQ133" s="357">
        <v>43411</v>
      </c>
      <c r="BR133" s="357">
        <v>43475</v>
      </c>
      <c r="BS133" s="357">
        <v>43706</v>
      </c>
      <c r="BT133" s="357">
        <v>43937</v>
      </c>
      <c r="BU133" s="357">
        <v>44082</v>
      </c>
      <c r="BV133" s="357">
        <v>44108</v>
      </c>
      <c r="BW133" s="346">
        <v>43249</v>
      </c>
      <c r="BX133" s="347">
        <v>43241</v>
      </c>
      <c r="BY133" s="357">
        <v>43092</v>
      </c>
      <c r="BZ133" s="357">
        <v>43557</v>
      </c>
      <c r="CA133" s="357">
        <v>44092</v>
      </c>
      <c r="CB133" s="357">
        <v>44580</v>
      </c>
      <c r="CC133" s="357">
        <v>44761</v>
      </c>
      <c r="CD133" s="357">
        <v>45135</v>
      </c>
      <c r="CE133" s="357">
        <v>45564</v>
      </c>
      <c r="CF133" s="357">
        <v>45754</v>
      </c>
      <c r="CG133" s="357">
        <v>46050</v>
      </c>
      <c r="CH133" s="357">
        <v>46213</v>
      </c>
      <c r="CI133" s="346">
        <v>46304</v>
      </c>
      <c r="CJ133" s="347">
        <v>45960</v>
      </c>
      <c r="CK133" s="357">
        <v>45865</v>
      </c>
      <c r="CL133" s="357">
        <v>46069</v>
      </c>
      <c r="CM133" s="357">
        <v>45475</v>
      </c>
      <c r="CN133" s="357">
        <v>44940</v>
      </c>
      <c r="CO133" s="357">
        <v>44831</v>
      </c>
      <c r="CP133" s="357">
        <v>45290</v>
      </c>
      <c r="CQ133" s="357">
        <v>46202</v>
      </c>
      <c r="CR133" s="357">
        <v>46671</v>
      </c>
      <c r="CS133" s="357">
        <v>47177</v>
      </c>
      <c r="CT133" s="357">
        <v>47715</v>
      </c>
      <c r="CU133" s="346">
        <v>48162</v>
      </c>
      <c r="CV133" s="347">
        <v>48447</v>
      </c>
      <c r="CW133" s="357">
        <v>49019</v>
      </c>
      <c r="CX133" s="357">
        <v>49482</v>
      </c>
      <c r="CY133" s="357">
        <v>49950</v>
      </c>
      <c r="CZ133" s="357">
        <v>50208</v>
      </c>
      <c r="DA133" s="357">
        <v>50570</v>
      </c>
      <c r="DB133" s="357">
        <v>50907</v>
      </c>
      <c r="DC133" s="357">
        <v>51342</v>
      </c>
      <c r="DD133" s="357">
        <v>50426</v>
      </c>
      <c r="DE133" s="357">
        <v>50600</v>
      </c>
      <c r="DF133" s="357">
        <v>50725</v>
      </c>
      <c r="DG133" s="346">
        <v>50716</v>
      </c>
      <c r="DH133" s="347">
        <v>50792</v>
      </c>
      <c r="DI133" s="357">
        <v>50712</v>
      </c>
      <c r="DJ133" s="357">
        <v>50509</v>
      </c>
      <c r="DK133" s="357">
        <v>50814</v>
      </c>
      <c r="DL133" s="357">
        <v>50873</v>
      </c>
      <c r="DM133" s="357">
        <v>51114</v>
      </c>
      <c r="DN133" s="357">
        <v>49396</v>
      </c>
      <c r="DO133" s="357">
        <v>49611</v>
      </c>
      <c r="DP133" s="357">
        <v>49810</v>
      </c>
      <c r="DQ133" s="346">
        <v>50006</v>
      </c>
      <c r="DR133" s="346">
        <v>50141</v>
      </c>
      <c r="DS133" s="350">
        <v>50028</v>
      </c>
      <c r="DT133" s="102">
        <v>-113</v>
      </c>
      <c r="DU133" s="85">
        <v>-0.22587351083393301</v>
      </c>
      <c r="DV133" s="102">
        <v>-688</v>
      </c>
      <c r="DW133" s="85">
        <v>-1.356573862291979</v>
      </c>
    </row>
    <row r="134" spans="1:127" ht="15" customHeight="1" outlineLevel="2">
      <c r="A134" s="344">
        <v>266</v>
      </c>
      <c r="B134" s="344" t="s">
        <v>3276</v>
      </c>
      <c r="C134" s="344" t="s">
        <v>419</v>
      </c>
      <c r="D134" s="347">
        <v>132067</v>
      </c>
      <c r="E134" s="357">
        <v>132591</v>
      </c>
      <c r="F134" s="357">
        <v>134002</v>
      </c>
      <c r="G134" s="357">
        <v>133750</v>
      </c>
      <c r="H134" s="357">
        <v>134470</v>
      </c>
      <c r="I134" s="357">
        <v>135138</v>
      </c>
      <c r="J134" s="357">
        <v>135460</v>
      </c>
      <c r="K134" s="357">
        <v>136243</v>
      </c>
      <c r="L134" s="357">
        <v>134854</v>
      </c>
      <c r="M134" s="357">
        <v>135841</v>
      </c>
      <c r="N134" s="357">
        <v>136314</v>
      </c>
      <c r="O134" s="350">
        <v>136504</v>
      </c>
      <c r="P134" s="347">
        <v>134821</v>
      </c>
      <c r="Q134" s="357">
        <v>124225</v>
      </c>
      <c r="R134" s="357">
        <v>137256</v>
      </c>
      <c r="S134" s="357">
        <v>139775</v>
      </c>
      <c r="T134" s="357">
        <v>134470</v>
      </c>
      <c r="U134" s="357">
        <v>140847</v>
      </c>
      <c r="V134" s="357">
        <v>140362</v>
      </c>
      <c r="W134" s="357">
        <v>139457</v>
      </c>
      <c r="X134" s="357">
        <v>139916</v>
      </c>
      <c r="Y134" s="357">
        <v>142666</v>
      </c>
      <c r="Z134" s="357">
        <v>142810</v>
      </c>
      <c r="AA134" s="350">
        <v>141945</v>
      </c>
      <c r="AB134" s="347">
        <v>140984</v>
      </c>
      <c r="AC134" s="357">
        <v>142323</v>
      </c>
      <c r="AD134" s="357">
        <v>142070</v>
      </c>
      <c r="AE134" s="357">
        <v>142958</v>
      </c>
      <c r="AF134" s="357">
        <v>143193</v>
      </c>
      <c r="AG134" s="357">
        <v>144118</v>
      </c>
      <c r="AH134" s="357">
        <v>145505</v>
      </c>
      <c r="AI134" s="357">
        <v>146182</v>
      </c>
      <c r="AJ134" s="357">
        <v>146532</v>
      </c>
      <c r="AK134" s="357">
        <v>147058</v>
      </c>
      <c r="AL134" s="357">
        <v>147473</v>
      </c>
      <c r="AM134" s="350">
        <v>148113</v>
      </c>
      <c r="AN134" s="347">
        <v>145148</v>
      </c>
      <c r="AO134" s="357">
        <v>144959</v>
      </c>
      <c r="AP134" s="357">
        <v>147019</v>
      </c>
      <c r="AQ134" s="357">
        <v>148361</v>
      </c>
      <c r="AR134" s="357">
        <v>148887</v>
      </c>
      <c r="AS134" s="357">
        <v>149977</v>
      </c>
      <c r="AT134" s="357">
        <v>150292</v>
      </c>
      <c r="AU134" s="357">
        <v>150550</v>
      </c>
      <c r="AV134" s="357">
        <v>152065</v>
      </c>
      <c r="AW134" s="357">
        <v>153660</v>
      </c>
      <c r="AX134" s="357">
        <v>153634</v>
      </c>
      <c r="AY134" s="350">
        <v>155766</v>
      </c>
      <c r="AZ134" s="347">
        <v>153813</v>
      </c>
      <c r="BA134" s="357">
        <v>152190</v>
      </c>
      <c r="BB134" s="357">
        <v>154745</v>
      </c>
      <c r="BC134" s="357">
        <v>154140</v>
      </c>
      <c r="BD134" s="357">
        <v>152959</v>
      </c>
      <c r="BE134" s="357">
        <v>153268</v>
      </c>
      <c r="BF134" s="357">
        <v>153359</v>
      </c>
      <c r="BG134" s="357">
        <v>153582</v>
      </c>
      <c r="BH134" s="357">
        <v>154723</v>
      </c>
      <c r="BI134" s="357">
        <v>154811</v>
      </c>
      <c r="BJ134" s="357">
        <v>155795</v>
      </c>
      <c r="BK134" s="346">
        <v>153525</v>
      </c>
      <c r="BL134" s="347">
        <v>151844</v>
      </c>
      <c r="BM134" s="357">
        <v>152145</v>
      </c>
      <c r="BN134" s="357">
        <v>153679</v>
      </c>
      <c r="BO134" s="357">
        <v>153957</v>
      </c>
      <c r="BP134" s="357">
        <v>154393</v>
      </c>
      <c r="BQ134" s="357">
        <v>154638</v>
      </c>
      <c r="BR134" s="357">
        <v>154796</v>
      </c>
      <c r="BS134" s="357">
        <v>155164</v>
      </c>
      <c r="BT134" s="357">
        <v>156117</v>
      </c>
      <c r="BU134" s="357">
        <v>156737</v>
      </c>
      <c r="BV134" s="357">
        <v>157156</v>
      </c>
      <c r="BW134" s="346">
        <v>169188</v>
      </c>
      <c r="BX134" s="347">
        <v>169290</v>
      </c>
      <c r="BY134" s="357">
        <v>169064</v>
      </c>
      <c r="BZ134" s="357">
        <v>170193</v>
      </c>
      <c r="CA134" s="357">
        <v>171515</v>
      </c>
      <c r="CB134" s="357">
        <v>172820</v>
      </c>
      <c r="CC134" s="357">
        <v>173124</v>
      </c>
      <c r="CD134" s="357">
        <v>173723</v>
      </c>
      <c r="CE134" s="357">
        <v>174102</v>
      </c>
      <c r="CF134" s="357">
        <v>174947</v>
      </c>
      <c r="CG134" s="357">
        <v>175322</v>
      </c>
      <c r="CH134" s="357">
        <v>175596</v>
      </c>
      <c r="CI134" s="346">
        <v>175761</v>
      </c>
      <c r="CJ134" s="347">
        <v>175193</v>
      </c>
      <c r="CK134" s="357">
        <v>175552</v>
      </c>
      <c r="CL134" s="357">
        <v>176287</v>
      </c>
      <c r="CM134" s="357">
        <v>173487</v>
      </c>
      <c r="CN134" s="357">
        <v>172921</v>
      </c>
      <c r="CO134" s="357">
        <v>173000</v>
      </c>
      <c r="CP134" s="357">
        <v>174755</v>
      </c>
      <c r="CQ134" s="357">
        <v>177055</v>
      </c>
      <c r="CR134" s="357">
        <v>177832</v>
      </c>
      <c r="CS134" s="357">
        <v>178612</v>
      </c>
      <c r="CT134" s="357">
        <v>178764</v>
      </c>
      <c r="CU134" s="346">
        <v>179405</v>
      </c>
      <c r="CV134" s="347">
        <v>180020</v>
      </c>
      <c r="CW134" s="357">
        <v>181730</v>
      </c>
      <c r="CX134" s="357">
        <v>183338</v>
      </c>
      <c r="CY134" s="357">
        <v>184873</v>
      </c>
      <c r="CZ134" s="357">
        <v>185050</v>
      </c>
      <c r="DA134" s="357">
        <v>185161</v>
      </c>
      <c r="DB134" s="357">
        <v>186262</v>
      </c>
      <c r="DC134" s="357">
        <v>186799</v>
      </c>
      <c r="DD134" s="357">
        <v>185618</v>
      </c>
      <c r="DE134" s="357">
        <v>186182</v>
      </c>
      <c r="DF134" s="357">
        <v>187526</v>
      </c>
      <c r="DG134" s="346">
        <v>187899</v>
      </c>
      <c r="DH134" s="347">
        <v>188651</v>
      </c>
      <c r="DI134" s="357">
        <v>188823</v>
      </c>
      <c r="DJ134" s="357">
        <v>188259</v>
      </c>
      <c r="DK134" s="357">
        <v>188892</v>
      </c>
      <c r="DL134" s="357">
        <v>189266</v>
      </c>
      <c r="DM134" s="357">
        <v>189752</v>
      </c>
      <c r="DN134" s="357">
        <v>181428</v>
      </c>
      <c r="DO134" s="357">
        <v>182576</v>
      </c>
      <c r="DP134" s="357">
        <v>184112</v>
      </c>
      <c r="DQ134" s="346">
        <v>184754</v>
      </c>
      <c r="DR134" s="346">
        <v>184939</v>
      </c>
      <c r="DS134" s="350">
        <v>184643</v>
      </c>
      <c r="DT134" s="102">
        <v>-296</v>
      </c>
      <c r="DU134" s="85">
        <v>-0.16030935372583849</v>
      </c>
      <c r="DV134" s="102">
        <v>-3256</v>
      </c>
      <c r="DW134" s="85">
        <v>-1.7328458373913644</v>
      </c>
    </row>
    <row r="135" spans="1:127" ht="15" customHeight="1" outlineLevel="2">
      <c r="A135" s="344">
        <v>308</v>
      </c>
      <c r="B135" s="344" t="s">
        <v>3276</v>
      </c>
      <c r="C135" s="344" t="s">
        <v>420</v>
      </c>
      <c r="D135" s="347">
        <v>28606</v>
      </c>
      <c r="E135" s="357">
        <v>28677</v>
      </c>
      <c r="F135" s="357">
        <v>28981</v>
      </c>
      <c r="G135" s="357">
        <v>28862</v>
      </c>
      <c r="H135" s="357">
        <v>29151</v>
      </c>
      <c r="I135" s="357">
        <v>29303</v>
      </c>
      <c r="J135" s="357">
        <v>29412</v>
      </c>
      <c r="K135" s="357">
        <v>29522</v>
      </c>
      <c r="L135" s="357">
        <v>29203</v>
      </c>
      <c r="M135" s="357">
        <v>29517</v>
      </c>
      <c r="N135" s="357">
        <v>29617</v>
      </c>
      <c r="O135" s="350">
        <v>29541</v>
      </c>
      <c r="P135" s="347">
        <v>29117</v>
      </c>
      <c r="Q135" s="357">
        <v>27678</v>
      </c>
      <c r="R135" s="357">
        <v>29349</v>
      </c>
      <c r="S135" s="357">
        <v>29581</v>
      </c>
      <c r="T135" s="357">
        <v>29151</v>
      </c>
      <c r="U135" s="357">
        <v>30067</v>
      </c>
      <c r="V135" s="357">
        <v>30188</v>
      </c>
      <c r="W135" s="357">
        <v>30675</v>
      </c>
      <c r="X135" s="357">
        <v>30696</v>
      </c>
      <c r="Y135" s="357">
        <v>30998</v>
      </c>
      <c r="Z135" s="357">
        <v>31121</v>
      </c>
      <c r="AA135" s="350">
        <v>30941</v>
      </c>
      <c r="AB135" s="347">
        <v>30707</v>
      </c>
      <c r="AC135" s="357">
        <v>30684</v>
      </c>
      <c r="AD135" s="357">
        <v>30688</v>
      </c>
      <c r="AE135" s="357">
        <v>30748</v>
      </c>
      <c r="AF135" s="357">
        <v>30946</v>
      </c>
      <c r="AG135" s="357">
        <v>31100</v>
      </c>
      <c r="AH135" s="357">
        <v>31555</v>
      </c>
      <c r="AI135" s="357">
        <v>31746</v>
      </c>
      <c r="AJ135" s="357">
        <v>31816</v>
      </c>
      <c r="AK135" s="357">
        <v>31931</v>
      </c>
      <c r="AL135" s="357">
        <v>32066</v>
      </c>
      <c r="AM135" s="350">
        <v>32070</v>
      </c>
      <c r="AN135" s="347">
        <v>31629</v>
      </c>
      <c r="AO135" s="357">
        <v>31525</v>
      </c>
      <c r="AP135" s="357">
        <v>31713</v>
      </c>
      <c r="AQ135" s="357">
        <v>32074</v>
      </c>
      <c r="AR135" s="357">
        <v>32252</v>
      </c>
      <c r="AS135" s="357">
        <v>32526</v>
      </c>
      <c r="AT135" s="357">
        <v>32591</v>
      </c>
      <c r="AU135" s="357">
        <v>32645</v>
      </c>
      <c r="AV135" s="357">
        <v>32927</v>
      </c>
      <c r="AW135" s="357">
        <v>33396</v>
      </c>
      <c r="AX135" s="357">
        <v>33542</v>
      </c>
      <c r="AY135" s="350">
        <v>33838</v>
      </c>
      <c r="AZ135" s="347">
        <v>33406</v>
      </c>
      <c r="BA135" s="357">
        <v>33125</v>
      </c>
      <c r="BB135" s="357">
        <v>33815</v>
      </c>
      <c r="BC135" s="357">
        <v>33651</v>
      </c>
      <c r="BD135" s="357">
        <v>33308</v>
      </c>
      <c r="BE135" s="357">
        <v>33440</v>
      </c>
      <c r="BF135" s="357">
        <v>33515</v>
      </c>
      <c r="BG135" s="357">
        <v>33758</v>
      </c>
      <c r="BH135" s="357">
        <v>33560</v>
      </c>
      <c r="BI135" s="357">
        <v>33594</v>
      </c>
      <c r="BJ135" s="357">
        <v>33622</v>
      </c>
      <c r="BK135" s="346">
        <v>33622</v>
      </c>
      <c r="BL135" s="347">
        <v>33521</v>
      </c>
      <c r="BM135" s="357">
        <v>33657</v>
      </c>
      <c r="BN135" s="357">
        <v>33724</v>
      </c>
      <c r="BO135" s="357">
        <v>33698</v>
      </c>
      <c r="BP135" s="357">
        <v>33769</v>
      </c>
      <c r="BQ135" s="357">
        <v>33922</v>
      </c>
      <c r="BR135" s="357">
        <v>33915</v>
      </c>
      <c r="BS135" s="357">
        <v>34101</v>
      </c>
      <c r="BT135" s="357">
        <v>34345</v>
      </c>
      <c r="BU135" s="357">
        <v>34540</v>
      </c>
      <c r="BV135" s="357">
        <v>34655</v>
      </c>
      <c r="BW135" s="346">
        <v>32408</v>
      </c>
      <c r="BX135" s="347">
        <v>32297</v>
      </c>
      <c r="BY135" s="357">
        <v>32301</v>
      </c>
      <c r="BZ135" s="357">
        <v>32696</v>
      </c>
      <c r="CA135" s="357">
        <v>32980</v>
      </c>
      <c r="CB135" s="357">
        <v>33122</v>
      </c>
      <c r="CC135" s="357">
        <v>33251</v>
      </c>
      <c r="CD135" s="357">
        <v>33466</v>
      </c>
      <c r="CE135" s="357">
        <v>33706</v>
      </c>
      <c r="CF135" s="357">
        <v>33788</v>
      </c>
      <c r="CG135" s="357">
        <v>33950</v>
      </c>
      <c r="CH135" s="357">
        <v>34052</v>
      </c>
      <c r="CI135" s="346">
        <v>34027</v>
      </c>
      <c r="CJ135" s="347">
        <v>33836</v>
      </c>
      <c r="CK135" s="357">
        <v>33770</v>
      </c>
      <c r="CL135" s="357">
        <v>33914</v>
      </c>
      <c r="CM135" s="357">
        <v>33692</v>
      </c>
      <c r="CN135" s="357">
        <v>33292</v>
      </c>
      <c r="CO135" s="357">
        <v>33189</v>
      </c>
      <c r="CP135" s="357">
        <v>33397</v>
      </c>
      <c r="CQ135" s="357">
        <v>34034</v>
      </c>
      <c r="CR135" s="357">
        <v>34342</v>
      </c>
      <c r="CS135" s="357">
        <v>34693</v>
      </c>
      <c r="CT135" s="357">
        <v>35002</v>
      </c>
      <c r="CU135" s="346">
        <v>35338</v>
      </c>
      <c r="CV135" s="347">
        <v>35472</v>
      </c>
      <c r="CW135" s="357">
        <v>35853</v>
      </c>
      <c r="CX135" s="357">
        <v>36256</v>
      </c>
      <c r="CY135" s="357">
        <v>36558</v>
      </c>
      <c r="CZ135" s="357">
        <v>36794</v>
      </c>
      <c r="DA135" s="357">
        <v>37071</v>
      </c>
      <c r="DB135" s="357">
        <v>37297</v>
      </c>
      <c r="DC135" s="357">
        <v>37532</v>
      </c>
      <c r="DD135" s="357">
        <v>36783</v>
      </c>
      <c r="DE135" s="357">
        <v>36985</v>
      </c>
      <c r="DF135" s="357">
        <v>37094</v>
      </c>
      <c r="DG135" s="346">
        <v>37194</v>
      </c>
      <c r="DH135" s="347">
        <v>37255</v>
      </c>
      <c r="DI135" s="357">
        <v>37267</v>
      </c>
      <c r="DJ135" s="357">
        <v>37052</v>
      </c>
      <c r="DK135" s="357">
        <v>37392</v>
      </c>
      <c r="DL135" s="357">
        <v>37457</v>
      </c>
      <c r="DM135" s="357">
        <v>37571</v>
      </c>
      <c r="DN135" s="357">
        <v>36458</v>
      </c>
      <c r="DO135" s="357">
        <v>36669</v>
      </c>
      <c r="DP135" s="357">
        <v>36791</v>
      </c>
      <c r="DQ135" s="346">
        <v>37016</v>
      </c>
      <c r="DR135" s="346">
        <v>37043</v>
      </c>
      <c r="DS135" s="350">
        <v>37031</v>
      </c>
      <c r="DT135" s="102">
        <v>-12</v>
      </c>
      <c r="DU135" s="85">
        <v>-3.2405282060975933E-2</v>
      </c>
      <c r="DV135" s="102">
        <v>-163</v>
      </c>
      <c r="DW135" s="85">
        <v>-0.43824272732161096</v>
      </c>
    </row>
    <row r="136" spans="1:127" ht="15" customHeight="1" outlineLevel="2">
      <c r="A136" s="344">
        <v>360</v>
      </c>
      <c r="B136" s="344" t="s">
        <v>3276</v>
      </c>
      <c r="C136" s="344" t="s">
        <v>421</v>
      </c>
      <c r="D136" s="347">
        <v>221424</v>
      </c>
      <c r="E136" s="357">
        <v>224472</v>
      </c>
      <c r="F136" s="357">
        <v>227168</v>
      </c>
      <c r="G136" s="357">
        <v>227111</v>
      </c>
      <c r="H136" s="357">
        <v>228764</v>
      </c>
      <c r="I136" s="357">
        <v>230270</v>
      </c>
      <c r="J136" s="357">
        <v>230742</v>
      </c>
      <c r="K136" s="357">
        <v>232167</v>
      </c>
      <c r="L136" s="357">
        <v>229785</v>
      </c>
      <c r="M136" s="357">
        <v>231315</v>
      </c>
      <c r="N136" s="357">
        <v>232541</v>
      </c>
      <c r="O136" s="350">
        <v>232716</v>
      </c>
      <c r="P136" s="347">
        <v>225715</v>
      </c>
      <c r="Q136" s="357">
        <v>209065</v>
      </c>
      <c r="R136" s="357">
        <v>234043</v>
      </c>
      <c r="S136" s="357">
        <v>238385</v>
      </c>
      <c r="T136" s="357">
        <v>228764</v>
      </c>
      <c r="U136" s="357">
        <v>241462</v>
      </c>
      <c r="V136" s="357">
        <v>241683</v>
      </c>
      <c r="W136" s="357">
        <v>246815</v>
      </c>
      <c r="X136" s="357">
        <v>247065</v>
      </c>
      <c r="Y136" s="357">
        <v>252968</v>
      </c>
      <c r="Z136" s="357">
        <v>252339</v>
      </c>
      <c r="AA136" s="350">
        <v>252101</v>
      </c>
      <c r="AB136" s="347">
        <v>245960</v>
      </c>
      <c r="AC136" s="357">
        <v>247577</v>
      </c>
      <c r="AD136" s="357">
        <v>246136</v>
      </c>
      <c r="AE136" s="357">
        <v>246020</v>
      </c>
      <c r="AF136" s="357">
        <v>246001</v>
      </c>
      <c r="AG136" s="357">
        <v>248659</v>
      </c>
      <c r="AH136" s="357">
        <v>250933</v>
      </c>
      <c r="AI136" s="357">
        <v>252255</v>
      </c>
      <c r="AJ136" s="357">
        <v>252976</v>
      </c>
      <c r="AK136" s="357">
        <v>253187</v>
      </c>
      <c r="AL136" s="357">
        <v>252944</v>
      </c>
      <c r="AM136" s="350">
        <v>253055</v>
      </c>
      <c r="AN136" s="347">
        <v>244005</v>
      </c>
      <c r="AO136" s="357">
        <v>243011</v>
      </c>
      <c r="AP136" s="357">
        <v>247013</v>
      </c>
      <c r="AQ136" s="357">
        <v>249305</v>
      </c>
      <c r="AR136" s="357">
        <v>250587</v>
      </c>
      <c r="AS136" s="357">
        <v>253033</v>
      </c>
      <c r="AT136" s="357">
        <v>253445</v>
      </c>
      <c r="AU136" s="357">
        <v>254204</v>
      </c>
      <c r="AV136" s="357">
        <v>257229</v>
      </c>
      <c r="AW136" s="357">
        <v>260415</v>
      </c>
      <c r="AX136" s="357">
        <v>259916</v>
      </c>
      <c r="AY136" s="350">
        <v>262977</v>
      </c>
      <c r="AZ136" s="347">
        <v>259477</v>
      </c>
      <c r="BA136" s="357">
        <v>256204</v>
      </c>
      <c r="BB136" s="357">
        <v>262191</v>
      </c>
      <c r="BC136" s="357">
        <v>261813</v>
      </c>
      <c r="BD136" s="357">
        <v>258323</v>
      </c>
      <c r="BE136" s="357">
        <v>259597</v>
      </c>
      <c r="BF136" s="357">
        <v>260194</v>
      </c>
      <c r="BG136" s="357">
        <v>260728</v>
      </c>
      <c r="BH136" s="357">
        <v>263407</v>
      </c>
      <c r="BI136" s="357">
        <v>264111</v>
      </c>
      <c r="BJ136" s="357">
        <v>264772</v>
      </c>
      <c r="BK136" s="346">
        <v>264325</v>
      </c>
      <c r="BL136" s="347">
        <v>263306</v>
      </c>
      <c r="BM136" s="357">
        <v>263942</v>
      </c>
      <c r="BN136" s="357">
        <v>265543</v>
      </c>
      <c r="BO136" s="357">
        <v>265702</v>
      </c>
      <c r="BP136" s="357">
        <v>266393</v>
      </c>
      <c r="BQ136" s="357">
        <v>266966</v>
      </c>
      <c r="BR136" s="357">
        <v>267319</v>
      </c>
      <c r="BS136" s="357">
        <v>268537</v>
      </c>
      <c r="BT136" s="357">
        <v>270484</v>
      </c>
      <c r="BU136" s="357">
        <v>271551</v>
      </c>
      <c r="BV136" s="357">
        <v>272489</v>
      </c>
      <c r="BW136" s="346">
        <v>231621</v>
      </c>
      <c r="BX136" s="347">
        <v>230625</v>
      </c>
      <c r="BY136" s="357">
        <v>230263</v>
      </c>
      <c r="BZ136" s="357">
        <v>232360</v>
      </c>
      <c r="CA136" s="357">
        <v>233810</v>
      </c>
      <c r="CB136" s="357">
        <v>235513</v>
      </c>
      <c r="CC136" s="357">
        <v>235704</v>
      </c>
      <c r="CD136" s="357">
        <v>236846</v>
      </c>
      <c r="CE136" s="357">
        <v>237764</v>
      </c>
      <c r="CF136" s="357">
        <v>238708</v>
      </c>
      <c r="CG136" s="357">
        <v>239872</v>
      </c>
      <c r="CH136" s="357">
        <v>240124</v>
      </c>
      <c r="CI136" s="346">
        <v>239728</v>
      </c>
      <c r="CJ136" s="347">
        <v>237505</v>
      </c>
      <c r="CK136" s="357">
        <v>238162</v>
      </c>
      <c r="CL136" s="357">
        <v>239125</v>
      </c>
      <c r="CM136" s="357">
        <v>234672</v>
      </c>
      <c r="CN136" s="357">
        <v>231454</v>
      </c>
      <c r="CO136" s="357">
        <v>230845</v>
      </c>
      <c r="CP136" s="357">
        <v>235728</v>
      </c>
      <c r="CQ136" s="357">
        <v>240861</v>
      </c>
      <c r="CR136" s="357">
        <v>242746</v>
      </c>
      <c r="CS136" s="357">
        <v>244599</v>
      </c>
      <c r="CT136" s="357">
        <v>246329</v>
      </c>
      <c r="CU136" s="346">
        <v>247283</v>
      </c>
      <c r="CV136" s="347">
        <v>248141</v>
      </c>
      <c r="CW136" s="357">
        <v>250500</v>
      </c>
      <c r="CX136" s="357">
        <v>252685</v>
      </c>
      <c r="CY136" s="357">
        <v>254656</v>
      </c>
      <c r="CZ136" s="357">
        <v>256309</v>
      </c>
      <c r="DA136" s="357">
        <v>258430</v>
      </c>
      <c r="DB136" s="357">
        <v>260428</v>
      </c>
      <c r="DC136" s="357">
        <v>262052</v>
      </c>
      <c r="DD136" s="357">
        <v>259762</v>
      </c>
      <c r="DE136" s="357">
        <v>261083</v>
      </c>
      <c r="DF136" s="357">
        <v>262141</v>
      </c>
      <c r="DG136" s="346">
        <v>262551</v>
      </c>
      <c r="DH136" s="347">
        <v>262897</v>
      </c>
      <c r="DI136" s="357">
        <v>263065</v>
      </c>
      <c r="DJ136" s="357">
        <v>259600</v>
      </c>
      <c r="DK136" s="357">
        <v>260813</v>
      </c>
      <c r="DL136" s="357">
        <v>261079</v>
      </c>
      <c r="DM136" s="357">
        <v>261910</v>
      </c>
      <c r="DN136" s="357">
        <v>248982</v>
      </c>
      <c r="DO136" s="357">
        <v>250553</v>
      </c>
      <c r="DP136" s="357">
        <v>252177</v>
      </c>
      <c r="DQ136" s="346">
        <v>253097</v>
      </c>
      <c r="DR136" s="346">
        <v>253504</v>
      </c>
      <c r="DS136" s="350">
        <v>252736</v>
      </c>
      <c r="DT136" s="102">
        <v>-768</v>
      </c>
      <c r="DU136" s="85">
        <v>-0.3038743985819195</v>
      </c>
      <c r="DV136" s="102">
        <v>-9815</v>
      </c>
      <c r="DW136" s="85">
        <v>-3.7383213166203895</v>
      </c>
    </row>
    <row r="137" spans="1:127" ht="15" customHeight="1" outlineLevel="2">
      <c r="A137" s="344">
        <v>380</v>
      </c>
      <c r="B137" s="344" t="s">
        <v>3276</v>
      </c>
      <c r="C137" s="344" t="s">
        <v>422</v>
      </c>
      <c r="D137" s="347">
        <v>9755</v>
      </c>
      <c r="E137" s="357">
        <v>9754</v>
      </c>
      <c r="F137" s="357">
        <v>9810</v>
      </c>
      <c r="G137" s="357">
        <v>9807</v>
      </c>
      <c r="H137" s="357">
        <v>9949</v>
      </c>
      <c r="I137" s="357">
        <v>10035</v>
      </c>
      <c r="J137" s="357">
        <v>9727</v>
      </c>
      <c r="K137" s="357">
        <v>9728</v>
      </c>
      <c r="L137" s="357">
        <v>9497</v>
      </c>
      <c r="M137" s="357">
        <v>9456</v>
      </c>
      <c r="N137" s="357">
        <v>9541</v>
      </c>
      <c r="O137" s="350">
        <v>9541</v>
      </c>
      <c r="P137" s="347">
        <v>9492</v>
      </c>
      <c r="Q137" s="357">
        <v>6617</v>
      </c>
      <c r="R137" s="357">
        <v>6820</v>
      </c>
      <c r="S137" s="357">
        <v>7025</v>
      </c>
      <c r="T137" s="357">
        <v>9949</v>
      </c>
      <c r="U137" s="357">
        <v>7307</v>
      </c>
      <c r="V137" s="357">
        <v>7400</v>
      </c>
      <c r="W137" s="357">
        <v>7581</v>
      </c>
      <c r="X137" s="357">
        <v>7684</v>
      </c>
      <c r="Y137" s="357">
        <v>7030</v>
      </c>
      <c r="Z137" s="357">
        <v>7207</v>
      </c>
      <c r="AA137" s="350">
        <v>6925</v>
      </c>
      <c r="AB137" s="347">
        <v>8865</v>
      </c>
      <c r="AC137" s="357">
        <v>8809</v>
      </c>
      <c r="AD137" s="357">
        <v>8891</v>
      </c>
      <c r="AE137" s="357">
        <v>8931</v>
      </c>
      <c r="AF137" s="357">
        <v>8823</v>
      </c>
      <c r="AG137" s="357">
        <v>8798</v>
      </c>
      <c r="AH137" s="357">
        <v>8970</v>
      </c>
      <c r="AI137" s="357">
        <v>9028</v>
      </c>
      <c r="AJ137" s="357">
        <v>9046</v>
      </c>
      <c r="AK137" s="357">
        <v>9142</v>
      </c>
      <c r="AL137" s="357">
        <v>9131</v>
      </c>
      <c r="AM137" s="350">
        <v>9524</v>
      </c>
      <c r="AN137" s="347">
        <v>10213</v>
      </c>
      <c r="AO137" s="357">
        <v>10313</v>
      </c>
      <c r="AP137" s="357">
        <v>10382</v>
      </c>
      <c r="AQ137" s="357">
        <v>10426</v>
      </c>
      <c r="AR137" s="357">
        <v>10513</v>
      </c>
      <c r="AS137" s="357">
        <v>10634</v>
      </c>
      <c r="AT137" s="357">
        <v>10700</v>
      </c>
      <c r="AU137" s="357">
        <v>10721</v>
      </c>
      <c r="AV137" s="357">
        <v>10528</v>
      </c>
      <c r="AW137" s="357">
        <v>10575</v>
      </c>
      <c r="AX137" s="357">
        <v>10543</v>
      </c>
      <c r="AY137" s="350">
        <v>10179</v>
      </c>
      <c r="AZ137" s="347">
        <v>10069</v>
      </c>
      <c r="BA137" s="357">
        <v>10064</v>
      </c>
      <c r="BB137" s="357">
        <v>10171</v>
      </c>
      <c r="BC137" s="357">
        <v>10055</v>
      </c>
      <c r="BD137" s="357">
        <v>10074</v>
      </c>
      <c r="BE137" s="357">
        <v>10114</v>
      </c>
      <c r="BF137" s="357">
        <v>10099</v>
      </c>
      <c r="BG137" s="357">
        <v>10310</v>
      </c>
      <c r="BH137" s="357">
        <v>9041</v>
      </c>
      <c r="BI137" s="357">
        <v>8925</v>
      </c>
      <c r="BJ137" s="357">
        <v>8758</v>
      </c>
      <c r="BK137" s="346">
        <v>8688</v>
      </c>
      <c r="BL137" s="347">
        <v>8475</v>
      </c>
      <c r="BM137" s="357">
        <v>8064</v>
      </c>
      <c r="BN137" s="357">
        <v>8398</v>
      </c>
      <c r="BO137" s="357">
        <v>8333</v>
      </c>
      <c r="BP137" s="357">
        <v>8257</v>
      </c>
      <c r="BQ137" s="357">
        <v>8163</v>
      </c>
      <c r="BR137" s="357">
        <v>8136</v>
      </c>
      <c r="BS137" s="357">
        <v>8151</v>
      </c>
      <c r="BT137" s="357">
        <v>8149</v>
      </c>
      <c r="BU137" s="357">
        <v>8134</v>
      </c>
      <c r="BV137" s="357">
        <v>8109</v>
      </c>
      <c r="BW137" s="346">
        <v>30283</v>
      </c>
      <c r="BX137" s="347">
        <v>30748</v>
      </c>
      <c r="BY137" s="357">
        <v>31179</v>
      </c>
      <c r="BZ137" s="357">
        <v>31589</v>
      </c>
      <c r="CA137" s="357">
        <v>32741</v>
      </c>
      <c r="CB137" s="357">
        <v>33311</v>
      </c>
      <c r="CC137" s="357">
        <v>33744</v>
      </c>
      <c r="CD137" s="357">
        <v>34211</v>
      </c>
      <c r="CE137" s="357">
        <v>34713</v>
      </c>
      <c r="CF137" s="357">
        <v>34971</v>
      </c>
      <c r="CG137" s="357">
        <v>35400</v>
      </c>
      <c r="CH137" s="357">
        <v>35790</v>
      </c>
      <c r="CI137" s="346">
        <v>35974</v>
      </c>
      <c r="CJ137" s="347">
        <v>35936</v>
      </c>
      <c r="CK137" s="357">
        <v>36182</v>
      </c>
      <c r="CL137" s="357">
        <v>36649</v>
      </c>
      <c r="CM137" s="357">
        <v>36329</v>
      </c>
      <c r="CN137" s="357">
        <v>35910</v>
      </c>
      <c r="CO137" s="357">
        <v>36008</v>
      </c>
      <c r="CP137" s="357">
        <v>36473</v>
      </c>
      <c r="CQ137" s="357">
        <v>37354</v>
      </c>
      <c r="CR137" s="357">
        <v>37668</v>
      </c>
      <c r="CS137" s="357">
        <v>38015</v>
      </c>
      <c r="CT137" s="357">
        <v>38331</v>
      </c>
      <c r="CU137" s="346">
        <v>38756</v>
      </c>
      <c r="CV137" s="347">
        <v>39094</v>
      </c>
      <c r="CW137" s="357">
        <v>39710</v>
      </c>
      <c r="CX137" s="357">
        <v>40254</v>
      </c>
      <c r="CY137" s="357">
        <v>40671</v>
      </c>
      <c r="CZ137" s="357">
        <v>40958</v>
      </c>
      <c r="DA137" s="357">
        <v>41301</v>
      </c>
      <c r="DB137" s="357">
        <v>41733</v>
      </c>
      <c r="DC137" s="357">
        <v>42057</v>
      </c>
      <c r="DD137" s="357">
        <v>41634</v>
      </c>
      <c r="DE137" s="357">
        <v>41973</v>
      </c>
      <c r="DF137" s="357">
        <v>42248</v>
      </c>
      <c r="DG137" s="346">
        <v>42408</v>
      </c>
      <c r="DH137" s="347">
        <v>42724</v>
      </c>
      <c r="DI137" s="357">
        <v>42874</v>
      </c>
      <c r="DJ137" s="357">
        <v>43093</v>
      </c>
      <c r="DK137" s="357">
        <v>43412</v>
      </c>
      <c r="DL137" s="357">
        <v>43651</v>
      </c>
      <c r="DM137" s="357">
        <v>43946</v>
      </c>
      <c r="DN137" s="357">
        <v>42646</v>
      </c>
      <c r="DO137" s="357">
        <v>43073</v>
      </c>
      <c r="DP137" s="357">
        <v>43476</v>
      </c>
      <c r="DQ137" s="346">
        <v>43727</v>
      </c>
      <c r="DR137" s="346">
        <v>43975</v>
      </c>
      <c r="DS137" s="350">
        <v>44018</v>
      </c>
      <c r="DT137" s="102">
        <v>43</v>
      </c>
      <c r="DU137" s="85">
        <v>9.7687309736925812E-2</v>
      </c>
      <c r="DV137" s="102">
        <v>1610</v>
      </c>
      <c r="DW137" s="85">
        <v>3.796453499339747</v>
      </c>
    </row>
    <row r="138" spans="1:127" ht="15" customHeight="1" outlineLevel="2" thickBot="1">
      <c r="A138" s="344">
        <v>631</v>
      </c>
      <c r="B138" s="344" t="s">
        <v>3276</v>
      </c>
      <c r="C138" s="344" t="s">
        <v>423</v>
      </c>
      <c r="D138" s="348">
        <v>32503</v>
      </c>
      <c r="E138" s="358">
        <v>32707</v>
      </c>
      <c r="F138" s="358">
        <v>33089</v>
      </c>
      <c r="G138" s="358">
        <v>33141</v>
      </c>
      <c r="H138" s="358">
        <v>33370</v>
      </c>
      <c r="I138" s="358">
        <v>33489</v>
      </c>
      <c r="J138" s="358">
        <v>33715</v>
      </c>
      <c r="K138" s="358">
        <v>34138</v>
      </c>
      <c r="L138" s="358">
        <v>33927</v>
      </c>
      <c r="M138" s="358">
        <v>34278</v>
      </c>
      <c r="N138" s="358">
        <v>34394</v>
      </c>
      <c r="O138" s="351">
        <v>34393</v>
      </c>
      <c r="P138" s="348">
        <v>34033</v>
      </c>
      <c r="Q138" s="358">
        <v>31454</v>
      </c>
      <c r="R138" s="358">
        <v>32923</v>
      </c>
      <c r="S138" s="358">
        <v>33421</v>
      </c>
      <c r="T138" s="358">
        <v>33370</v>
      </c>
      <c r="U138" s="358">
        <v>34203</v>
      </c>
      <c r="V138" s="358">
        <v>34348</v>
      </c>
      <c r="W138" s="358">
        <v>35520</v>
      </c>
      <c r="X138" s="358">
        <v>35850</v>
      </c>
      <c r="Y138" s="358">
        <v>38130</v>
      </c>
      <c r="Z138" s="358">
        <v>38297</v>
      </c>
      <c r="AA138" s="351">
        <v>38876</v>
      </c>
      <c r="AB138" s="348">
        <v>39361</v>
      </c>
      <c r="AC138" s="358">
        <v>39991</v>
      </c>
      <c r="AD138" s="358">
        <v>39841</v>
      </c>
      <c r="AE138" s="358">
        <v>40132</v>
      </c>
      <c r="AF138" s="358">
        <v>40535</v>
      </c>
      <c r="AG138" s="358">
        <v>41010</v>
      </c>
      <c r="AH138" s="358">
        <v>41602</v>
      </c>
      <c r="AI138" s="358">
        <v>41949</v>
      </c>
      <c r="AJ138" s="358">
        <v>42315</v>
      </c>
      <c r="AK138" s="358">
        <v>42541</v>
      </c>
      <c r="AL138" s="358">
        <v>42758</v>
      </c>
      <c r="AM138" s="351">
        <v>43491</v>
      </c>
      <c r="AN138" s="348">
        <v>43379</v>
      </c>
      <c r="AO138" s="358">
        <v>43793</v>
      </c>
      <c r="AP138" s="358">
        <v>44778</v>
      </c>
      <c r="AQ138" s="358">
        <v>45592</v>
      </c>
      <c r="AR138" s="358">
        <v>45927</v>
      </c>
      <c r="AS138" s="358">
        <v>46787</v>
      </c>
      <c r="AT138" s="358">
        <v>47082</v>
      </c>
      <c r="AU138" s="358">
        <v>47513</v>
      </c>
      <c r="AV138" s="358">
        <v>48214</v>
      </c>
      <c r="AW138" s="358">
        <v>49134</v>
      </c>
      <c r="AX138" s="358">
        <v>49328</v>
      </c>
      <c r="AY138" s="351">
        <v>48439</v>
      </c>
      <c r="AZ138" s="348">
        <v>48106</v>
      </c>
      <c r="BA138" s="358">
        <v>47824</v>
      </c>
      <c r="BB138" s="358">
        <v>49375</v>
      </c>
      <c r="BC138" s="358">
        <v>49751</v>
      </c>
      <c r="BD138" s="358">
        <v>49290</v>
      </c>
      <c r="BE138" s="358">
        <v>49765</v>
      </c>
      <c r="BF138" s="358">
        <v>50123</v>
      </c>
      <c r="BG138" s="358">
        <v>50415</v>
      </c>
      <c r="BH138" s="358">
        <v>51273</v>
      </c>
      <c r="BI138" s="358">
        <v>51825</v>
      </c>
      <c r="BJ138" s="358">
        <v>52473</v>
      </c>
      <c r="BK138" s="359">
        <v>52274</v>
      </c>
      <c r="BL138" s="348">
        <v>52173</v>
      </c>
      <c r="BM138" s="358">
        <v>51921</v>
      </c>
      <c r="BN138" s="358">
        <v>53816</v>
      </c>
      <c r="BO138" s="358">
        <v>54093</v>
      </c>
      <c r="BP138" s="358">
        <v>54467</v>
      </c>
      <c r="BQ138" s="358">
        <v>54779</v>
      </c>
      <c r="BR138" s="358">
        <v>55019</v>
      </c>
      <c r="BS138" s="358">
        <v>55544</v>
      </c>
      <c r="BT138" s="358">
        <v>56362</v>
      </c>
      <c r="BU138" s="358">
        <v>56915</v>
      </c>
      <c r="BV138" s="358">
        <v>57383</v>
      </c>
      <c r="BW138" s="359">
        <v>52371</v>
      </c>
      <c r="BX138" s="348">
        <v>52701</v>
      </c>
      <c r="BY138" s="358">
        <v>53132</v>
      </c>
      <c r="BZ138" s="358">
        <v>53734</v>
      </c>
      <c r="CA138" s="358">
        <v>54653</v>
      </c>
      <c r="CB138" s="358">
        <v>55287</v>
      </c>
      <c r="CC138" s="358">
        <v>55609</v>
      </c>
      <c r="CD138" s="358">
        <v>56182</v>
      </c>
      <c r="CE138" s="358">
        <v>56808</v>
      </c>
      <c r="CF138" s="358">
        <v>57481</v>
      </c>
      <c r="CG138" s="358">
        <v>57950</v>
      </c>
      <c r="CH138" s="358">
        <v>58373</v>
      </c>
      <c r="CI138" s="359">
        <v>58556</v>
      </c>
      <c r="CJ138" s="348">
        <v>58923</v>
      </c>
      <c r="CK138" s="358">
        <v>59298</v>
      </c>
      <c r="CL138" s="358">
        <v>60020</v>
      </c>
      <c r="CM138" s="358">
        <v>59148</v>
      </c>
      <c r="CN138" s="358">
        <v>59029</v>
      </c>
      <c r="CO138" s="358">
        <v>59182</v>
      </c>
      <c r="CP138" s="358">
        <v>60006</v>
      </c>
      <c r="CQ138" s="358">
        <v>61310</v>
      </c>
      <c r="CR138" s="358">
        <v>61776</v>
      </c>
      <c r="CS138" s="358">
        <v>62341</v>
      </c>
      <c r="CT138" s="358">
        <v>62659</v>
      </c>
      <c r="CU138" s="359">
        <v>63323</v>
      </c>
      <c r="CV138" s="348">
        <v>63843</v>
      </c>
      <c r="CW138" s="358">
        <v>65038</v>
      </c>
      <c r="CX138" s="358">
        <v>65994</v>
      </c>
      <c r="CY138" s="358">
        <v>66847</v>
      </c>
      <c r="CZ138" s="358">
        <v>67312</v>
      </c>
      <c r="DA138" s="358">
        <v>68006</v>
      </c>
      <c r="DB138" s="358">
        <v>68630</v>
      </c>
      <c r="DC138" s="358">
        <v>69195</v>
      </c>
      <c r="DD138" s="358">
        <v>69039</v>
      </c>
      <c r="DE138" s="358">
        <v>69638</v>
      </c>
      <c r="DF138" s="358">
        <v>70163</v>
      </c>
      <c r="DG138" s="359">
        <v>70546</v>
      </c>
      <c r="DH138" s="348">
        <v>71016</v>
      </c>
      <c r="DI138" s="358">
        <v>71153</v>
      </c>
      <c r="DJ138" s="358">
        <v>71279</v>
      </c>
      <c r="DK138" s="358">
        <v>71870</v>
      </c>
      <c r="DL138" s="358">
        <v>72177</v>
      </c>
      <c r="DM138" s="358">
        <v>72748</v>
      </c>
      <c r="DN138" s="358">
        <v>70144</v>
      </c>
      <c r="DO138" s="358">
        <v>70873</v>
      </c>
      <c r="DP138" s="358">
        <v>71449</v>
      </c>
      <c r="DQ138" s="359">
        <v>72047</v>
      </c>
      <c r="DR138" s="359">
        <v>72510</v>
      </c>
      <c r="DS138" s="351">
        <v>72811</v>
      </c>
      <c r="DT138" s="102">
        <v>301</v>
      </c>
      <c r="DU138" s="85">
        <v>0.413399074315694</v>
      </c>
      <c r="DV138" s="102">
        <v>2265</v>
      </c>
      <c r="DW138" s="85">
        <v>3.2106710515124885</v>
      </c>
    </row>
    <row r="139" spans="1:127">
      <c r="C139" s="6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>
        <v>4998</v>
      </c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213"/>
      <c r="DU139" s="214"/>
    </row>
    <row r="140" spans="1:127">
      <c r="A140" s="219" t="s">
        <v>424</v>
      </c>
      <c r="B140" s="799"/>
      <c r="C140" s="800"/>
      <c r="D140" s="800"/>
      <c r="E140" s="800"/>
      <c r="F140" s="800"/>
      <c r="G140" s="800"/>
      <c r="H140" s="800"/>
      <c r="I140" s="800"/>
      <c r="J140" s="800"/>
      <c r="K140" s="800"/>
      <c r="L140" s="800"/>
      <c r="M140" s="810"/>
      <c r="BL140" s="799" t="s">
        <v>3229</v>
      </c>
      <c r="BM140" s="800"/>
      <c r="BN140" s="800"/>
      <c r="BO140" s="800"/>
      <c r="BP140" s="800"/>
      <c r="BQ140" s="800"/>
      <c r="BR140" s="800"/>
      <c r="BS140" s="800"/>
      <c r="BT140" s="800"/>
      <c r="BU140" s="800"/>
      <c r="BV140" s="800"/>
      <c r="BW140" s="810"/>
      <c r="BX140" s="759" t="str">
        <f>+'1. Población_Afiliada_Regimen'!C1</f>
        <v>DICIEMBRE  2022</v>
      </c>
    </row>
    <row r="141" spans="1:127">
      <c r="A141" s="222" t="s">
        <v>428</v>
      </c>
      <c r="B141" s="801"/>
      <c r="C141" s="802"/>
      <c r="D141" s="802"/>
      <c r="E141" s="802"/>
      <c r="F141" s="802"/>
      <c r="G141" s="802"/>
      <c r="H141" s="802"/>
      <c r="I141" s="802"/>
      <c r="J141" s="802"/>
      <c r="K141" s="802"/>
      <c r="L141" s="802"/>
      <c r="M141" s="802"/>
      <c r="BL141" s="801" t="s">
        <v>429</v>
      </c>
      <c r="BM141" s="802"/>
      <c r="BN141" s="802"/>
      <c r="BO141" s="802"/>
      <c r="BP141" s="802"/>
      <c r="BQ141" s="802"/>
      <c r="BR141" s="802"/>
      <c r="BS141" s="802"/>
      <c r="BT141" s="802"/>
      <c r="BU141" s="802"/>
      <c r="BV141" s="802"/>
      <c r="BW141" s="802"/>
    </row>
  </sheetData>
  <sheetProtection autoFilter="0"/>
  <autoFilter ref="DT2:DW141" xr:uid="{00000000-0009-0000-0000-00000D000000}"/>
  <mergeCells count="26">
    <mergeCell ref="B140:M140"/>
    <mergeCell ref="BL140:BW140"/>
    <mergeCell ref="B141:M141"/>
    <mergeCell ref="BL141:BW141"/>
    <mergeCell ref="EE49:EF49"/>
    <mergeCell ref="DT1:DU1"/>
    <mergeCell ref="DV1:DW1"/>
    <mergeCell ref="A2:A3"/>
    <mergeCell ref="B2:B3"/>
    <mergeCell ref="C2:C3"/>
    <mergeCell ref="D2:O2"/>
    <mergeCell ref="P2:AA2"/>
    <mergeCell ref="AB2:AM2"/>
    <mergeCell ref="DW2:DW3"/>
    <mergeCell ref="CJ2:CU2"/>
    <mergeCell ref="AN2:AY2"/>
    <mergeCell ref="AZ2:BK2"/>
    <mergeCell ref="DT2:DT3"/>
    <mergeCell ref="BL2:BW2"/>
    <mergeCell ref="BX2:CI2"/>
    <mergeCell ref="CV2:DG2"/>
    <mergeCell ref="DX2:DY2"/>
    <mergeCell ref="DX7:DY7"/>
    <mergeCell ref="DU2:DU3"/>
    <mergeCell ref="DV2:DV3"/>
    <mergeCell ref="DH2:DS2"/>
  </mergeCells>
  <conditionalFormatting sqref="DT139">
    <cfRule type="iconSet" priority="6">
      <iconSet iconSet="3Arrows">
        <cfvo type="percent" val="0"/>
        <cfvo type="num" val="0"/>
        <cfvo type="num" val="1"/>
      </iconSet>
    </cfRule>
  </conditionalFormatting>
  <conditionalFormatting sqref="DU139">
    <cfRule type="iconSet" priority="5">
      <iconSet iconSet="3Symbols2">
        <cfvo type="percent" val="0"/>
        <cfvo type="num" val="0"/>
        <cfvo type="num" val="0.5"/>
      </iconSet>
    </cfRule>
  </conditionalFormatting>
  <conditionalFormatting sqref="DV4:DV138">
    <cfRule type="iconSet" priority="4">
      <iconSet iconSet="3Arrows">
        <cfvo type="percent" val="0"/>
        <cfvo type="num" val="0"/>
        <cfvo type="num" val="1"/>
      </iconSet>
    </cfRule>
  </conditionalFormatting>
  <conditionalFormatting sqref="DU4:DU138">
    <cfRule type="iconSet" priority="3">
      <iconSet iconSet="3Symbols2">
        <cfvo type="percent" val="0"/>
        <cfvo type="num" val="0.01"/>
        <cfvo type="num" val="0.5"/>
      </iconSet>
    </cfRule>
  </conditionalFormatting>
  <conditionalFormatting sqref="DW4:DW138">
    <cfRule type="iconSet" priority="2">
      <iconSet iconSet="3Symbols2">
        <cfvo type="percent" val="0"/>
        <cfvo type="num" val="0.01"/>
        <cfvo type="num" val="0.5"/>
      </iconSet>
    </cfRule>
  </conditionalFormatting>
  <conditionalFormatting sqref="DT4:DT138">
    <cfRule type="iconSet" priority="1">
      <iconSet iconSet="3Arrows">
        <cfvo type="percent" val="0"/>
        <cfvo type="num" val="0"/>
        <cfvo type="num" val="1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CC00"/>
  </sheetPr>
  <dimension ref="A1:DL141"/>
  <sheetViews>
    <sheetView zoomScale="80" zoomScaleNormal="80" workbookViewId="0">
      <pane xSplit="3" ySplit="3" topLeftCell="BX4" activePane="bottomRight" state="frozen"/>
      <selection pane="topRight" activeCell="D1" sqref="D1"/>
      <selection pane="bottomLeft" activeCell="A4" sqref="A4"/>
      <selection pane="bottomRight" activeCell="CA38" sqref="CA38"/>
    </sheetView>
  </sheetViews>
  <sheetFormatPr baseColWidth="10" defaultColWidth="11.42578125" defaultRowHeight="12.75" outlineLevelRow="2"/>
  <cols>
    <col min="1" max="1" width="23.5703125" customWidth="1"/>
    <col min="2" max="2" width="5.5703125" hidden="1" customWidth="1"/>
    <col min="3" max="3" width="26" customWidth="1"/>
    <col min="4" max="84" width="11.5703125" customWidth="1"/>
    <col min="85" max="87" width="13" customWidth="1"/>
    <col min="88" max="98" width="13.5703125" customWidth="1"/>
    <col min="99" max="99" width="17.7109375" customWidth="1"/>
    <col min="100" max="100" width="14.5703125" customWidth="1"/>
    <col min="101" max="101" width="17.28515625" customWidth="1"/>
    <col min="102" max="102" width="14.5703125" customWidth="1"/>
    <col min="103" max="103" width="17" customWidth="1"/>
    <col min="104" max="104" width="14.42578125" customWidth="1"/>
    <col min="286" max="286" width="21.42578125" customWidth="1"/>
    <col min="287" max="295" width="11.42578125" customWidth="1"/>
    <col min="296" max="296" width="15.5703125" customWidth="1"/>
    <col min="297" max="297" width="13.42578125" customWidth="1"/>
    <col min="302" max="302" width="14.7109375" customWidth="1"/>
    <col min="542" max="542" width="21.42578125" customWidth="1"/>
    <col min="543" max="551" width="11.42578125" customWidth="1"/>
    <col min="552" max="552" width="15.5703125" customWidth="1"/>
    <col min="553" max="553" width="13.42578125" customWidth="1"/>
    <col min="558" max="558" width="14.7109375" customWidth="1"/>
    <col min="798" max="798" width="21.42578125" customWidth="1"/>
    <col min="799" max="807" width="11.42578125" customWidth="1"/>
    <col min="808" max="808" width="15.5703125" customWidth="1"/>
    <col min="809" max="809" width="13.42578125" customWidth="1"/>
    <col min="814" max="814" width="14.7109375" customWidth="1"/>
    <col min="1054" max="1054" width="21.42578125" customWidth="1"/>
    <col min="1055" max="1063" width="11.42578125" customWidth="1"/>
    <col min="1064" max="1064" width="15.5703125" customWidth="1"/>
    <col min="1065" max="1065" width="13.42578125" customWidth="1"/>
    <col min="1070" max="1070" width="14.7109375" customWidth="1"/>
    <col min="1310" max="1310" width="21.42578125" customWidth="1"/>
    <col min="1311" max="1319" width="11.42578125" customWidth="1"/>
    <col min="1320" max="1320" width="15.5703125" customWidth="1"/>
    <col min="1321" max="1321" width="13.42578125" customWidth="1"/>
    <col min="1326" max="1326" width="14.7109375" customWidth="1"/>
    <col min="1566" max="1566" width="21.42578125" customWidth="1"/>
    <col min="1567" max="1575" width="11.42578125" customWidth="1"/>
    <col min="1576" max="1576" width="15.5703125" customWidth="1"/>
    <col min="1577" max="1577" width="13.42578125" customWidth="1"/>
    <col min="1582" max="1582" width="14.7109375" customWidth="1"/>
    <col min="1822" max="1822" width="21.42578125" customWidth="1"/>
    <col min="1823" max="1831" width="11.42578125" customWidth="1"/>
    <col min="1832" max="1832" width="15.5703125" customWidth="1"/>
    <col min="1833" max="1833" width="13.42578125" customWidth="1"/>
    <col min="1838" max="1838" width="14.7109375" customWidth="1"/>
    <col min="2078" max="2078" width="21.42578125" customWidth="1"/>
    <col min="2079" max="2087" width="11.42578125" customWidth="1"/>
    <col min="2088" max="2088" width="15.5703125" customWidth="1"/>
    <col min="2089" max="2089" width="13.42578125" customWidth="1"/>
    <col min="2094" max="2094" width="14.7109375" customWidth="1"/>
    <col min="2334" max="2334" width="21.42578125" customWidth="1"/>
    <col min="2335" max="2343" width="11.42578125" customWidth="1"/>
    <col min="2344" max="2344" width="15.5703125" customWidth="1"/>
    <col min="2345" max="2345" width="13.42578125" customWidth="1"/>
    <col min="2350" max="2350" width="14.7109375" customWidth="1"/>
    <col min="2590" max="2590" width="21.42578125" customWidth="1"/>
    <col min="2591" max="2599" width="11.42578125" customWidth="1"/>
    <col min="2600" max="2600" width="15.5703125" customWidth="1"/>
    <col min="2601" max="2601" width="13.42578125" customWidth="1"/>
    <col min="2606" max="2606" width="14.7109375" customWidth="1"/>
    <col min="2846" max="2846" width="21.42578125" customWidth="1"/>
    <col min="2847" max="2855" width="11.42578125" customWidth="1"/>
    <col min="2856" max="2856" width="15.5703125" customWidth="1"/>
    <col min="2857" max="2857" width="13.42578125" customWidth="1"/>
    <col min="2862" max="2862" width="14.7109375" customWidth="1"/>
    <col min="3102" max="3102" width="21.42578125" customWidth="1"/>
    <col min="3103" max="3111" width="11.42578125" customWidth="1"/>
    <col min="3112" max="3112" width="15.5703125" customWidth="1"/>
    <col min="3113" max="3113" width="13.42578125" customWidth="1"/>
    <col min="3118" max="3118" width="14.7109375" customWidth="1"/>
    <col min="3358" max="3358" width="21.42578125" customWidth="1"/>
    <col min="3359" max="3367" width="11.42578125" customWidth="1"/>
    <col min="3368" max="3368" width="15.5703125" customWidth="1"/>
    <col min="3369" max="3369" width="13.42578125" customWidth="1"/>
    <col min="3374" max="3374" width="14.7109375" customWidth="1"/>
    <col min="3614" max="3614" width="21.42578125" customWidth="1"/>
    <col min="3615" max="3623" width="11.42578125" customWidth="1"/>
    <col min="3624" max="3624" width="15.5703125" customWidth="1"/>
    <col min="3625" max="3625" width="13.42578125" customWidth="1"/>
    <col min="3630" max="3630" width="14.7109375" customWidth="1"/>
    <col min="3870" max="3870" width="21.42578125" customWidth="1"/>
    <col min="3871" max="3879" width="11.42578125" customWidth="1"/>
    <col min="3880" max="3880" width="15.5703125" customWidth="1"/>
    <col min="3881" max="3881" width="13.42578125" customWidth="1"/>
    <col min="3886" max="3886" width="14.7109375" customWidth="1"/>
    <col min="4126" max="4126" width="21.42578125" customWidth="1"/>
    <col min="4127" max="4135" width="11.42578125" customWidth="1"/>
    <col min="4136" max="4136" width="15.5703125" customWidth="1"/>
    <col min="4137" max="4137" width="13.42578125" customWidth="1"/>
    <col min="4142" max="4142" width="14.7109375" customWidth="1"/>
    <col min="4382" max="4382" width="21.42578125" customWidth="1"/>
    <col min="4383" max="4391" width="11.42578125" customWidth="1"/>
    <col min="4392" max="4392" width="15.5703125" customWidth="1"/>
    <col min="4393" max="4393" width="13.42578125" customWidth="1"/>
    <col min="4398" max="4398" width="14.7109375" customWidth="1"/>
    <col min="4638" max="4638" width="21.42578125" customWidth="1"/>
    <col min="4639" max="4647" width="11.42578125" customWidth="1"/>
    <col min="4648" max="4648" width="15.5703125" customWidth="1"/>
    <col min="4649" max="4649" width="13.42578125" customWidth="1"/>
    <col min="4654" max="4654" width="14.7109375" customWidth="1"/>
    <col min="4894" max="4894" width="21.42578125" customWidth="1"/>
    <col min="4895" max="4903" width="11.42578125" customWidth="1"/>
    <col min="4904" max="4904" width="15.5703125" customWidth="1"/>
    <col min="4905" max="4905" width="13.42578125" customWidth="1"/>
    <col min="4910" max="4910" width="14.7109375" customWidth="1"/>
    <col min="5150" max="5150" width="21.42578125" customWidth="1"/>
    <col min="5151" max="5159" width="11.42578125" customWidth="1"/>
    <col min="5160" max="5160" width="15.5703125" customWidth="1"/>
    <col min="5161" max="5161" width="13.42578125" customWidth="1"/>
    <col min="5166" max="5166" width="14.7109375" customWidth="1"/>
    <col min="5406" max="5406" width="21.42578125" customWidth="1"/>
    <col min="5407" max="5415" width="11.42578125" customWidth="1"/>
    <col min="5416" max="5416" width="15.5703125" customWidth="1"/>
    <col min="5417" max="5417" width="13.42578125" customWidth="1"/>
    <col min="5422" max="5422" width="14.7109375" customWidth="1"/>
    <col min="5662" max="5662" width="21.42578125" customWidth="1"/>
    <col min="5663" max="5671" width="11.42578125" customWidth="1"/>
    <col min="5672" max="5672" width="15.5703125" customWidth="1"/>
    <col min="5673" max="5673" width="13.42578125" customWidth="1"/>
    <col min="5678" max="5678" width="14.7109375" customWidth="1"/>
    <col min="5918" max="5918" width="21.42578125" customWidth="1"/>
    <col min="5919" max="5927" width="11.42578125" customWidth="1"/>
    <col min="5928" max="5928" width="15.5703125" customWidth="1"/>
    <col min="5929" max="5929" width="13.42578125" customWidth="1"/>
    <col min="5934" max="5934" width="14.7109375" customWidth="1"/>
    <col min="6174" max="6174" width="21.42578125" customWidth="1"/>
    <col min="6175" max="6183" width="11.42578125" customWidth="1"/>
    <col min="6184" max="6184" width="15.5703125" customWidth="1"/>
    <col min="6185" max="6185" width="13.42578125" customWidth="1"/>
    <col min="6190" max="6190" width="14.7109375" customWidth="1"/>
    <col min="6430" max="6430" width="21.42578125" customWidth="1"/>
    <col min="6431" max="6439" width="11.42578125" customWidth="1"/>
    <col min="6440" max="6440" width="15.5703125" customWidth="1"/>
    <col min="6441" max="6441" width="13.42578125" customWidth="1"/>
    <col min="6446" max="6446" width="14.7109375" customWidth="1"/>
    <col min="6686" max="6686" width="21.42578125" customWidth="1"/>
    <col min="6687" max="6695" width="11.42578125" customWidth="1"/>
    <col min="6696" max="6696" width="15.5703125" customWidth="1"/>
    <col min="6697" max="6697" width="13.42578125" customWidth="1"/>
    <col min="6702" max="6702" width="14.7109375" customWidth="1"/>
    <col min="6942" max="6942" width="21.42578125" customWidth="1"/>
    <col min="6943" max="6951" width="11.42578125" customWidth="1"/>
    <col min="6952" max="6952" width="15.5703125" customWidth="1"/>
    <col min="6953" max="6953" width="13.42578125" customWidth="1"/>
    <col min="6958" max="6958" width="14.7109375" customWidth="1"/>
    <col min="7198" max="7198" width="21.42578125" customWidth="1"/>
    <col min="7199" max="7207" width="11.42578125" customWidth="1"/>
    <col min="7208" max="7208" width="15.5703125" customWidth="1"/>
    <col min="7209" max="7209" width="13.42578125" customWidth="1"/>
    <col min="7214" max="7214" width="14.7109375" customWidth="1"/>
    <col min="7454" max="7454" width="21.42578125" customWidth="1"/>
    <col min="7455" max="7463" width="11.42578125" customWidth="1"/>
    <col min="7464" max="7464" width="15.5703125" customWidth="1"/>
    <col min="7465" max="7465" width="13.42578125" customWidth="1"/>
    <col min="7470" max="7470" width="14.7109375" customWidth="1"/>
    <col min="7710" max="7710" width="21.42578125" customWidth="1"/>
    <col min="7711" max="7719" width="11.42578125" customWidth="1"/>
    <col min="7720" max="7720" width="15.5703125" customWidth="1"/>
    <col min="7721" max="7721" width="13.42578125" customWidth="1"/>
    <col min="7726" max="7726" width="14.7109375" customWidth="1"/>
    <col min="7966" max="7966" width="21.42578125" customWidth="1"/>
    <col min="7967" max="7975" width="11.42578125" customWidth="1"/>
    <col min="7976" max="7976" width="15.5703125" customWidth="1"/>
    <col min="7977" max="7977" width="13.42578125" customWidth="1"/>
    <col min="7982" max="7982" width="14.7109375" customWidth="1"/>
    <col min="8222" max="8222" width="21.42578125" customWidth="1"/>
    <col min="8223" max="8231" width="11.42578125" customWidth="1"/>
    <col min="8232" max="8232" width="15.5703125" customWidth="1"/>
    <col min="8233" max="8233" width="13.42578125" customWidth="1"/>
    <col min="8238" max="8238" width="14.7109375" customWidth="1"/>
    <col min="8478" max="8478" width="21.42578125" customWidth="1"/>
    <col min="8479" max="8487" width="11.42578125" customWidth="1"/>
    <col min="8488" max="8488" width="15.5703125" customWidth="1"/>
    <col min="8489" max="8489" width="13.42578125" customWidth="1"/>
    <col min="8494" max="8494" width="14.7109375" customWidth="1"/>
    <col min="8734" max="8734" width="21.42578125" customWidth="1"/>
    <col min="8735" max="8743" width="11.42578125" customWidth="1"/>
    <col min="8744" max="8744" width="15.5703125" customWidth="1"/>
    <col min="8745" max="8745" width="13.42578125" customWidth="1"/>
    <col min="8750" max="8750" width="14.7109375" customWidth="1"/>
    <col min="8990" max="8990" width="21.42578125" customWidth="1"/>
    <col min="8991" max="8999" width="11.42578125" customWidth="1"/>
    <col min="9000" max="9000" width="15.5703125" customWidth="1"/>
    <col min="9001" max="9001" width="13.42578125" customWidth="1"/>
    <col min="9006" max="9006" width="14.7109375" customWidth="1"/>
    <col min="9246" max="9246" width="21.42578125" customWidth="1"/>
    <col min="9247" max="9255" width="11.42578125" customWidth="1"/>
    <col min="9256" max="9256" width="15.5703125" customWidth="1"/>
    <col min="9257" max="9257" width="13.42578125" customWidth="1"/>
    <col min="9262" max="9262" width="14.7109375" customWidth="1"/>
    <col min="9502" max="9502" width="21.42578125" customWidth="1"/>
    <col min="9503" max="9511" width="11.42578125" customWidth="1"/>
    <col min="9512" max="9512" width="15.5703125" customWidth="1"/>
    <col min="9513" max="9513" width="13.42578125" customWidth="1"/>
    <col min="9518" max="9518" width="14.7109375" customWidth="1"/>
    <col min="9758" max="9758" width="21.42578125" customWidth="1"/>
    <col min="9759" max="9767" width="11.42578125" customWidth="1"/>
    <col min="9768" max="9768" width="15.5703125" customWidth="1"/>
    <col min="9769" max="9769" width="13.42578125" customWidth="1"/>
    <col min="9774" max="9774" width="14.7109375" customWidth="1"/>
    <col min="10014" max="10014" width="21.42578125" customWidth="1"/>
    <col min="10015" max="10023" width="11.42578125" customWidth="1"/>
    <col min="10024" max="10024" width="15.5703125" customWidth="1"/>
    <col min="10025" max="10025" width="13.42578125" customWidth="1"/>
    <col min="10030" max="10030" width="14.7109375" customWidth="1"/>
    <col min="10270" max="10270" width="21.42578125" customWidth="1"/>
    <col min="10271" max="10279" width="11.42578125" customWidth="1"/>
    <col min="10280" max="10280" width="15.5703125" customWidth="1"/>
    <col min="10281" max="10281" width="13.42578125" customWidth="1"/>
    <col min="10286" max="10286" width="14.7109375" customWidth="1"/>
    <col min="10526" max="10526" width="21.42578125" customWidth="1"/>
    <col min="10527" max="10535" width="11.42578125" customWidth="1"/>
    <col min="10536" max="10536" width="15.5703125" customWidth="1"/>
    <col min="10537" max="10537" width="13.42578125" customWidth="1"/>
    <col min="10542" max="10542" width="14.7109375" customWidth="1"/>
    <col min="10782" max="10782" width="21.42578125" customWidth="1"/>
    <col min="10783" max="10791" width="11.42578125" customWidth="1"/>
    <col min="10792" max="10792" width="15.5703125" customWidth="1"/>
    <col min="10793" max="10793" width="13.42578125" customWidth="1"/>
    <col min="10798" max="10798" width="14.7109375" customWidth="1"/>
    <col min="11038" max="11038" width="21.42578125" customWidth="1"/>
    <col min="11039" max="11047" width="11.42578125" customWidth="1"/>
    <col min="11048" max="11048" width="15.5703125" customWidth="1"/>
    <col min="11049" max="11049" width="13.42578125" customWidth="1"/>
    <col min="11054" max="11054" width="14.7109375" customWidth="1"/>
    <col min="11294" max="11294" width="21.42578125" customWidth="1"/>
    <col min="11295" max="11303" width="11.42578125" customWidth="1"/>
    <col min="11304" max="11304" width="15.5703125" customWidth="1"/>
    <col min="11305" max="11305" width="13.42578125" customWidth="1"/>
    <col min="11310" max="11310" width="14.7109375" customWidth="1"/>
    <col min="11550" max="11550" width="21.42578125" customWidth="1"/>
    <col min="11551" max="11559" width="11.42578125" customWidth="1"/>
    <col min="11560" max="11560" width="15.5703125" customWidth="1"/>
    <col min="11561" max="11561" width="13.42578125" customWidth="1"/>
    <col min="11566" max="11566" width="14.7109375" customWidth="1"/>
    <col min="11806" max="11806" width="21.42578125" customWidth="1"/>
    <col min="11807" max="11815" width="11.42578125" customWidth="1"/>
    <col min="11816" max="11816" width="15.5703125" customWidth="1"/>
    <col min="11817" max="11817" width="13.42578125" customWidth="1"/>
    <col min="11822" max="11822" width="14.7109375" customWidth="1"/>
    <col min="12062" max="12062" width="21.42578125" customWidth="1"/>
    <col min="12063" max="12071" width="11.42578125" customWidth="1"/>
    <col min="12072" max="12072" width="15.5703125" customWidth="1"/>
    <col min="12073" max="12073" width="13.42578125" customWidth="1"/>
    <col min="12078" max="12078" width="14.7109375" customWidth="1"/>
    <col min="12318" max="12318" width="21.42578125" customWidth="1"/>
    <col min="12319" max="12327" width="11.42578125" customWidth="1"/>
    <col min="12328" max="12328" width="15.5703125" customWidth="1"/>
    <col min="12329" max="12329" width="13.42578125" customWidth="1"/>
    <col min="12334" max="12334" width="14.7109375" customWidth="1"/>
    <col min="12574" max="12574" width="21.42578125" customWidth="1"/>
    <col min="12575" max="12583" width="11.42578125" customWidth="1"/>
    <col min="12584" max="12584" width="15.5703125" customWidth="1"/>
    <col min="12585" max="12585" width="13.42578125" customWidth="1"/>
    <col min="12590" max="12590" width="14.7109375" customWidth="1"/>
    <col min="12830" max="12830" width="21.42578125" customWidth="1"/>
    <col min="12831" max="12839" width="11.42578125" customWidth="1"/>
    <col min="12840" max="12840" width="15.5703125" customWidth="1"/>
    <col min="12841" max="12841" width="13.42578125" customWidth="1"/>
    <col min="12846" max="12846" width="14.7109375" customWidth="1"/>
    <col min="13086" max="13086" width="21.42578125" customWidth="1"/>
    <col min="13087" max="13095" width="11.42578125" customWidth="1"/>
    <col min="13096" max="13096" width="15.5703125" customWidth="1"/>
    <col min="13097" max="13097" width="13.42578125" customWidth="1"/>
    <col min="13102" max="13102" width="14.7109375" customWidth="1"/>
    <col min="13342" max="13342" width="21.42578125" customWidth="1"/>
    <col min="13343" max="13351" width="11.42578125" customWidth="1"/>
    <col min="13352" max="13352" width="15.5703125" customWidth="1"/>
    <col min="13353" max="13353" width="13.42578125" customWidth="1"/>
    <col min="13358" max="13358" width="14.7109375" customWidth="1"/>
    <col min="13598" max="13598" width="21.42578125" customWidth="1"/>
    <col min="13599" max="13607" width="11.42578125" customWidth="1"/>
    <col min="13608" max="13608" width="15.5703125" customWidth="1"/>
    <col min="13609" max="13609" width="13.42578125" customWidth="1"/>
    <col min="13614" max="13614" width="14.7109375" customWidth="1"/>
    <col min="13854" max="13854" width="21.42578125" customWidth="1"/>
    <col min="13855" max="13863" width="11.42578125" customWidth="1"/>
    <col min="13864" max="13864" width="15.5703125" customWidth="1"/>
    <col min="13865" max="13865" width="13.42578125" customWidth="1"/>
    <col min="13870" max="13870" width="14.7109375" customWidth="1"/>
    <col min="14110" max="14110" width="21.42578125" customWidth="1"/>
    <col min="14111" max="14119" width="11.42578125" customWidth="1"/>
    <col min="14120" max="14120" width="15.5703125" customWidth="1"/>
    <col min="14121" max="14121" width="13.42578125" customWidth="1"/>
    <col min="14126" max="14126" width="14.7109375" customWidth="1"/>
    <col min="14366" max="14366" width="21.42578125" customWidth="1"/>
    <col min="14367" max="14375" width="11.42578125" customWidth="1"/>
    <col min="14376" max="14376" width="15.5703125" customWidth="1"/>
    <col min="14377" max="14377" width="13.42578125" customWidth="1"/>
    <col min="14382" max="14382" width="14.7109375" customWidth="1"/>
    <col min="14622" max="14622" width="21.42578125" customWidth="1"/>
    <col min="14623" max="14631" width="11.42578125" customWidth="1"/>
    <col min="14632" max="14632" width="15.5703125" customWidth="1"/>
    <col min="14633" max="14633" width="13.42578125" customWidth="1"/>
    <col min="14638" max="14638" width="14.7109375" customWidth="1"/>
    <col min="14878" max="14878" width="21.42578125" customWidth="1"/>
    <col min="14879" max="14887" width="11.42578125" customWidth="1"/>
    <col min="14888" max="14888" width="15.5703125" customWidth="1"/>
    <col min="14889" max="14889" width="13.42578125" customWidth="1"/>
    <col min="14894" max="14894" width="14.7109375" customWidth="1"/>
    <col min="15134" max="15134" width="21.42578125" customWidth="1"/>
    <col min="15135" max="15143" width="11.42578125" customWidth="1"/>
    <col min="15144" max="15144" width="15.5703125" customWidth="1"/>
    <col min="15145" max="15145" width="13.42578125" customWidth="1"/>
    <col min="15150" max="15150" width="14.7109375" customWidth="1"/>
    <col min="15390" max="15390" width="21.42578125" customWidth="1"/>
    <col min="15391" max="15399" width="11.42578125" customWidth="1"/>
    <col min="15400" max="15400" width="15.5703125" customWidth="1"/>
    <col min="15401" max="15401" width="13.42578125" customWidth="1"/>
    <col min="15406" max="15406" width="14.7109375" customWidth="1"/>
    <col min="15646" max="15646" width="21.42578125" customWidth="1"/>
    <col min="15647" max="15655" width="11.42578125" customWidth="1"/>
    <col min="15656" max="15656" width="15.5703125" customWidth="1"/>
    <col min="15657" max="15657" width="13.42578125" customWidth="1"/>
    <col min="15662" max="15662" width="14.7109375" customWidth="1"/>
    <col min="15902" max="15902" width="21.42578125" customWidth="1"/>
    <col min="15903" max="15911" width="11.42578125" customWidth="1"/>
    <col min="15912" max="15912" width="15.5703125" customWidth="1"/>
    <col min="15913" max="15913" width="13.42578125" customWidth="1"/>
    <col min="15918" max="15918" width="14.7109375" customWidth="1"/>
    <col min="16158" max="16158" width="21.42578125" customWidth="1"/>
    <col min="16159" max="16167" width="11.42578125" customWidth="1"/>
    <col min="16168" max="16168" width="15.5703125" customWidth="1"/>
    <col min="16169" max="16169" width="13.42578125" customWidth="1"/>
    <col min="16174" max="16174" width="14.7109375" customWidth="1"/>
  </cols>
  <sheetData>
    <row r="1" spans="1:116" ht="39" customHeight="1" thickBot="1">
      <c r="A1" s="390"/>
      <c r="B1" s="32" t="s">
        <v>3291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  <c r="AP1" s="233"/>
      <c r="AQ1" s="233"/>
      <c r="AR1" s="233"/>
      <c r="AS1" s="233"/>
      <c r="AT1" s="233"/>
      <c r="AU1" s="233"/>
      <c r="AV1" s="233"/>
      <c r="AW1" s="233"/>
      <c r="AX1" s="233"/>
      <c r="AY1" s="233"/>
      <c r="AZ1" s="233"/>
      <c r="BA1" s="233"/>
      <c r="BB1" s="233"/>
      <c r="BC1" s="233"/>
      <c r="BD1" s="233"/>
      <c r="BE1" s="233"/>
      <c r="BF1" s="233"/>
      <c r="BG1" s="233"/>
      <c r="BH1" s="233"/>
      <c r="BI1" s="233"/>
      <c r="BJ1" s="233"/>
      <c r="BK1" s="233"/>
      <c r="BL1" s="233"/>
      <c r="BM1" s="233"/>
      <c r="BN1" s="233"/>
      <c r="BO1" s="233"/>
      <c r="BP1" s="233"/>
      <c r="BQ1" s="233"/>
      <c r="BR1" s="233"/>
      <c r="BS1" s="233"/>
      <c r="BT1" s="233"/>
      <c r="BU1" s="233"/>
      <c r="BV1" s="233"/>
      <c r="BW1" s="233"/>
      <c r="BX1" s="233"/>
      <c r="BY1" s="233"/>
      <c r="BZ1" s="233"/>
      <c r="CA1" s="233"/>
      <c r="CB1" s="233"/>
      <c r="CC1" s="390" t="s">
        <v>3292</v>
      </c>
      <c r="CD1" s="233"/>
      <c r="CE1" s="233"/>
      <c r="CF1" s="233"/>
      <c r="CG1" s="233"/>
      <c r="CH1" s="233"/>
      <c r="CI1" s="233"/>
      <c r="CJ1" s="233"/>
      <c r="CK1" s="233"/>
      <c r="CL1" s="233"/>
      <c r="CM1" s="233"/>
      <c r="CN1" s="233"/>
      <c r="CO1" s="233"/>
      <c r="CP1" s="233"/>
      <c r="CQ1" s="233"/>
      <c r="CR1" s="233"/>
      <c r="CS1" s="233"/>
      <c r="CT1" s="233"/>
      <c r="CU1" s="895" t="s">
        <v>3232</v>
      </c>
      <c r="CV1" s="895"/>
      <c r="CW1" s="895" t="s">
        <v>3233</v>
      </c>
      <c r="CX1" s="895"/>
      <c r="DL1" s="247" t="s">
        <v>3293</v>
      </c>
    </row>
    <row r="2" spans="1:116" ht="30" customHeight="1">
      <c r="A2" s="873" t="s">
        <v>3235</v>
      </c>
      <c r="B2" s="878" t="s">
        <v>3236</v>
      </c>
      <c r="C2" s="877" t="s">
        <v>273</v>
      </c>
      <c r="D2" s="900" t="s">
        <v>3294</v>
      </c>
      <c r="E2" s="901"/>
      <c r="F2" s="901"/>
      <c r="G2" s="901"/>
      <c r="H2" s="901"/>
      <c r="I2" s="901"/>
      <c r="J2" s="901"/>
      <c r="K2" s="901"/>
      <c r="L2" s="901"/>
      <c r="M2" s="901"/>
      <c r="N2" s="901"/>
      <c r="O2" s="902"/>
      <c r="P2" s="874" t="s">
        <v>3295</v>
      </c>
      <c r="Q2" s="875"/>
      <c r="R2" s="875"/>
      <c r="S2" s="875"/>
      <c r="T2" s="875"/>
      <c r="U2" s="875"/>
      <c r="V2" s="875"/>
      <c r="W2" s="875"/>
      <c r="X2" s="875"/>
      <c r="Y2" s="875"/>
      <c r="Z2" s="875"/>
      <c r="AA2" s="876"/>
      <c r="AB2" s="874" t="s">
        <v>3296</v>
      </c>
      <c r="AC2" s="875"/>
      <c r="AD2" s="875"/>
      <c r="AE2" s="875"/>
      <c r="AF2" s="875"/>
      <c r="AG2" s="875"/>
      <c r="AH2" s="875"/>
      <c r="AI2" s="875"/>
      <c r="AJ2" s="875"/>
      <c r="AK2" s="875"/>
      <c r="AL2" s="875"/>
      <c r="AM2" s="876"/>
      <c r="AN2" s="874" t="s">
        <v>3297</v>
      </c>
      <c r="AO2" s="875"/>
      <c r="AP2" s="875"/>
      <c r="AQ2" s="875"/>
      <c r="AR2" s="875"/>
      <c r="AS2" s="875"/>
      <c r="AT2" s="875"/>
      <c r="AU2" s="875"/>
      <c r="AV2" s="875"/>
      <c r="AW2" s="875"/>
      <c r="AX2" s="875"/>
      <c r="AY2" s="876"/>
      <c r="AZ2" s="874" t="s">
        <v>3246</v>
      </c>
      <c r="BA2" s="875"/>
      <c r="BB2" s="875"/>
      <c r="BC2" s="875"/>
      <c r="BD2" s="875"/>
      <c r="BE2" s="875"/>
      <c r="BF2" s="875"/>
      <c r="BG2" s="875"/>
      <c r="BH2" s="875"/>
      <c r="BI2" s="875"/>
      <c r="BJ2" s="875"/>
      <c r="BK2" s="882"/>
      <c r="BL2" s="874" t="s">
        <v>3247</v>
      </c>
      <c r="BM2" s="875"/>
      <c r="BN2" s="875"/>
      <c r="BO2" s="875"/>
      <c r="BP2" s="875"/>
      <c r="BQ2" s="875"/>
      <c r="BR2" s="875"/>
      <c r="BS2" s="875"/>
      <c r="BT2" s="875"/>
      <c r="BU2" s="875"/>
      <c r="BV2" s="875"/>
      <c r="BW2" s="882"/>
      <c r="BX2" s="874" t="s">
        <v>3248</v>
      </c>
      <c r="BY2" s="875"/>
      <c r="BZ2" s="875"/>
      <c r="CA2" s="875"/>
      <c r="CB2" s="875"/>
      <c r="CC2" s="875"/>
      <c r="CD2" s="875"/>
      <c r="CE2" s="875"/>
      <c r="CF2" s="875"/>
      <c r="CG2" s="875"/>
      <c r="CH2" s="875"/>
      <c r="CI2" s="882"/>
      <c r="CJ2" s="874" t="s">
        <v>3288</v>
      </c>
      <c r="CK2" s="875"/>
      <c r="CL2" s="875"/>
      <c r="CM2" s="875"/>
      <c r="CN2" s="875"/>
      <c r="CO2" s="875"/>
      <c r="CP2" s="875"/>
      <c r="CQ2" s="875"/>
      <c r="CR2" s="875"/>
      <c r="CS2" s="882"/>
      <c r="CT2" s="876"/>
      <c r="CU2" s="897" t="s">
        <v>3298</v>
      </c>
      <c r="CV2" s="893" t="s">
        <v>3250</v>
      </c>
      <c r="CW2" s="894" t="s">
        <v>3251</v>
      </c>
      <c r="CX2" s="894" t="s">
        <v>3250</v>
      </c>
      <c r="CY2" s="889" t="s">
        <v>3234</v>
      </c>
      <c r="CZ2" s="890"/>
    </row>
    <row r="3" spans="1:116" ht="33" customHeight="1" outlineLevel="1">
      <c r="A3" s="873"/>
      <c r="B3" s="878"/>
      <c r="C3" s="877"/>
      <c r="D3" s="491" t="s">
        <v>467</v>
      </c>
      <c r="E3" s="492" t="s">
        <v>469</v>
      </c>
      <c r="F3" s="492" t="s">
        <v>470</v>
      </c>
      <c r="G3" s="492" t="s">
        <v>471</v>
      </c>
      <c r="H3" s="492" t="s">
        <v>472</v>
      </c>
      <c r="I3" s="492" t="s">
        <v>473</v>
      </c>
      <c r="J3" s="492" t="s">
        <v>474</v>
      </c>
      <c r="K3" s="492" t="s">
        <v>475</v>
      </c>
      <c r="L3" s="492" t="s">
        <v>477</v>
      </c>
      <c r="M3" s="492" t="s">
        <v>478</v>
      </c>
      <c r="N3" s="492" t="s">
        <v>479</v>
      </c>
      <c r="O3" s="495" t="s">
        <v>480</v>
      </c>
      <c r="P3" s="491" t="s">
        <v>467</v>
      </c>
      <c r="Q3" s="492" t="s">
        <v>469</v>
      </c>
      <c r="R3" s="492" t="s">
        <v>470</v>
      </c>
      <c r="S3" s="492" t="s">
        <v>471</v>
      </c>
      <c r="T3" s="492" t="s">
        <v>472</v>
      </c>
      <c r="U3" s="492" t="s">
        <v>473</v>
      </c>
      <c r="V3" s="492" t="s">
        <v>474</v>
      </c>
      <c r="W3" s="492" t="s">
        <v>475</v>
      </c>
      <c r="X3" s="492" t="s">
        <v>477</v>
      </c>
      <c r="Y3" s="492" t="s">
        <v>478</v>
      </c>
      <c r="Z3" s="492" t="s">
        <v>479</v>
      </c>
      <c r="AA3" s="495" t="s">
        <v>480</v>
      </c>
      <c r="AB3" s="491" t="s">
        <v>467</v>
      </c>
      <c r="AC3" s="492" t="s">
        <v>469</v>
      </c>
      <c r="AD3" s="492" t="s">
        <v>470</v>
      </c>
      <c r="AE3" s="492" t="s">
        <v>471</v>
      </c>
      <c r="AF3" s="492" t="s">
        <v>472</v>
      </c>
      <c r="AG3" s="492" t="s">
        <v>473</v>
      </c>
      <c r="AH3" s="492" t="s">
        <v>474</v>
      </c>
      <c r="AI3" s="492" t="s">
        <v>475</v>
      </c>
      <c r="AJ3" s="492" t="s">
        <v>477</v>
      </c>
      <c r="AK3" s="492" t="s">
        <v>478</v>
      </c>
      <c r="AL3" s="492" t="s">
        <v>479</v>
      </c>
      <c r="AM3" s="495" t="s">
        <v>480</v>
      </c>
      <c r="AN3" s="491" t="s">
        <v>467</v>
      </c>
      <c r="AO3" s="492" t="s">
        <v>469</v>
      </c>
      <c r="AP3" s="492" t="s">
        <v>470</v>
      </c>
      <c r="AQ3" s="492" t="s">
        <v>471</v>
      </c>
      <c r="AR3" s="492" t="s">
        <v>472</v>
      </c>
      <c r="AS3" s="492" t="s">
        <v>473</v>
      </c>
      <c r="AT3" s="492" t="s">
        <v>474</v>
      </c>
      <c r="AU3" s="492" t="s">
        <v>475</v>
      </c>
      <c r="AV3" s="492" t="s">
        <v>477</v>
      </c>
      <c r="AW3" s="492" t="s">
        <v>478</v>
      </c>
      <c r="AX3" s="492" t="s">
        <v>479</v>
      </c>
      <c r="AY3" s="495" t="s">
        <v>480</v>
      </c>
      <c r="AZ3" s="491" t="s">
        <v>467</v>
      </c>
      <c r="BA3" s="492" t="s">
        <v>469</v>
      </c>
      <c r="BB3" s="492" t="s">
        <v>470</v>
      </c>
      <c r="BC3" s="492" t="s">
        <v>471</v>
      </c>
      <c r="BD3" s="492" t="s">
        <v>472</v>
      </c>
      <c r="BE3" s="492" t="s">
        <v>473</v>
      </c>
      <c r="BF3" s="492" t="s">
        <v>474</v>
      </c>
      <c r="BG3" s="492" t="s">
        <v>475</v>
      </c>
      <c r="BH3" s="492" t="s">
        <v>477</v>
      </c>
      <c r="BI3" s="492" t="s">
        <v>478</v>
      </c>
      <c r="BJ3" s="492" t="s">
        <v>479</v>
      </c>
      <c r="BK3" s="496" t="s">
        <v>480</v>
      </c>
      <c r="BL3" s="491" t="s">
        <v>467</v>
      </c>
      <c r="BM3" s="492" t="s">
        <v>469</v>
      </c>
      <c r="BN3" s="492" t="s">
        <v>470</v>
      </c>
      <c r="BO3" s="492" t="s">
        <v>471</v>
      </c>
      <c r="BP3" s="492" t="s">
        <v>472</v>
      </c>
      <c r="BQ3" s="492" t="s">
        <v>473</v>
      </c>
      <c r="BR3" s="492" t="s">
        <v>474</v>
      </c>
      <c r="BS3" s="492" t="s">
        <v>475</v>
      </c>
      <c r="BT3" s="492" t="s">
        <v>477</v>
      </c>
      <c r="BU3" s="492" t="s">
        <v>478</v>
      </c>
      <c r="BV3" s="492" t="s">
        <v>479</v>
      </c>
      <c r="BW3" s="496" t="s">
        <v>480</v>
      </c>
      <c r="BX3" s="491" t="s">
        <v>467</v>
      </c>
      <c r="BY3" s="492" t="s">
        <v>469</v>
      </c>
      <c r="BZ3" s="492" t="s">
        <v>470</v>
      </c>
      <c r="CA3" s="492" t="s">
        <v>471</v>
      </c>
      <c r="CB3" s="492" t="s">
        <v>472</v>
      </c>
      <c r="CC3" s="492" t="s">
        <v>473</v>
      </c>
      <c r="CD3" s="492" t="s">
        <v>474</v>
      </c>
      <c r="CE3" s="492" t="s">
        <v>475</v>
      </c>
      <c r="CF3" s="492" t="s">
        <v>477</v>
      </c>
      <c r="CG3" s="492" t="s">
        <v>478</v>
      </c>
      <c r="CH3" s="492" t="s">
        <v>479</v>
      </c>
      <c r="CI3" s="496" t="s">
        <v>480</v>
      </c>
      <c r="CJ3" s="491" t="s">
        <v>467</v>
      </c>
      <c r="CK3" s="492" t="s">
        <v>469</v>
      </c>
      <c r="CL3" s="492" t="s">
        <v>470</v>
      </c>
      <c r="CM3" s="492" t="s">
        <v>471</v>
      </c>
      <c r="CN3" s="492" t="s">
        <v>472</v>
      </c>
      <c r="CO3" s="492" t="s">
        <v>473</v>
      </c>
      <c r="CP3" s="492" t="s">
        <v>474</v>
      </c>
      <c r="CQ3" s="492" t="s">
        <v>475</v>
      </c>
      <c r="CR3" s="492" t="s">
        <v>477</v>
      </c>
      <c r="CS3" s="496" t="s">
        <v>478</v>
      </c>
      <c r="CT3" s="495" t="s">
        <v>479</v>
      </c>
      <c r="CU3" s="898"/>
      <c r="CV3" s="893"/>
      <c r="CW3" s="894"/>
      <c r="CX3" s="894"/>
      <c r="CY3" s="1"/>
      <c r="CZ3" s="202" t="s">
        <v>3252</v>
      </c>
    </row>
    <row r="4" spans="1:116" s="2" customFormat="1" ht="25.5" customHeight="1">
      <c r="A4" s="532" t="s">
        <v>3267</v>
      </c>
      <c r="B4" s="533"/>
      <c r="C4" s="534"/>
      <c r="D4" s="539">
        <v>86975</v>
      </c>
      <c r="E4" s="540">
        <v>87168</v>
      </c>
      <c r="F4" s="540">
        <v>87161</v>
      </c>
      <c r="G4" s="540">
        <v>87068</v>
      </c>
      <c r="H4" s="540">
        <v>86902</v>
      </c>
      <c r="I4" s="540">
        <v>91602</v>
      </c>
      <c r="J4" s="540">
        <v>91591</v>
      </c>
      <c r="K4" s="540">
        <v>91991</v>
      </c>
      <c r="L4" s="540">
        <v>91954</v>
      </c>
      <c r="M4" s="540">
        <v>91962</v>
      </c>
      <c r="N4" s="540">
        <v>91621</v>
      </c>
      <c r="O4" s="541">
        <v>94834</v>
      </c>
      <c r="P4" s="539">
        <v>94404</v>
      </c>
      <c r="Q4" s="540">
        <v>83356</v>
      </c>
      <c r="R4" s="540">
        <v>82249</v>
      </c>
      <c r="S4" s="540">
        <v>106911</v>
      </c>
      <c r="T4" s="540">
        <v>105353</v>
      </c>
      <c r="U4" s="540">
        <v>106974</v>
      </c>
      <c r="V4" s="540">
        <v>105793</v>
      </c>
      <c r="W4" s="540">
        <v>105484</v>
      </c>
      <c r="X4" s="540">
        <v>105267</v>
      </c>
      <c r="Y4" s="540">
        <v>105957</v>
      </c>
      <c r="Z4" s="540">
        <v>105795</v>
      </c>
      <c r="AA4" s="541">
        <v>106002</v>
      </c>
      <c r="AB4" s="539">
        <v>105926</v>
      </c>
      <c r="AC4" s="540">
        <v>105895</v>
      </c>
      <c r="AD4" s="540">
        <v>106135</v>
      </c>
      <c r="AE4" s="540">
        <v>106103</v>
      </c>
      <c r="AF4" s="540">
        <v>106066</v>
      </c>
      <c r="AG4" s="540">
        <v>105780</v>
      </c>
      <c r="AH4" s="540">
        <v>105898</v>
      </c>
      <c r="AI4" s="540">
        <v>106031</v>
      </c>
      <c r="AJ4" s="540">
        <v>106045</v>
      </c>
      <c r="AK4" s="540">
        <v>106071</v>
      </c>
      <c r="AL4" s="540">
        <v>105884</v>
      </c>
      <c r="AM4" s="541">
        <v>105786</v>
      </c>
      <c r="AN4" s="539">
        <v>105714</v>
      </c>
      <c r="AO4" s="540">
        <v>105580</v>
      </c>
      <c r="AP4" s="540">
        <v>105454</v>
      </c>
      <c r="AQ4" s="540">
        <v>105172</v>
      </c>
      <c r="AR4" s="540">
        <v>105044</v>
      </c>
      <c r="AS4" s="540">
        <v>104884</v>
      </c>
      <c r="AT4" s="540">
        <v>104625</v>
      </c>
      <c r="AU4" s="540">
        <v>105164</v>
      </c>
      <c r="AV4" s="540">
        <v>104973</v>
      </c>
      <c r="AW4" s="540">
        <v>104813</v>
      </c>
      <c r="AX4" s="540">
        <v>104514</v>
      </c>
      <c r="AY4" s="541">
        <v>104367</v>
      </c>
      <c r="AZ4" s="539">
        <v>104163</v>
      </c>
      <c r="BA4" s="540">
        <v>104328</v>
      </c>
      <c r="BB4" s="540">
        <v>103814</v>
      </c>
      <c r="BC4" s="540">
        <v>103633</v>
      </c>
      <c r="BD4" s="540">
        <v>106477</v>
      </c>
      <c r="BE4" s="540">
        <v>106223</v>
      </c>
      <c r="BF4" s="540">
        <v>104412</v>
      </c>
      <c r="BG4" s="540">
        <v>104205</v>
      </c>
      <c r="BH4" s="540">
        <v>104074</v>
      </c>
      <c r="BI4" s="540">
        <v>103951</v>
      </c>
      <c r="BJ4" s="540">
        <v>103939</v>
      </c>
      <c r="BK4" s="542">
        <v>103803</v>
      </c>
      <c r="BL4" s="539">
        <v>102941</v>
      </c>
      <c r="BM4" s="540">
        <v>102751</v>
      </c>
      <c r="BN4" s="540">
        <v>104847</v>
      </c>
      <c r="BO4" s="540">
        <v>104974</v>
      </c>
      <c r="BP4" s="540">
        <v>104974</v>
      </c>
      <c r="BQ4" s="540">
        <v>105266</v>
      </c>
      <c r="BR4" s="540">
        <v>104021</v>
      </c>
      <c r="BS4" s="540">
        <v>104098</v>
      </c>
      <c r="BT4" s="540">
        <v>103804</v>
      </c>
      <c r="BU4" s="540">
        <v>103451</v>
      </c>
      <c r="BV4" s="540">
        <v>103298</v>
      </c>
      <c r="BW4" s="542">
        <v>103313</v>
      </c>
      <c r="BX4" s="539">
        <v>103750</v>
      </c>
      <c r="BY4" s="540">
        <v>103243</v>
      </c>
      <c r="BZ4" s="540">
        <v>109587</v>
      </c>
      <c r="CA4" s="540">
        <v>108409</v>
      </c>
      <c r="CB4" s="540">
        <v>108840</v>
      </c>
      <c r="CC4" s="540">
        <v>108461</v>
      </c>
      <c r="CD4" s="540">
        <v>107936</v>
      </c>
      <c r="CE4" s="540">
        <v>107598</v>
      </c>
      <c r="CF4" s="540">
        <v>107251</v>
      </c>
      <c r="CG4" s="540">
        <v>107471</v>
      </c>
      <c r="CH4" s="540">
        <v>106892</v>
      </c>
      <c r="CI4" s="542">
        <v>105628</v>
      </c>
      <c r="CJ4" s="539">
        <v>105190</v>
      </c>
      <c r="CK4" s="540">
        <v>104899</v>
      </c>
      <c r="CL4" s="540">
        <v>105289</v>
      </c>
      <c r="CM4" s="540">
        <v>106390</v>
      </c>
      <c r="CN4" s="540">
        <v>106237</v>
      </c>
      <c r="CO4" s="540">
        <v>106318</v>
      </c>
      <c r="CP4" s="540">
        <v>106026</v>
      </c>
      <c r="CQ4" s="540">
        <v>106671</v>
      </c>
      <c r="CR4" s="540">
        <v>106662</v>
      </c>
      <c r="CS4" s="542">
        <v>106320</v>
      </c>
      <c r="CT4" s="541">
        <v>106465</v>
      </c>
      <c r="CU4" s="102">
        <v>145</v>
      </c>
      <c r="CV4" s="85">
        <v>0.13638073739653875</v>
      </c>
      <c r="CW4" s="706">
        <v>837</v>
      </c>
      <c r="CX4" s="85">
        <v>0.79240352936721326</v>
      </c>
      <c r="CY4" s="1"/>
      <c r="CZ4" s="202" t="s">
        <v>3266</v>
      </c>
    </row>
    <row r="5" spans="1:116" ht="15" customHeight="1" outlineLevel="1">
      <c r="A5" s="123" t="s">
        <v>285</v>
      </c>
      <c r="B5" s="26"/>
      <c r="C5" s="27"/>
      <c r="D5" s="44">
        <v>1558</v>
      </c>
      <c r="E5" s="45">
        <v>1568</v>
      </c>
      <c r="F5" s="45">
        <v>1564</v>
      </c>
      <c r="G5" s="45">
        <v>1563</v>
      </c>
      <c r="H5" s="45">
        <v>1563</v>
      </c>
      <c r="I5" s="45">
        <v>1578</v>
      </c>
      <c r="J5" s="45">
        <v>1580</v>
      </c>
      <c r="K5" s="45">
        <v>1597</v>
      </c>
      <c r="L5" s="45">
        <v>1600</v>
      </c>
      <c r="M5" s="45">
        <v>1602</v>
      </c>
      <c r="N5" s="45">
        <v>1594</v>
      </c>
      <c r="O5" s="235">
        <v>1685</v>
      </c>
      <c r="P5" s="44">
        <v>1678</v>
      </c>
      <c r="Q5" s="45">
        <v>1510</v>
      </c>
      <c r="R5" s="45">
        <v>1498</v>
      </c>
      <c r="S5" s="45">
        <v>1944</v>
      </c>
      <c r="T5" s="45">
        <v>1908</v>
      </c>
      <c r="U5" s="45">
        <v>1946</v>
      </c>
      <c r="V5" s="45">
        <v>1930</v>
      </c>
      <c r="W5" s="45">
        <v>1928</v>
      </c>
      <c r="X5" s="45">
        <v>1925</v>
      </c>
      <c r="Y5" s="45">
        <v>1935</v>
      </c>
      <c r="Z5" s="45">
        <v>1925</v>
      </c>
      <c r="AA5" s="235">
        <v>1936</v>
      </c>
      <c r="AB5" s="44">
        <v>1930</v>
      </c>
      <c r="AC5" s="45">
        <v>1930</v>
      </c>
      <c r="AD5" s="45">
        <v>1934</v>
      </c>
      <c r="AE5" s="45">
        <v>1934</v>
      </c>
      <c r="AF5" s="45">
        <v>1930</v>
      </c>
      <c r="AG5" s="45">
        <v>1931</v>
      </c>
      <c r="AH5" s="45">
        <v>1927</v>
      </c>
      <c r="AI5" s="45">
        <v>1933</v>
      </c>
      <c r="AJ5" s="45">
        <v>1929</v>
      </c>
      <c r="AK5" s="45">
        <v>1929</v>
      </c>
      <c r="AL5" s="45">
        <v>1925</v>
      </c>
      <c r="AM5" s="235">
        <v>1925</v>
      </c>
      <c r="AN5" s="44">
        <v>2029</v>
      </c>
      <c r="AO5" s="45">
        <v>1927</v>
      </c>
      <c r="AP5" s="45">
        <v>1925</v>
      </c>
      <c r="AQ5" s="45">
        <v>1923</v>
      </c>
      <c r="AR5" s="45">
        <v>1953</v>
      </c>
      <c r="AS5" s="45">
        <v>1951</v>
      </c>
      <c r="AT5" s="45">
        <v>1941</v>
      </c>
      <c r="AU5" s="45">
        <v>1936</v>
      </c>
      <c r="AV5" s="45">
        <v>1932</v>
      </c>
      <c r="AW5" s="45">
        <v>1932</v>
      </c>
      <c r="AX5" s="45">
        <v>1926</v>
      </c>
      <c r="AY5" s="235">
        <v>1921</v>
      </c>
      <c r="AZ5" s="44">
        <v>1917</v>
      </c>
      <c r="BA5" s="45">
        <v>1914</v>
      </c>
      <c r="BB5" s="45">
        <v>1904</v>
      </c>
      <c r="BC5" s="45">
        <v>1899</v>
      </c>
      <c r="BD5" s="45">
        <v>1894</v>
      </c>
      <c r="BE5" s="45">
        <v>1891</v>
      </c>
      <c r="BF5" s="45">
        <v>1858</v>
      </c>
      <c r="BG5" s="45">
        <v>1861</v>
      </c>
      <c r="BH5" s="45">
        <v>1858</v>
      </c>
      <c r="BI5" s="45">
        <v>1859</v>
      </c>
      <c r="BJ5" s="45">
        <v>1845</v>
      </c>
      <c r="BK5" s="57">
        <v>1847</v>
      </c>
      <c r="BL5" s="44">
        <v>1691</v>
      </c>
      <c r="BM5" s="45">
        <v>1688</v>
      </c>
      <c r="BN5" s="45">
        <v>1736</v>
      </c>
      <c r="BO5" s="45">
        <v>1742</v>
      </c>
      <c r="BP5" s="45">
        <v>1742</v>
      </c>
      <c r="BQ5" s="45">
        <v>1749</v>
      </c>
      <c r="BR5" s="45">
        <v>1733</v>
      </c>
      <c r="BS5" s="45">
        <v>1736</v>
      </c>
      <c r="BT5" s="45">
        <v>1734</v>
      </c>
      <c r="BU5" s="45">
        <v>1733</v>
      </c>
      <c r="BV5" s="45">
        <v>1726</v>
      </c>
      <c r="BW5" s="57">
        <v>1726</v>
      </c>
      <c r="BX5" s="44">
        <v>1739</v>
      </c>
      <c r="BY5" s="45">
        <v>1721</v>
      </c>
      <c r="BZ5" s="45">
        <v>1807</v>
      </c>
      <c r="CA5" s="45">
        <v>1789</v>
      </c>
      <c r="CB5" s="45">
        <v>1794</v>
      </c>
      <c r="CC5" s="45">
        <v>1793</v>
      </c>
      <c r="CD5" s="45">
        <v>1796</v>
      </c>
      <c r="CE5" s="45">
        <v>1796</v>
      </c>
      <c r="CF5" s="45">
        <v>1791</v>
      </c>
      <c r="CG5" s="45">
        <v>1793</v>
      </c>
      <c r="CH5" s="45">
        <v>1780</v>
      </c>
      <c r="CI5" s="57">
        <v>1749</v>
      </c>
      <c r="CJ5" s="44">
        <v>1754</v>
      </c>
      <c r="CK5" s="45">
        <v>1751</v>
      </c>
      <c r="CL5" s="45">
        <v>1750</v>
      </c>
      <c r="CM5" s="45">
        <v>1772</v>
      </c>
      <c r="CN5" s="45">
        <v>1762</v>
      </c>
      <c r="CO5" s="45">
        <v>1771</v>
      </c>
      <c r="CP5" s="45">
        <v>1766</v>
      </c>
      <c r="CQ5" s="45">
        <v>1779</v>
      </c>
      <c r="CR5" s="45">
        <v>1782</v>
      </c>
      <c r="CS5" s="57">
        <v>1780</v>
      </c>
      <c r="CT5" s="235">
        <v>1780</v>
      </c>
      <c r="CU5" s="102">
        <v>0</v>
      </c>
      <c r="CV5" s="85">
        <v>0</v>
      </c>
      <c r="CW5" s="102">
        <v>31</v>
      </c>
      <c r="CX5" s="85">
        <v>1.7724413950829045</v>
      </c>
      <c r="CY5" s="1"/>
      <c r="CZ5" s="203" t="s">
        <v>3268</v>
      </c>
      <c r="DC5" s="225">
        <v>2016</v>
      </c>
      <c r="DD5" s="225">
        <v>2017</v>
      </c>
      <c r="DE5" s="225">
        <v>2018</v>
      </c>
      <c r="DF5" s="216">
        <v>2019</v>
      </c>
      <c r="DG5" s="225">
        <v>2020</v>
      </c>
      <c r="DH5" s="225">
        <v>2021</v>
      </c>
      <c r="DI5" s="225">
        <v>2022</v>
      </c>
    </row>
    <row r="6" spans="1:116" ht="15" customHeight="1" outlineLevel="2">
      <c r="A6" s="371">
        <v>142</v>
      </c>
      <c r="B6" s="15" t="s">
        <v>285</v>
      </c>
      <c r="C6" s="341" t="s">
        <v>286</v>
      </c>
      <c r="D6" s="347">
        <v>60</v>
      </c>
      <c r="E6" s="357">
        <v>60</v>
      </c>
      <c r="F6" s="357">
        <v>60</v>
      </c>
      <c r="G6" s="357">
        <v>60</v>
      </c>
      <c r="H6" s="357">
        <v>60</v>
      </c>
      <c r="I6" s="357">
        <v>61</v>
      </c>
      <c r="J6" s="357">
        <v>61</v>
      </c>
      <c r="K6" s="357">
        <v>61</v>
      </c>
      <c r="L6" s="357">
        <v>61</v>
      </c>
      <c r="M6" s="357">
        <v>61</v>
      </c>
      <c r="N6" s="357">
        <v>61</v>
      </c>
      <c r="O6" s="350">
        <v>65</v>
      </c>
      <c r="P6" s="347">
        <v>65</v>
      </c>
      <c r="Q6" s="357">
        <v>56</v>
      </c>
      <c r="R6" s="357">
        <v>56</v>
      </c>
      <c r="S6" s="357">
        <v>80</v>
      </c>
      <c r="T6" s="357">
        <v>77</v>
      </c>
      <c r="U6" s="357">
        <v>80</v>
      </c>
      <c r="V6" s="357">
        <v>79</v>
      </c>
      <c r="W6" s="357">
        <v>78</v>
      </c>
      <c r="X6" s="357">
        <v>77</v>
      </c>
      <c r="Y6" s="357">
        <v>77</v>
      </c>
      <c r="Z6" s="357">
        <v>77</v>
      </c>
      <c r="AA6" s="350">
        <v>79</v>
      </c>
      <c r="AB6" s="347">
        <v>79</v>
      </c>
      <c r="AC6" s="357">
        <v>79</v>
      </c>
      <c r="AD6" s="357">
        <v>79</v>
      </c>
      <c r="AE6" s="357">
        <v>79</v>
      </c>
      <c r="AF6" s="357">
        <v>81</v>
      </c>
      <c r="AG6" s="357">
        <v>81</v>
      </c>
      <c r="AH6" s="357">
        <v>81</v>
      </c>
      <c r="AI6" s="357">
        <v>81</v>
      </c>
      <c r="AJ6" s="357">
        <v>81</v>
      </c>
      <c r="AK6" s="357">
        <v>81</v>
      </c>
      <c r="AL6" s="357">
        <v>80</v>
      </c>
      <c r="AM6" s="350">
        <v>80</v>
      </c>
      <c r="AN6" s="347">
        <v>80</v>
      </c>
      <c r="AO6" s="357">
        <v>79</v>
      </c>
      <c r="AP6" s="357">
        <v>79</v>
      </c>
      <c r="AQ6" s="357">
        <v>79</v>
      </c>
      <c r="AR6" s="357">
        <v>79</v>
      </c>
      <c r="AS6" s="357">
        <v>79</v>
      </c>
      <c r="AT6" s="357">
        <v>79</v>
      </c>
      <c r="AU6" s="357">
        <v>79</v>
      </c>
      <c r="AV6" s="357">
        <v>79</v>
      </c>
      <c r="AW6" s="357">
        <v>79</v>
      </c>
      <c r="AX6" s="357">
        <v>79</v>
      </c>
      <c r="AY6" s="350">
        <v>79</v>
      </c>
      <c r="AZ6" s="347">
        <v>79</v>
      </c>
      <c r="BA6" s="357">
        <v>78</v>
      </c>
      <c r="BB6" s="357">
        <v>78</v>
      </c>
      <c r="BC6" s="357">
        <v>77</v>
      </c>
      <c r="BD6" s="357">
        <v>77</v>
      </c>
      <c r="BE6" s="357">
        <v>76</v>
      </c>
      <c r="BF6" s="357">
        <v>74</v>
      </c>
      <c r="BG6" s="357">
        <v>74</v>
      </c>
      <c r="BH6" s="357">
        <v>74</v>
      </c>
      <c r="BI6" s="357">
        <v>74</v>
      </c>
      <c r="BJ6" s="357">
        <v>74</v>
      </c>
      <c r="BK6" s="346">
        <v>74</v>
      </c>
      <c r="BL6" s="347">
        <v>76</v>
      </c>
      <c r="BM6" s="357">
        <v>76</v>
      </c>
      <c r="BN6" s="357">
        <v>77</v>
      </c>
      <c r="BO6" s="357">
        <v>77</v>
      </c>
      <c r="BP6" s="357">
        <v>77</v>
      </c>
      <c r="BQ6" s="357">
        <v>77</v>
      </c>
      <c r="BR6" s="357">
        <v>77</v>
      </c>
      <c r="BS6" s="357">
        <v>76</v>
      </c>
      <c r="BT6" s="357">
        <v>76</v>
      </c>
      <c r="BU6" s="357">
        <v>76</v>
      </c>
      <c r="BV6" s="357">
        <v>76</v>
      </c>
      <c r="BW6" s="346">
        <v>76</v>
      </c>
      <c r="BX6" s="347">
        <v>77</v>
      </c>
      <c r="BY6" s="357">
        <v>77</v>
      </c>
      <c r="BZ6" s="357">
        <v>83</v>
      </c>
      <c r="CA6" s="357">
        <v>81</v>
      </c>
      <c r="CB6" s="357">
        <v>80</v>
      </c>
      <c r="CC6" s="357">
        <v>80</v>
      </c>
      <c r="CD6" s="357">
        <v>80</v>
      </c>
      <c r="CE6" s="357">
        <v>80</v>
      </c>
      <c r="CF6" s="357">
        <v>80</v>
      </c>
      <c r="CG6" s="357">
        <v>81</v>
      </c>
      <c r="CH6" s="357">
        <v>81</v>
      </c>
      <c r="CI6" s="346">
        <v>78</v>
      </c>
      <c r="CJ6" s="347">
        <v>78</v>
      </c>
      <c r="CK6" s="357">
        <v>78</v>
      </c>
      <c r="CL6" s="357">
        <v>78</v>
      </c>
      <c r="CM6" s="357">
        <v>78</v>
      </c>
      <c r="CN6" s="357">
        <v>77</v>
      </c>
      <c r="CO6" s="357">
        <v>77</v>
      </c>
      <c r="CP6" s="357">
        <v>77</v>
      </c>
      <c r="CQ6" s="357">
        <v>77</v>
      </c>
      <c r="CR6" s="357">
        <v>77</v>
      </c>
      <c r="CS6" s="346">
        <v>77</v>
      </c>
      <c r="CT6" s="350">
        <v>79</v>
      </c>
      <c r="CU6" s="102">
        <v>2</v>
      </c>
      <c r="CV6" s="85">
        <v>2.5974025974025974</v>
      </c>
      <c r="CW6" s="102">
        <v>1</v>
      </c>
      <c r="CX6" s="85">
        <v>1.2820512820512819</v>
      </c>
      <c r="DB6" s="232" t="s">
        <v>467</v>
      </c>
      <c r="DC6" s="101">
        <v>94404</v>
      </c>
      <c r="DD6" s="104">
        <v>105926</v>
      </c>
      <c r="DE6" s="104">
        <v>105714</v>
      </c>
      <c r="DF6" s="3">
        <v>104163</v>
      </c>
      <c r="DG6" s="3">
        <v>102941</v>
      </c>
      <c r="DH6" s="3">
        <v>103750</v>
      </c>
      <c r="DI6" s="3">
        <v>105190</v>
      </c>
    </row>
    <row r="7" spans="1:116" ht="15" customHeight="1" outlineLevel="2">
      <c r="A7" s="371">
        <v>425</v>
      </c>
      <c r="B7" s="15" t="s">
        <v>285</v>
      </c>
      <c r="C7" s="341" t="s">
        <v>288</v>
      </c>
      <c r="D7" s="347">
        <v>118</v>
      </c>
      <c r="E7" s="357">
        <v>118</v>
      </c>
      <c r="F7" s="357">
        <v>118</v>
      </c>
      <c r="G7" s="357">
        <v>118</v>
      </c>
      <c r="H7" s="357">
        <v>118</v>
      </c>
      <c r="I7" s="357">
        <v>119</v>
      </c>
      <c r="J7" s="357">
        <v>119</v>
      </c>
      <c r="K7" s="357">
        <v>119</v>
      </c>
      <c r="L7" s="357">
        <v>119</v>
      </c>
      <c r="M7" s="357">
        <v>119</v>
      </c>
      <c r="N7" s="357">
        <v>119</v>
      </c>
      <c r="O7" s="350">
        <v>128</v>
      </c>
      <c r="P7" s="347">
        <v>128</v>
      </c>
      <c r="Q7" s="357">
        <v>121</v>
      </c>
      <c r="R7" s="357">
        <v>119</v>
      </c>
      <c r="S7" s="357">
        <v>173</v>
      </c>
      <c r="T7" s="357">
        <v>171</v>
      </c>
      <c r="U7" s="357">
        <v>175</v>
      </c>
      <c r="V7" s="357">
        <v>172</v>
      </c>
      <c r="W7" s="357">
        <v>172</v>
      </c>
      <c r="X7" s="357">
        <v>172</v>
      </c>
      <c r="Y7" s="357">
        <v>174</v>
      </c>
      <c r="Z7" s="357">
        <v>173</v>
      </c>
      <c r="AA7" s="350">
        <v>173</v>
      </c>
      <c r="AB7" s="347">
        <v>172</v>
      </c>
      <c r="AC7" s="357">
        <v>172</v>
      </c>
      <c r="AD7" s="357">
        <v>173</v>
      </c>
      <c r="AE7" s="357">
        <v>173</v>
      </c>
      <c r="AF7" s="357">
        <v>173</v>
      </c>
      <c r="AG7" s="357">
        <v>173</v>
      </c>
      <c r="AH7" s="357">
        <v>173</v>
      </c>
      <c r="AI7" s="357">
        <v>173</v>
      </c>
      <c r="AJ7" s="357">
        <v>173</v>
      </c>
      <c r="AK7" s="357">
        <v>174</v>
      </c>
      <c r="AL7" s="357">
        <v>174</v>
      </c>
      <c r="AM7" s="350">
        <v>174</v>
      </c>
      <c r="AN7" s="347">
        <v>174</v>
      </c>
      <c r="AO7" s="357">
        <v>174</v>
      </c>
      <c r="AP7" s="357">
        <v>174</v>
      </c>
      <c r="AQ7" s="357">
        <v>173</v>
      </c>
      <c r="AR7" s="357">
        <v>173</v>
      </c>
      <c r="AS7" s="357">
        <v>173</v>
      </c>
      <c r="AT7" s="357">
        <v>173</v>
      </c>
      <c r="AU7" s="357">
        <v>173</v>
      </c>
      <c r="AV7" s="357">
        <v>172</v>
      </c>
      <c r="AW7" s="357">
        <v>172</v>
      </c>
      <c r="AX7" s="357">
        <v>172</v>
      </c>
      <c r="AY7" s="350">
        <v>170</v>
      </c>
      <c r="AZ7" s="347">
        <v>170</v>
      </c>
      <c r="BA7" s="357">
        <v>168</v>
      </c>
      <c r="BB7" s="357">
        <v>165</v>
      </c>
      <c r="BC7" s="357">
        <v>163</v>
      </c>
      <c r="BD7" s="357">
        <v>162</v>
      </c>
      <c r="BE7" s="357">
        <v>162</v>
      </c>
      <c r="BF7" s="357">
        <v>160</v>
      </c>
      <c r="BG7" s="357">
        <v>160</v>
      </c>
      <c r="BH7" s="357">
        <v>160</v>
      </c>
      <c r="BI7" s="357">
        <v>160</v>
      </c>
      <c r="BJ7" s="357">
        <v>161</v>
      </c>
      <c r="BK7" s="346">
        <v>161</v>
      </c>
      <c r="BL7" s="347">
        <v>161</v>
      </c>
      <c r="BM7" s="357">
        <v>161</v>
      </c>
      <c r="BN7" s="357">
        <v>162</v>
      </c>
      <c r="BO7" s="357">
        <v>161</v>
      </c>
      <c r="BP7" s="357">
        <v>161</v>
      </c>
      <c r="BQ7" s="357">
        <v>162</v>
      </c>
      <c r="BR7" s="357">
        <v>161</v>
      </c>
      <c r="BS7" s="357">
        <v>162</v>
      </c>
      <c r="BT7" s="357">
        <v>162</v>
      </c>
      <c r="BU7" s="357">
        <v>161</v>
      </c>
      <c r="BV7" s="357">
        <v>160</v>
      </c>
      <c r="BW7" s="346">
        <v>160</v>
      </c>
      <c r="BX7" s="347">
        <v>164</v>
      </c>
      <c r="BY7" s="357">
        <v>164</v>
      </c>
      <c r="BZ7" s="357">
        <v>170</v>
      </c>
      <c r="CA7" s="357">
        <v>169</v>
      </c>
      <c r="CB7" s="357">
        <v>168</v>
      </c>
      <c r="CC7" s="357">
        <v>167</v>
      </c>
      <c r="CD7" s="357">
        <v>168</v>
      </c>
      <c r="CE7" s="357">
        <v>168</v>
      </c>
      <c r="CF7" s="357">
        <v>169</v>
      </c>
      <c r="CG7" s="357">
        <v>169</v>
      </c>
      <c r="CH7" s="357">
        <v>168</v>
      </c>
      <c r="CI7" s="346">
        <v>167</v>
      </c>
      <c r="CJ7" s="347">
        <v>166</v>
      </c>
      <c r="CK7" s="357">
        <v>165</v>
      </c>
      <c r="CL7" s="357">
        <v>165</v>
      </c>
      <c r="CM7" s="357">
        <v>165</v>
      </c>
      <c r="CN7" s="357">
        <v>162</v>
      </c>
      <c r="CO7" s="357">
        <v>163</v>
      </c>
      <c r="CP7" s="357">
        <v>162</v>
      </c>
      <c r="CQ7" s="357">
        <v>162</v>
      </c>
      <c r="CR7" s="357">
        <v>164</v>
      </c>
      <c r="CS7" s="346">
        <v>164</v>
      </c>
      <c r="CT7" s="350">
        <v>165</v>
      </c>
      <c r="CU7" s="102">
        <v>1</v>
      </c>
      <c r="CV7" s="85">
        <v>0.6097560975609756</v>
      </c>
      <c r="CW7" s="102">
        <v>-2</v>
      </c>
      <c r="CX7" s="85">
        <v>-1.1976047904191618</v>
      </c>
      <c r="CY7" s="891" t="s">
        <v>3269</v>
      </c>
      <c r="CZ7" s="892"/>
      <c r="DB7" s="103" t="s">
        <v>469</v>
      </c>
      <c r="DC7" s="101">
        <v>83356</v>
      </c>
      <c r="DD7" s="104">
        <v>105895</v>
      </c>
      <c r="DE7" s="104">
        <v>105580</v>
      </c>
      <c r="DF7" s="3">
        <v>104328</v>
      </c>
      <c r="DG7" s="3">
        <v>102751</v>
      </c>
      <c r="DH7" s="3">
        <v>103243</v>
      </c>
      <c r="DI7" s="3">
        <v>104899</v>
      </c>
    </row>
    <row r="8" spans="1:116" ht="15" customHeight="1" outlineLevel="2">
      <c r="A8" s="371">
        <v>579</v>
      </c>
      <c r="B8" s="15" t="s">
        <v>285</v>
      </c>
      <c r="C8" s="341" t="s">
        <v>290</v>
      </c>
      <c r="D8" s="347">
        <v>779</v>
      </c>
      <c r="E8" s="357">
        <v>782</v>
      </c>
      <c r="F8" s="357">
        <v>781</v>
      </c>
      <c r="G8" s="357">
        <v>780</v>
      </c>
      <c r="H8" s="357">
        <v>780</v>
      </c>
      <c r="I8" s="357">
        <v>791</v>
      </c>
      <c r="J8" s="357">
        <v>791</v>
      </c>
      <c r="K8" s="357">
        <v>795</v>
      </c>
      <c r="L8" s="357">
        <v>795</v>
      </c>
      <c r="M8" s="357">
        <v>796</v>
      </c>
      <c r="N8" s="357">
        <v>789</v>
      </c>
      <c r="O8" s="350">
        <v>815</v>
      </c>
      <c r="P8" s="347">
        <v>813</v>
      </c>
      <c r="Q8" s="357">
        <v>730</v>
      </c>
      <c r="R8" s="357">
        <v>725</v>
      </c>
      <c r="S8" s="357">
        <v>928</v>
      </c>
      <c r="T8" s="357">
        <v>913</v>
      </c>
      <c r="U8" s="357">
        <v>929</v>
      </c>
      <c r="V8" s="357">
        <v>919</v>
      </c>
      <c r="W8" s="357">
        <v>916</v>
      </c>
      <c r="X8" s="357">
        <v>915</v>
      </c>
      <c r="Y8" s="357">
        <v>919</v>
      </c>
      <c r="Z8" s="357">
        <v>911</v>
      </c>
      <c r="AA8" s="350">
        <v>915</v>
      </c>
      <c r="AB8" s="347">
        <v>912</v>
      </c>
      <c r="AC8" s="357">
        <v>911</v>
      </c>
      <c r="AD8" s="357">
        <v>911</v>
      </c>
      <c r="AE8" s="357">
        <v>911</v>
      </c>
      <c r="AF8" s="357">
        <v>907</v>
      </c>
      <c r="AG8" s="357">
        <v>909</v>
      </c>
      <c r="AH8" s="357">
        <v>904</v>
      </c>
      <c r="AI8" s="357">
        <v>904</v>
      </c>
      <c r="AJ8" s="357">
        <v>901</v>
      </c>
      <c r="AK8" s="357">
        <v>898</v>
      </c>
      <c r="AL8" s="357">
        <v>897</v>
      </c>
      <c r="AM8" s="350">
        <v>897</v>
      </c>
      <c r="AN8" s="347">
        <v>1003</v>
      </c>
      <c r="AO8" s="357">
        <v>897</v>
      </c>
      <c r="AP8" s="357">
        <v>895</v>
      </c>
      <c r="AQ8" s="357">
        <v>894</v>
      </c>
      <c r="AR8" s="357">
        <v>925</v>
      </c>
      <c r="AS8" s="357">
        <v>924</v>
      </c>
      <c r="AT8" s="357">
        <v>921</v>
      </c>
      <c r="AU8" s="357">
        <v>919</v>
      </c>
      <c r="AV8" s="357">
        <v>918</v>
      </c>
      <c r="AW8" s="357">
        <v>918</v>
      </c>
      <c r="AX8" s="357">
        <v>914</v>
      </c>
      <c r="AY8" s="350">
        <v>911</v>
      </c>
      <c r="AZ8" s="347">
        <v>909</v>
      </c>
      <c r="BA8" s="357">
        <v>909</v>
      </c>
      <c r="BB8" s="357">
        <v>904</v>
      </c>
      <c r="BC8" s="357">
        <v>903</v>
      </c>
      <c r="BD8" s="357">
        <v>903</v>
      </c>
      <c r="BE8" s="357">
        <v>902</v>
      </c>
      <c r="BF8" s="357">
        <v>884</v>
      </c>
      <c r="BG8" s="357">
        <v>885</v>
      </c>
      <c r="BH8" s="357">
        <v>884</v>
      </c>
      <c r="BI8" s="357">
        <v>884</v>
      </c>
      <c r="BJ8" s="357">
        <v>881</v>
      </c>
      <c r="BK8" s="346">
        <v>882</v>
      </c>
      <c r="BL8" s="347">
        <v>671</v>
      </c>
      <c r="BM8" s="357">
        <v>670</v>
      </c>
      <c r="BN8" s="357">
        <v>696</v>
      </c>
      <c r="BO8" s="357">
        <v>698</v>
      </c>
      <c r="BP8" s="357">
        <v>698</v>
      </c>
      <c r="BQ8" s="357">
        <v>700</v>
      </c>
      <c r="BR8" s="357">
        <v>696</v>
      </c>
      <c r="BS8" s="357">
        <v>699</v>
      </c>
      <c r="BT8" s="357">
        <v>698</v>
      </c>
      <c r="BU8" s="357">
        <v>698</v>
      </c>
      <c r="BV8" s="357">
        <v>695</v>
      </c>
      <c r="BW8" s="346">
        <v>697</v>
      </c>
      <c r="BX8" s="347">
        <v>704</v>
      </c>
      <c r="BY8" s="357">
        <v>690</v>
      </c>
      <c r="BZ8" s="357">
        <v>731</v>
      </c>
      <c r="CA8" s="357">
        <v>725</v>
      </c>
      <c r="CB8" s="357">
        <v>720</v>
      </c>
      <c r="CC8" s="357">
        <v>717</v>
      </c>
      <c r="CD8" s="357">
        <v>714</v>
      </c>
      <c r="CE8" s="357">
        <v>714</v>
      </c>
      <c r="CF8" s="357">
        <v>710</v>
      </c>
      <c r="CG8" s="357">
        <v>709</v>
      </c>
      <c r="CH8" s="357">
        <v>701</v>
      </c>
      <c r="CI8" s="346">
        <v>696</v>
      </c>
      <c r="CJ8" s="347">
        <v>697</v>
      </c>
      <c r="CK8" s="357">
        <v>698</v>
      </c>
      <c r="CL8" s="357">
        <v>698</v>
      </c>
      <c r="CM8" s="357">
        <v>708</v>
      </c>
      <c r="CN8" s="357">
        <v>706</v>
      </c>
      <c r="CO8" s="357">
        <v>713</v>
      </c>
      <c r="CP8" s="357">
        <v>712</v>
      </c>
      <c r="CQ8" s="357">
        <v>719</v>
      </c>
      <c r="CR8" s="357">
        <v>717</v>
      </c>
      <c r="CS8" s="346">
        <v>715</v>
      </c>
      <c r="CT8" s="350">
        <v>712</v>
      </c>
      <c r="CU8" s="102">
        <v>-3</v>
      </c>
      <c r="CV8" s="85">
        <v>-0.41958041958041958</v>
      </c>
      <c r="CW8" s="102">
        <v>16</v>
      </c>
      <c r="CX8" s="85">
        <v>2.2988505747126435</v>
      </c>
      <c r="CY8" s="1"/>
      <c r="CZ8" s="231" t="s">
        <v>3270</v>
      </c>
      <c r="DB8" s="103" t="s">
        <v>470</v>
      </c>
      <c r="DC8" s="101">
        <v>82249</v>
      </c>
      <c r="DD8" s="104">
        <v>106135</v>
      </c>
      <c r="DE8" s="104">
        <v>105454</v>
      </c>
      <c r="DF8" s="3">
        <v>103814</v>
      </c>
      <c r="DG8" s="3">
        <v>104847</v>
      </c>
      <c r="DH8" s="3">
        <v>109587</v>
      </c>
      <c r="DI8" s="3">
        <v>105289</v>
      </c>
    </row>
    <row r="9" spans="1:116" ht="15" customHeight="1" outlineLevel="2">
      <c r="A9" s="371">
        <v>585</v>
      </c>
      <c r="B9" s="15" t="s">
        <v>285</v>
      </c>
      <c r="C9" s="341" t="s">
        <v>292</v>
      </c>
      <c r="D9" s="347">
        <v>212</v>
      </c>
      <c r="E9" s="357">
        <v>212</v>
      </c>
      <c r="F9" s="357">
        <v>212</v>
      </c>
      <c r="G9" s="357">
        <v>212</v>
      </c>
      <c r="H9" s="357">
        <v>212</v>
      </c>
      <c r="I9" s="357">
        <v>212</v>
      </c>
      <c r="J9" s="357">
        <v>212</v>
      </c>
      <c r="K9" s="357">
        <v>212</v>
      </c>
      <c r="L9" s="357">
        <v>212</v>
      </c>
      <c r="M9" s="357">
        <v>212</v>
      </c>
      <c r="N9" s="357">
        <v>212</v>
      </c>
      <c r="O9" s="350">
        <v>236</v>
      </c>
      <c r="P9" s="347">
        <v>235</v>
      </c>
      <c r="Q9" s="357">
        <v>220</v>
      </c>
      <c r="R9" s="357">
        <v>218</v>
      </c>
      <c r="S9" s="357">
        <v>285</v>
      </c>
      <c r="T9" s="357">
        <v>282</v>
      </c>
      <c r="U9" s="357">
        <v>289</v>
      </c>
      <c r="V9" s="357">
        <v>288</v>
      </c>
      <c r="W9" s="357">
        <v>292</v>
      </c>
      <c r="X9" s="357">
        <v>292</v>
      </c>
      <c r="Y9" s="357">
        <v>295</v>
      </c>
      <c r="Z9" s="357">
        <v>294</v>
      </c>
      <c r="AA9" s="350">
        <v>294</v>
      </c>
      <c r="AB9" s="347">
        <v>293</v>
      </c>
      <c r="AC9" s="357">
        <v>293</v>
      </c>
      <c r="AD9" s="357">
        <v>293</v>
      </c>
      <c r="AE9" s="357">
        <v>293</v>
      </c>
      <c r="AF9" s="357">
        <v>291</v>
      </c>
      <c r="AG9" s="357">
        <v>291</v>
      </c>
      <c r="AH9" s="357">
        <v>291</v>
      </c>
      <c r="AI9" s="357">
        <v>293</v>
      </c>
      <c r="AJ9" s="357">
        <v>292</v>
      </c>
      <c r="AK9" s="357">
        <v>292</v>
      </c>
      <c r="AL9" s="357">
        <v>291</v>
      </c>
      <c r="AM9" s="350">
        <v>291</v>
      </c>
      <c r="AN9" s="347">
        <v>291</v>
      </c>
      <c r="AO9" s="357">
        <v>293</v>
      </c>
      <c r="AP9" s="357">
        <v>293</v>
      </c>
      <c r="AQ9" s="357">
        <v>293</v>
      </c>
      <c r="AR9" s="357">
        <v>292</v>
      </c>
      <c r="AS9" s="357">
        <v>292</v>
      </c>
      <c r="AT9" s="357">
        <v>291</v>
      </c>
      <c r="AU9" s="357">
        <v>290</v>
      </c>
      <c r="AV9" s="357">
        <v>289</v>
      </c>
      <c r="AW9" s="357">
        <v>289</v>
      </c>
      <c r="AX9" s="357">
        <v>288</v>
      </c>
      <c r="AY9" s="350">
        <v>288</v>
      </c>
      <c r="AZ9" s="347">
        <v>288</v>
      </c>
      <c r="BA9" s="357">
        <v>288</v>
      </c>
      <c r="BB9" s="357">
        <v>286</v>
      </c>
      <c r="BC9" s="357">
        <v>286</v>
      </c>
      <c r="BD9" s="357">
        <v>283</v>
      </c>
      <c r="BE9" s="357">
        <v>282</v>
      </c>
      <c r="BF9" s="357">
        <v>281</v>
      </c>
      <c r="BG9" s="357">
        <v>283</v>
      </c>
      <c r="BH9" s="357">
        <v>281</v>
      </c>
      <c r="BI9" s="357">
        <v>281</v>
      </c>
      <c r="BJ9" s="357">
        <v>277</v>
      </c>
      <c r="BK9" s="346">
        <v>278</v>
      </c>
      <c r="BL9" s="347">
        <v>279</v>
      </c>
      <c r="BM9" s="357">
        <v>278</v>
      </c>
      <c r="BN9" s="357">
        <v>287</v>
      </c>
      <c r="BO9" s="357">
        <v>286</v>
      </c>
      <c r="BP9" s="357">
        <v>286</v>
      </c>
      <c r="BQ9" s="357">
        <v>288</v>
      </c>
      <c r="BR9" s="357">
        <v>283</v>
      </c>
      <c r="BS9" s="357">
        <v>283</v>
      </c>
      <c r="BT9" s="357">
        <v>283</v>
      </c>
      <c r="BU9" s="357">
        <v>283</v>
      </c>
      <c r="BV9" s="357">
        <v>281</v>
      </c>
      <c r="BW9" s="346">
        <v>282</v>
      </c>
      <c r="BX9" s="347">
        <v>285</v>
      </c>
      <c r="BY9" s="357">
        <v>281</v>
      </c>
      <c r="BZ9" s="357">
        <v>294</v>
      </c>
      <c r="CA9" s="357">
        <v>289</v>
      </c>
      <c r="CB9" s="357">
        <v>293</v>
      </c>
      <c r="CC9" s="357">
        <v>291</v>
      </c>
      <c r="CD9" s="357">
        <v>291</v>
      </c>
      <c r="CE9" s="357">
        <v>291</v>
      </c>
      <c r="CF9" s="357">
        <v>290</v>
      </c>
      <c r="CG9" s="357">
        <v>290</v>
      </c>
      <c r="CH9" s="357">
        <v>289</v>
      </c>
      <c r="CI9" s="346">
        <v>278</v>
      </c>
      <c r="CJ9" s="347">
        <v>281</v>
      </c>
      <c r="CK9" s="357">
        <v>281</v>
      </c>
      <c r="CL9" s="357">
        <v>281</v>
      </c>
      <c r="CM9" s="357">
        <v>284</v>
      </c>
      <c r="CN9" s="357">
        <v>284</v>
      </c>
      <c r="CO9" s="357">
        <v>284</v>
      </c>
      <c r="CP9" s="357">
        <v>282</v>
      </c>
      <c r="CQ9" s="357">
        <v>283</v>
      </c>
      <c r="CR9" s="357">
        <v>284</v>
      </c>
      <c r="CS9" s="346">
        <v>283</v>
      </c>
      <c r="CT9" s="350">
        <v>285</v>
      </c>
      <c r="CU9" s="102">
        <v>2</v>
      </c>
      <c r="CV9" s="85">
        <v>0.70671378091872794</v>
      </c>
      <c r="CW9" s="102">
        <v>7</v>
      </c>
      <c r="CX9" s="85">
        <v>2.5179856115107913</v>
      </c>
      <c r="CY9" s="1"/>
      <c r="CZ9" s="231" t="s">
        <v>3299</v>
      </c>
      <c r="DB9" s="103" t="s">
        <v>471</v>
      </c>
      <c r="DC9" s="101">
        <v>106911</v>
      </c>
      <c r="DD9" s="104">
        <v>106103</v>
      </c>
      <c r="DE9" s="104">
        <v>105172</v>
      </c>
      <c r="DF9" s="3">
        <v>103633</v>
      </c>
      <c r="DG9" s="3">
        <v>104974</v>
      </c>
      <c r="DH9" s="3">
        <v>108409</v>
      </c>
      <c r="DI9" s="3">
        <v>106390</v>
      </c>
    </row>
    <row r="10" spans="1:116" ht="15" customHeight="1" outlineLevel="2">
      <c r="A10" s="371">
        <v>591</v>
      </c>
      <c r="B10" s="15" t="s">
        <v>285</v>
      </c>
      <c r="C10" s="341" t="s">
        <v>294</v>
      </c>
      <c r="D10" s="347">
        <v>226</v>
      </c>
      <c r="E10" s="357">
        <v>226</v>
      </c>
      <c r="F10" s="357">
        <v>226</v>
      </c>
      <c r="G10" s="357">
        <v>226</v>
      </c>
      <c r="H10" s="357">
        <v>226</v>
      </c>
      <c r="I10" s="357">
        <v>228</v>
      </c>
      <c r="J10" s="357">
        <v>228</v>
      </c>
      <c r="K10" s="357">
        <v>228</v>
      </c>
      <c r="L10" s="357">
        <v>228</v>
      </c>
      <c r="M10" s="357">
        <v>228</v>
      </c>
      <c r="N10" s="357">
        <v>228</v>
      </c>
      <c r="O10" s="350">
        <v>241</v>
      </c>
      <c r="P10" s="347">
        <v>241</v>
      </c>
      <c r="Q10" s="357">
        <v>209</v>
      </c>
      <c r="R10" s="357">
        <v>207</v>
      </c>
      <c r="S10" s="357">
        <v>265</v>
      </c>
      <c r="T10" s="357">
        <v>255</v>
      </c>
      <c r="U10" s="357">
        <v>264</v>
      </c>
      <c r="V10" s="357">
        <v>266</v>
      </c>
      <c r="W10" s="357">
        <v>266</v>
      </c>
      <c r="X10" s="357">
        <v>266</v>
      </c>
      <c r="Y10" s="357">
        <v>266</v>
      </c>
      <c r="Z10" s="357">
        <v>266</v>
      </c>
      <c r="AA10" s="350">
        <v>266</v>
      </c>
      <c r="AB10" s="347">
        <v>265</v>
      </c>
      <c r="AC10" s="357">
        <v>264</v>
      </c>
      <c r="AD10" s="357">
        <v>265</v>
      </c>
      <c r="AE10" s="357">
        <v>265</v>
      </c>
      <c r="AF10" s="357">
        <v>264</v>
      </c>
      <c r="AG10" s="357">
        <v>263</v>
      </c>
      <c r="AH10" s="357">
        <v>263</v>
      </c>
      <c r="AI10" s="357">
        <v>263</v>
      </c>
      <c r="AJ10" s="357">
        <v>263</v>
      </c>
      <c r="AK10" s="357">
        <v>263</v>
      </c>
      <c r="AL10" s="357">
        <v>262</v>
      </c>
      <c r="AM10" s="350">
        <v>262</v>
      </c>
      <c r="AN10" s="347">
        <v>262</v>
      </c>
      <c r="AO10" s="357">
        <v>262</v>
      </c>
      <c r="AP10" s="357">
        <v>262</v>
      </c>
      <c r="AQ10" s="357">
        <v>262</v>
      </c>
      <c r="AR10" s="357">
        <v>262</v>
      </c>
      <c r="AS10" s="357">
        <v>262</v>
      </c>
      <c r="AT10" s="357">
        <v>261</v>
      </c>
      <c r="AU10" s="357">
        <v>260</v>
      </c>
      <c r="AV10" s="357">
        <v>259</v>
      </c>
      <c r="AW10" s="357">
        <v>259</v>
      </c>
      <c r="AX10" s="357">
        <v>258</v>
      </c>
      <c r="AY10" s="350">
        <v>258</v>
      </c>
      <c r="AZ10" s="347">
        <v>257</v>
      </c>
      <c r="BA10" s="357">
        <v>257</v>
      </c>
      <c r="BB10" s="357">
        <v>257</v>
      </c>
      <c r="BC10" s="357">
        <v>256</v>
      </c>
      <c r="BD10" s="357">
        <v>255</v>
      </c>
      <c r="BE10" s="357">
        <v>255</v>
      </c>
      <c r="BF10" s="357">
        <v>247</v>
      </c>
      <c r="BG10" s="357">
        <v>250</v>
      </c>
      <c r="BH10" s="357">
        <v>250</v>
      </c>
      <c r="BI10" s="357">
        <v>250</v>
      </c>
      <c r="BJ10" s="357">
        <v>247</v>
      </c>
      <c r="BK10" s="346">
        <v>247</v>
      </c>
      <c r="BL10" s="347">
        <v>247</v>
      </c>
      <c r="BM10" s="357">
        <v>247</v>
      </c>
      <c r="BN10" s="357">
        <v>255</v>
      </c>
      <c r="BO10" s="357">
        <v>256</v>
      </c>
      <c r="BP10" s="357">
        <v>256</v>
      </c>
      <c r="BQ10" s="357">
        <v>257</v>
      </c>
      <c r="BR10" s="357">
        <v>253</v>
      </c>
      <c r="BS10" s="357">
        <v>253</v>
      </c>
      <c r="BT10" s="357">
        <v>252</v>
      </c>
      <c r="BU10" s="357">
        <v>252</v>
      </c>
      <c r="BV10" s="357">
        <v>253</v>
      </c>
      <c r="BW10" s="346">
        <v>250</v>
      </c>
      <c r="BX10" s="347">
        <v>251</v>
      </c>
      <c r="BY10" s="357">
        <v>251</v>
      </c>
      <c r="BZ10" s="357">
        <v>260</v>
      </c>
      <c r="CA10" s="357">
        <v>259</v>
      </c>
      <c r="CB10" s="357">
        <v>263</v>
      </c>
      <c r="CC10" s="357">
        <v>265</v>
      </c>
      <c r="CD10" s="357">
        <v>268</v>
      </c>
      <c r="CE10" s="357">
        <v>268</v>
      </c>
      <c r="CF10" s="357">
        <v>266</v>
      </c>
      <c r="CG10" s="357">
        <v>267</v>
      </c>
      <c r="CH10" s="357">
        <v>267</v>
      </c>
      <c r="CI10" s="346">
        <v>261</v>
      </c>
      <c r="CJ10" s="347">
        <v>261</v>
      </c>
      <c r="CK10" s="357">
        <v>258</v>
      </c>
      <c r="CL10" s="357">
        <v>256</v>
      </c>
      <c r="CM10" s="357">
        <v>259</v>
      </c>
      <c r="CN10" s="357">
        <v>259</v>
      </c>
      <c r="CO10" s="357">
        <v>261</v>
      </c>
      <c r="CP10" s="357">
        <v>260</v>
      </c>
      <c r="CQ10" s="357">
        <v>265</v>
      </c>
      <c r="CR10" s="357">
        <v>267</v>
      </c>
      <c r="CS10" s="346">
        <v>267</v>
      </c>
      <c r="CT10" s="350">
        <v>266</v>
      </c>
      <c r="CU10" s="102">
        <v>-1</v>
      </c>
      <c r="CV10" s="85">
        <v>-0.37453183520599254</v>
      </c>
      <c r="CW10" s="102">
        <v>5</v>
      </c>
      <c r="CX10" s="85">
        <v>1.9157088122605364</v>
      </c>
      <c r="CY10" s="1"/>
      <c r="CZ10" s="231" t="s">
        <v>3300</v>
      </c>
      <c r="DB10" s="103" t="s">
        <v>472</v>
      </c>
      <c r="DC10" s="101">
        <v>105353</v>
      </c>
      <c r="DD10" s="104">
        <v>106066</v>
      </c>
      <c r="DE10" s="104">
        <v>105044</v>
      </c>
      <c r="DF10" s="3">
        <v>106477</v>
      </c>
      <c r="DG10" s="3">
        <v>104974</v>
      </c>
      <c r="DH10" s="3">
        <v>108840</v>
      </c>
      <c r="DI10" s="3">
        <v>106237</v>
      </c>
    </row>
    <row r="11" spans="1:116" ht="15" customHeight="1" outlineLevel="2">
      <c r="A11" s="371">
        <v>893</v>
      </c>
      <c r="B11" s="15" t="s">
        <v>285</v>
      </c>
      <c r="C11" s="341" t="s">
        <v>295</v>
      </c>
      <c r="D11" s="347">
        <v>163</v>
      </c>
      <c r="E11" s="357">
        <v>170</v>
      </c>
      <c r="F11" s="357">
        <v>167</v>
      </c>
      <c r="G11" s="357">
        <v>167</v>
      </c>
      <c r="H11" s="357">
        <v>167</v>
      </c>
      <c r="I11" s="357">
        <v>167</v>
      </c>
      <c r="J11" s="357">
        <v>169</v>
      </c>
      <c r="K11" s="357">
        <v>182</v>
      </c>
      <c r="L11" s="357">
        <v>185</v>
      </c>
      <c r="M11" s="357">
        <v>186</v>
      </c>
      <c r="N11" s="357">
        <v>185</v>
      </c>
      <c r="O11" s="350">
        <v>200</v>
      </c>
      <c r="P11" s="347">
        <v>196</v>
      </c>
      <c r="Q11" s="357">
        <v>174</v>
      </c>
      <c r="R11" s="357">
        <v>173</v>
      </c>
      <c r="S11" s="357">
        <v>213</v>
      </c>
      <c r="T11" s="357">
        <v>210</v>
      </c>
      <c r="U11" s="357">
        <v>209</v>
      </c>
      <c r="V11" s="357">
        <v>206</v>
      </c>
      <c r="W11" s="357">
        <v>204</v>
      </c>
      <c r="X11" s="357">
        <v>203</v>
      </c>
      <c r="Y11" s="357">
        <v>204</v>
      </c>
      <c r="Z11" s="357">
        <v>204</v>
      </c>
      <c r="AA11" s="350">
        <v>209</v>
      </c>
      <c r="AB11" s="347">
        <v>209</v>
      </c>
      <c r="AC11" s="357">
        <v>211</v>
      </c>
      <c r="AD11" s="357">
        <v>213</v>
      </c>
      <c r="AE11" s="357">
        <v>213</v>
      </c>
      <c r="AF11" s="357">
        <v>214</v>
      </c>
      <c r="AG11" s="357">
        <v>214</v>
      </c>
      <c r="AH11" s="357">
        <v>215</v>
      </c>
      <c r="AI11" s="357">
        <v>219</v>
      </c>
      <c r="AJ11" s="357">
        <v>219</v>
      </c>
      <c r="AK11" s="357">
        <v>221</v>
      </c>
      <c r="AL11" s="357">
        <v>221</v>
      </c>
      <c r="AM11" s="350">
        <v>221</v>
      </c>
      <c r="AN11" s="347">
        <v>219</v>
      </c>
      <c r="AO11" s="357">
        <v>222</v>
      </c>
      <c r="AP11" s="357">
        <v>222</v>
      </c>
      <c r="AQ11" s="357">
        <v>222</v>
      </c>
      <c r="AR11" s="357">
        <v>222</v>
      </c>
      <c r="AS11" s="357">
        <v>221</v>
      </c>
      <c r="AT11" s="357">
        <v>216</v>
      </c>
      <c r="AU11" s="357">
        <v>215</v>
      </c>
      <c r="AV11" s="357">
        <v>215</v>
      </c>
      <c r="AW11" s="357">
        <v>215</v>
      </c>
      <c r="AX11" s="357">
        <v>215</v>
      </c>
      <c r="AY11" s="350">
        <v>215</v>
      </c>
      <c r="AZ11" s="347">
        <v>214</v>
      </c>
      <c r="BA11" s="357">
        <v>214</v>
      </c>
      <c r="BB11" s="357">
        <v>214</v>
      </c>
      <c r="BC11" s="357">
        <v>214</v>
      </c>
      <c r="BD11" s="357">
        <v>214</v>
      </c>
      <c r="BE11" s="357">
        <v>214</v>
      </c>
      <c r="BF11" s="357">
        <v>212</v>
      </c>
      <c r="BG11" s="357">
        <v>209</v>
      </c>
      <c r="BH11" s="357">
        <v>209</v>
      </c>
      <c r="BI11" s="357">
        <v>210</v>
      </c>
      <c r="BJ11" s="357">
        <v>205</v>
      </c>
      <c r="BK11" s="346">
        <v>205</v>
      </c>
      <c r="BL11" s="347">
        <v>257</v>
      </c>
      <c r="BM11" s="357">
        <v>256</v>
      </c>
      <c r="BN11" s="357">
        <v>259</v>
      </c>
      <c r="BO11" s="357">
        <v>264</v>
      </c>
      <c r="BP11" s="357">
        <v>264</v>
      </c>
      <c r="BQ11" s="357">
        <v>265</v>
      </c>
      <c r="BR11" s="357">
        <v>263</v>
      </c>
      <c r="BS11" s="357">
        <v>263</v>
      </c>
      <c r="BT11" s="357">
        <v>263</v>
      </c>
      <c r="BU11" s="357">
        <v>263</v>
      </c>
      <c r="BV11" s="357">
        <v>261</v>
      </c>
      <c r="BW11" s="346">
        <v>261</v>
      </c>
      <c r="BX11" s="347">
        <v>258</v>
      </c>
      <c r="BY11" s="357">
        <v>258</v>
      </c>
      <c r="BZ11" s="357">
        <v>269</v>
      </c>
      <c r="CA11" s="357">
        <v>266</v>
      </c>
      <c r="CB11" s="357">
        <v>270</v>
      </c>
      <c r="CC11" s="357">
        <v>273</v>
      </c>
      <c r="CD11" s="357">
        <v>275</v>
      </c>
      <c r="CE11" s="357">
        <v>275</v>
      </c>
      <c r="CF11" s="357">
        <v>276</v>
      </c>
      <c r="CG11" s="357">
        <v>277</v>
      </c>
      <c r="CH11" s="357">
        <v>274</v>
      </c>
      <c r="CI11" s="346">
        <v>269</v>
      </c>
      <c r="CJ11" s="347">
        <v>271</v>
      </c>
      <c r="CK11" s="357">
        <v>271</v>
      </c>
      <c r="CL11" s="357">
        <v>272</v>
      </c>
      <c r="CM11" s="357">
        <v>278</v>
      </c>
      <c r="CN11" s="357">
        <v>274</v>
      </c>
      <c r="CO11" s="357">
        <v>273</v>
      </c>
      <c r="CP11" s="357">
        <v>273</v>
      </c>
      <c r="CQ11" s="357">
        <v>273</v>
      </c>
      <c r="CR11" s="357">
        <v>273</v>
      </c>
      <c r="CS11" s="346">
        <v>274</v>
      </c>
      <c r="CT11" s="350">
        <v>273</v>
      </c>
      <c r="CU11" s="102">
        <v>-1</v>
      </c>
      <c r="CV11" s="85">
        <v>-0.36496350364963503</v>
      </c>
      <c r="CW11" s="102">
        <v>4</v>
      </c>
      <c r="CX11" s="85">
        <v>1.486988847583643</v>
      </c>
      <c r="DB11" s="103" t="s">
        <v>473</v>
      </c>
      <c r="DC11" s="101">
        <v>106974</v>
      </c>
      <c r="DD11" s="104">
        <v>105780</v>
      </c>
      <c r="DE11" s="104">
        <v>104884</v>
      </c>
      <c r="DF11" s="3">
        <v>106223</v>
      </c>
      <c r="DG11" s="1">
        <v>105266</v>
      </c>
      <c r="DH11" s="648">
        <v>108461</v>
      </c>
      <c r="DI11" s="648">
        <v>106318</v>
      </c>
    </row>
    <row r="12" spans="1:116" ht="15" customHeight="1" outlineLevel="1">
      <c r="A12" s="123" t="s">
        <v>297</v>
      </c>
      <c r="B12" s="26"/>
      <c r="C12" s="27"/>
      <c r="D12" s="44">
        <v>3895</v>
      </c>
      <c r="E12" s="45">
        <v>3895</v>
      </c>
      <c r="F12" s="45">
        <v>3895</v>
      </c>
      <c r="G12" s="45">
        <v>3895</v>
      </c>
      <c r="H12" s="45">
        <v>3895</v>
      </c>
      <c r="I12" s="45">
        <v>3921</v>
      </c>
      <c r="J12" s="45">
        <v>3918</v>
      </c>
      <c r="K12" s="45">
        <v>3921</v>
      </c>
      <c r="L12" s="45">
        <v>3921</v>
      </c>
      <c r="M12" s="45">
        <v>3921</v>
      </c>
      <c r="N12" s="45">
        <v>3913</v>
      </c>
      <c r="O12" s="235">
        <v>4071</v>
      </c>
      <c r="P12" s="44">
        <v>4058</v>
      </c>
      <c r="Q12" s="45">
        <v>3463</v>
      </c>
      <c r="R12" s="45">
        <v>3424</v>
      </c>
      <c r="S12" s="45">
        <v>4210</v>
      </c>
      <c r="T12" s="45">
        <v>4145</v>
      </c>
      <c r="U12" s="45">
        <v>4163</v>
      </c>
      <c r="V12" s="45">
        <v>4119</v>
      </c>
      <c r="W12" s="45">
        <v>4124</v>
      </c>
      <c r="X12" s="45">
        <v>4122</v>
      </c>
      <c r="Y12" s="45">
        <v>4146</v>
      </c>
      <c r="Z12" s="45">
        <v>4138</v>
      </c>
      <c r="AA12" s="235">
        <v>4153</v>
      </c>
      <c r="AB12" s="44">
        <v>4153</v>
      </c>
      <c r="AC12" s="45">
        <v>4158</v>
      </c>
      <c r="AD12" s="45">
        <v>4156</v>
      </c>
      <c r="AE12" s="45">
        <v>4155</v>
      </c>
      <c r="AF12" s="45">
        <v>4135</v>
      </c>
      <c r="AG12" s="45">
        <v>4124</v>
      </c>
      <c r="AH12" s="45">
        <v>4125</v>
      </c>
      <c r="AI12" s="45">
        <v>4138</v>
      </c>
      <c r="AJ12" s="45">
        <v>4143</v>
      </c>
      <c r="AK12" s="45">
        <v>4150</v>
      </c>
      <c r="AL12" s="45">
        <v>4145</v>
      </c>
      <c r="AM12" s="235">
        <v>4144</v>
      </c>
      <c r="AN12" s="44">
        <v>4142</v>
      </c>
      <c r="AO12" s="45">
        <v>4148</v>
      </c>
      <c r="AP12" s="45">
        <v>4138</v>
      </c>
      <c r="AQ12" s="45">
        <v>4131</v>
      </c>
      <c r="AR12" s="45">
        <v>4123</v>
      </c>
      <c r="AS12" s="45">
        <v>4120</v>
      </c>
      <c r="AT12" s="45">
        <v>4112</v>
      </c>
      <c r="AU12" s="45">
        <v>4108</v>
      </c>
      <c r="AV12" s="45">
        <v>4100</v>
      </c>
      <c r="AW12" s="45">
        <v>4092</v>
      </c>
      <c r="AX12" s="45">
        <v>4083</v>
      </c>
      <c r="AY12" s="235">
        <v>4076</v>
      </c>
      <c r="AZ12" s="44">
        <v>4073</v>
      </c>
      <c r="BA12" s="45">
        <v>4064</v>
      </c>
      <c r="BB12" s="45">
        <v>4044</v>
      </c>
      <c r="BC12" s="45">
        <v>4035</v>
      </c>
      <c r="BD12" s="45">
        <v>4026</v>
      </c>
      <c r="BE12" s="45">
        <v>4016</v>
      </c>
      <c r="BF12" s="45">
        <v>3938</v>
      </c>
      <c r="BG12" s="45">
        <v>3910</v>
      </c>
      <c r="BH12" s="45">
        <v>3907</v>
      </c>
      <c r="BI12" s="45">
        <v>3899</v>
      </c>
      <c r="BJ12" s="45">
        <v>3901</v>
      </c>
      <c r="BK12" s="57">
        <v>3895</v>
      </c>
      <c r="BL12" s="44">
        <v>3880</v>
      </c>
      <c r="BM12" s="45">
        <v>3874</v>
      </c>
      <c r="BN12" s="45">
        <v>3927</v>
      </c>
      <c r="BO12" s="45">
        <v>3940</v>
      </c>
      <c r="BP12" s="45">
        <v>3940</v>
      </c>
      <c r="BQ12" s="45">
        <v>3995</v>
      </c>
      <c r="BR12" s="45">
        <v>3933</v>
      </c>
      <c r="BS12" s="45">
        <v>3951</v>
      </c>
      <c r="BT12" s="45">
        <v>3931</v>
      </c>
      <c r="BU12" s="45">
        <v>3915</v>
      </c>
      <c r="BV12" s="45">
        <v>3908</v>
      </c>
      <c r="BW12" s="57">
        <v>3922</v>
      </c>
      <c r="BX12" s="44">
        <v>3952</v>
      </c>
      <c r="BY12" s="45">
        <v>3900</v>
      </c>
      <c r="BZ12" s="45">
        <v>4338</v>
      </c>
      <c r="CA12" s="45">
        <v>4109</v>
      </c>
      <c r="CB12" s="45">
        <v>4218</v>
      </c>
      <c r="CC12" s="45">
        <v>4208</v>
      </c>
      <c r="CD12" s="45">
        <v>4186</v>
      </c>
      <c r="CE12" s="45">
        <v>4170</v>
      </c>
      <c r="CF12" s="45">
        <v>4152</v>
      </c>
      <c r="CG12" s="45">
        <v>4174</v>
      </c>
      <c r="CH12" s="45">
        <v>4146</v>
      </c>
      <c r="CI12" s="57">
        <v>4136</v>
      </c>
      <c r="CJ12" s="44">
        <v>4140</v>
      </c>
      <c r="CK12" s="45">
        <v>4110</v>
      </c>
      <c r="CL12" s="45">
        <v>4122</v>
      </c>
      <c r="CM12" s="45">
        <v>4176</v>
      </c>
      <c r="CN12" s="45">
        <v>4174</v>
      </c>
      <c r="CO12" s="45">
        <v>4202</v>
      </c>
      <c r="CP12" s="45">
        <v>4173</v>
      </c>
      <c r="CQ12" s="45">
        <v>4205</v>
      </c>
      <c r="CR12" s="45">
        <v>4195</v>
      </c>
      <c r="CS12" s="57">
        <v>4177</v>
      </c>
      <c r="CT12" s="235">
        <v>4199</v>
      </c>
      <c r="CU12" s="102">
        <v>22</v>
      </c>
      <c r="CV12" s="85">
        <v>0.52669379937754368</v>
      </c>
      <c r="CW12" s="102">
        <v>63</v>
      </c>
      <c r="CX12" s="85">
        <v>1.5232108317214701</v>
      </c>
      <c r="DB12" s="103" t="s">
        <v>474</v>
      </c>
      <c r="DC12" s="101">
        <v>105793</v>
      </c>
      <c r="DD12" s="104">
        <v>105898</v>
      </c>
      <c r="DE12" s="104">
        <v>104625</v>
      </c>
      <c r="DF12" s="3">
        <v>104412</v>
      </c>
      <c r="DG12" s="1">
        <v>104021</v>
      </c>
      <c r="DH12" s="648">
        <v>107936</v>
      </c>
      <c r="DI12" s="648">
        <v>106026</v>
      </c>
    </row>
    <row r="13" spans="1:116" ht="15" customHeight="1" outlineLevel="2">
      <c r="A13" s="371">
        <v>120</v>
      </c>
      <c r="B13" s="15" t="s">
        <v>297</v>
      </c>
      <c r="C13" s="341" t="s">
        <v>298</v>
      </c>
      <c r="D13" s="347">
        <v>273</v>
      </c>
      <c r="E13" s="357">
        <v>273</v>
      </c>
      <c r="F13" s="357">
        <v>273</v>
      </c>
      <c r="G13" s="357">
        <v>273</v>
      </c>
      <c r="H13" s="357">
        <v>273</v>
      </c>
      <c r="I13" s="357">
        <v>273</v>
      </c>
      <c r="J13" s="357">
        <v>273</v>
      </c>
      <c r="K13" s="357">
        <v>273</v>
      </c>
      <c r="L13" s="357">
        <v>273</v>
      </c>
      <c r="M13" s="357">
        <v>273</v>
      </c>
      <c r="N13" s="357">
        <v>273</v>
      </c>
      <c r="O13" s="350">
        <v>290</v>
      </c>
      <c r="P13" s="347">
        <v>288</v>
      </c>
      <c r="Q13" s="357">
        <v>258</v>
      </c>
      <c r="R13" s="357">
        <v>257</v>
      </c>
      <c r="S13" s="357">
        <v>339</v>
      </c>
      <c r="T13" s="357">
        <v>335</v>
      </c>
      <c r="U13" s="357">
        <v>341</v>
      </c>
      <c r="V13" s="357">
        <v>343</v>
      </c>
      <c r="W13" s="357">
        <v>343</v>
      </c>
      <c r="X13" s="357">
        <v>343</v>
      </c>
      <c r="Y13" s="357">
        <v>346</v>
      </c>
      <c r="Z13" s="357">
        <v>346</v>
      </c>
      <c r="AA13" s="350">
        <v>351</v>
      </c>
      <c r="AB13" s="347">
        <v>351</v>
      </c>
      <c r="AC13" s="357">
        <v>351</v>
      </c>
      <c r="AD13" s="357">
        <v>350</v>
      </c>
      <c r="AE13" s="357">
        <v>350</v>
      </c>
      <c r="AF13" s="357">
        <v>354</v>
      </c>
      <c r="AG13" s="357">
        <v>352</v>
      </c>
      <c r="AH13" s="357">
        <v>351</v>
      </c>
      <c r="AI13" s="357">
        <v>353</v>
      </c>
      <c r="AJ13" s="357">
        <v>354</v>
      </c>
      <c r="AK13" s="357">
        <v>356</v>
      </c>
      <c r="AL13" s="357">
        <v>355</v>
      </c>
      <c r="AM13" s="350">
        <v>355</v>
      </c>
      <c r="AN13" s="347">
        <v>355</v>
      </c>
      <c r="AO13" s="357">
        <v>354</v>
      </c>
      <c r="AP13" s="357">
        <v>354</v>
      </c>
      <c r="AQ13" s="357">
        <v>353</v>
      </c>
      <c r="AR13" s="357">
        <v>352</v>
      </c>
      <c r="AS13" s="357">
        <v>352</v>
      </c>
      <c r="AT13" s="357">
        <v>352</v>
      </c>
      <c r="AU13" s="357">
        <v>352</v>
      </c>
      <c r="AV13" s="357">
        <v>350</v>
      </c>
      <c r="AW13" s="357">
        <v>349</v>
      </c>
      <c r="AX13" s="357">
        <v>348</v>
      </c>
      <c r="AY13" s="350">
        <v>346</v>
      </c>
      <c r="AZ13" s="347">
        <v>346</v>
      </c>
      <c r="BA13" s="357">
        <v>346</v>
      </c>
      <c r="BB13" s="357">
        <v>345</v>
      </c>
      <c r="BC13" s="357">
        <v>345</v>
      </c>
      <c r="BD13" s="357">
        <v>345</v>
      </c>
      <c r="BE13" s="357">
        <v>345</v>
      </c>
      <c r="BF13" s="357">
        <v>338</v>
      </c>
      <c r="BG13" s="357">
        <v>342</v>
      </c>
      <c r="BH13" s="357">
        <v>342</v>
      </c>
      <c r="BI13" s="357">
        <v>342</v>
      </c>
      <c r="BJ13" s="357">
        <v>340</v>
      </c>
      <c r="BK13" s="346">
        <v>340</v>
      </c>
      <c r="BL13" s="347">
        <v>339</v>
      </c>
      <c r="BM13" s="357">
        <v>339</v>
      </c>
      <c r="BN13" s="357">
        <v>339</v>
      </c>
      <c r="BO13" s="357">
        <v>340</v>
      </c>
      <c r="BP13" s="357">
        <v>340</v>
      </c>
      <c r="BQ13" s="357">
        <v>341</v>
      </c>
      <c r="BR13" s="357">
        <v>340</v>
      </c>
      <c r="BS13" s="357">
        <v>344</v>
      </c>
      <c r="BT13" s="357">
        <v>342</v>
      </c>
      <c r="BU13" s="357">
        <v>339</v>
      </c>
      <c r="BV13" s="357">
        <v>339</v>
      </c>
      <c r="BW13" s="346">
        <v>337</v>
      </c>
      <c r="BX13" s="347">
        <v>341</v>
      </c>
      <c r="BY13" s="357">
        <v>340</v>
      </c>
      <c r="BZ13" s="357">
        <v>349</v>
      </c>
      <c r="CA13" s="357">
        <v>322</v>
      </c>
      <c r="CB13" s="357">
        <v>332</v>
      </c>
      <c r="CC13" s="357">
        <v>330</v>
      </c>
      <c r="CD13" s="357">
        <v>329</v>
      </c>
      <c r="CE13" s="357">
        <v>328</v>
      </c>
      <c r="CF13" s="357">
        <v>328</v>
      </c>
      <c r="CG13" s="357">
        <v>331</v>
      </c>
      <c r="CH13" s="357">
        <v>328</v>
      </c>
      <c r="CI13" s="346">
        <v>330</v>
      </c>
      <c r="CJ13" s="347">
        <v>330</v>
      </c>
      <c r="CK13" s="357">
        <v>326</v>
      </c>
      <c r="CL13" s="357">
        <v>326</v>
      </c>
      <c r="CM13" s="357">
        <v>332</v>
      </c>
      <c r="CN13" s="357">
        <v>334</v>
      </c>
      <c r="CO13" s="357">
        <v>338</v>
      </c>
      <c r="CP13" s="357">
        <v>339</v>
      </c>
      <c r="CQ13" s="357">
        <v>341</v>
      </c>
      <c r="CR13" s="357">
        <v>342</v>
      </c>
      <c r="CS13" s="346">
        <v>344</v>
      </c>
      <c r="CT13" s="350">
        <v>346</v>
      </c>
      <c r="CU13" s="102">
        <v>2</v>
      </c>
      <c r="CV13" s="85">
        <v>0.58139534883720934</v>
      </c>
      <c r="CW13" s="102">
        <v>16</v>
      </c>
      <c r="CX13" s="85">
        <v>4.8484848484848486</v>
      </c>
      <c r="DB13" s="103" t="s">
        <v>475</v>
      </c>
      <c r="DC13" s="101">
        <v>105484</v>
      </c>
      <c r="DD13" s="104">
        <v>106031</v>
      </c>
      <c r="DE13" s="104">
        <v>105164</v>
      </c>
      <c r="DF13" s="3">
        <v>104205</v>
      </c>
      <c r="DG13" s="1">
        <v>104098</v>
      </c>
      <c r="DH13" s="648">
        <v>107598</v>
      </c>
      <c r="DI13" s="648">
        <v>106671</v>
      </c>
    </row>
    <row r="14" spans="1:116" ht="15" customHeight="1" outlineLevel="2">
      <c r="A14" s="371">
        <v>154</v>
      </c>
      <c r="B14" s="15" t="s">
        <v>297</v>
      </c>
      <c r="C14" s="341" t="s">
        <v>299</v>
      </c>
      <c r="D14" s="347">
        <v>1791</v>
      </c>
      <c r="E14" s="357">
        <v>1791</v>
      </c>
      <c r="F14" s="357">
        <v>1791</v>
      </c>
      <c r="G14" s="357">
        <v>1791</v>
      </c>
      <c r="H14" s="357">
        <v>1791</v>
      </c>
      <c r="I14" s="357">
        <v>1805</v>
      </c>
      <c r="J14" s="357">
        <v>1803</v>
      </c>
      <c r="K14" s="357">
        <v>1805</v>
      </c>
      <c r="L14" s="357">
        <v>1805</v>
      </c>
      <c r="M14" s="357">
        <v>1805</v>
      </c>
      <c r="N14" s="357">
        <v>1800</v>
      </c>
      <c r="O14" s="350">
        <v>1826</v>
      </c>
      <c r="P14" s="347">
        <v>1819</v>
      </c>
      <c r="Q14" s="357">
        <v>1537</v>
      </c>
      <c r="R14" s="357">
        <v>1514</v>
      </c>
      <c r="S14" s="357">
        <v>1895</v>
      </c>
      <c r="T14" s="357">
        <v>1860</v>
      </c>
      <c r="U14" s="357">
        <v>1872</v>
      </c>
      <c r="V14" s="357">
        <v>1844</v>
      </c>
      <c r="W14" s="357">
        <v>1847</v>
      </c>
      <c r="X14" s="357">
        <v>1846</v>
      </c>
      <c r="Y14" s="357">
        <v>1849</v>
      </c>
      <c r="Z14" s="357">
        <v>1845</v>
      </c>
      <c r="AA14" s="350">
        <v>1844</v>
      </c>
      <c r="AB14" s="347">
        <v>1843</v>
      </c>
      <c r="AC14" s="357">
        <v>1841</v>
      </c>
      <c r="AD14" s="357">
        <v>1843</v>
      </c>
      <c r="AE14" s="357">
        <v>1843</v>
      </c>
      <c r="AF14" s="357">
        <v>1832</v>
      </c>
      <c r="AG14" s="357">
        <v>1830</v>
      </c>
      <c r="AH14" s="357">
        <v>1827</v>
      </c>
      <c r="AI14" s="357">
        <v>1831</v>
      </c>
      <c r="AJ14" s="357">
        <v>1832</v>
      </c>
      <c r="AK14" s="357">
        <v>1831</v>
      </c>
      <c r="AL14" s="357">
        <v>1828</v>
      </c>
      <c r="AM14" s="350">
        <v>1828</v>
      </c>
      <c r="AN14" s="347">
        <v>1828</v>
      </c>
      <c r="AO14" s="357">
        <v>1829</v>
      </c>
      <c r="AP14" s="357">
        <v>1822</v>
      </c>
      <c r="AQ14" s="357">
        <v>1818</v>
      </c>
      <c r="AR14" s="357">
        <v>1816</v>
      </c>
      <c r="AS14" s="357">
        <v>1815</v>
      </c>
      <c r="AT14" s="357">
        <v>1810</v>
      </c>
      <c r="AU14" s="357">
        <v>1807</v>
      </c>
      <c r="AV14" s="357">
        <v>1804</v>
      </c>
      <c r="AW14" s="357">
        <v>1802</v>
      </c>
      <c r="AX14" s="357">
        <v>1797</v>
      </c>
      <c r="AY14" s="350">
        <v>1794</v>
      </c>
      <c r="AZ14" s="347">
        <v>1794</v>
      </c>
      <c r="BA14" s="357">
        <v>1791</v>
      </c>
      <c r="BB14" s="357">
        <v>1781</v>
      </c>
      <c r="BC14" s="357">
        <v>1773</v>
      </c>
      <c r="BD14" s="357">
        <v>1769</v>
      </c>
      <c r="BE14" s="357">
        <v>1762</v>
      </c>
      <c r="BF14" s="357">
        <v>1734</v>
      </c>
      <c r="BG14" s="357">
        <v>1734</v>
      </c>
      <c r="BH14" s="357">
        <v>1733</v>
      </c>
      <c r="BI14" s="357">
        <v>1730</v>
      </c>
      <c r="BJ14" s="357">
        <v>1731</v>
      </c>
      <c r="BK14" s="346">
        <v>1729</v>
      </c>
      <c r="BL14" s="347">
        <v>1723</v>
      </c>
      <c r="BM14" s="357">
        <v>1720</v>
      </c>
      <c r="BN14" s="357">
        <v>1748</v>
      </c>
      <c r="BO14" s="357">
        <v>1754</v>
      </c>
      <c r="BP14" s="357">
        <v>1754</v>
      </c>
      <c r="BQ14" s="357">
        <v>1771</v>
      </c>
      <c r="BR14" s="357">
        <v>1734</v>
      </c>
      <c r="BS14" s="357">
        <v>1734</v>
      </c>
      <c r="BT14" s="357">
        <v>1724</v>
      </c>
      <c r="BU14" s="357">
        <v>1714</v>
      </c>
      <c r="BV14" s="357">
        <v>1710</v>
      </c>
      <c r="BW14" s="346">
        <v>1719</v>
      </c>
      <c r="BX14" s="347">
        <v>1737</v>
      </c>
      <c r="BY14" s="357">
        <v>1714</v>
      </c>
      <c r="BZ14" s="357">
        <v>1941</v>
      </c>
      <c r="CA14" s="357">
        <v>1875</v>
      </c>
      <c r="CB14" s="357">
        <v>1911</v>
      </c>
      <c r="CC14" s="357">
        <v>1909</v>
      </c>
      <c r="CD14" s="357">
        <v>1892</v>
      </c>
      <c r="CE14" s="357">
        <v>1881</v>
      </c>
      <c r="CF14" s="357">
        <v>1874</v>
      </c>
      <c r="CG14" s="357">
        <v>1884</v>
      </c>
      <c r="CH14" s="357">
        <v>1879</v>
      </c>
      <c r="CI14" s="346">
        <v>1867</v>
      </c>
      <c r="CJ14" s="347">
        <v>1864</v>
      </c>
      <c r="CK14" s="357">
        <v>1843</v>
      </c>
      <c r="CL14" s="357">
        <v>1851</v>
      </c>
      <c r="CM14" s="357">
        <v>1884</v>
      </c>
      <c r="CN14" s="357">
        <v>1884</v>
      </c>
      <c r="CO14" s="357">
        <v>1897</v>
      </c>
      <c r="CP14" s="357">
        <v>1878</v>
      </c>
      <c r="CQ14" s="357">
        <v>1904</v>
      </c>
      <c r="CR14" s="357">
        <v>1891</v>
      </c>
      <c r="CS14" s="346">
        <v>1877</v>
      </c>
      <c r="CT14" s="350">
        <v>1886</v>
      </c>
      <c r="CU14" s="102">
        <v>9</v>
      </c>
      <c r="CV14" s="85">
        <v>0.47948854555141185</v>
      </c>
      <c r="CW14" s="102">
        <v>19</v>
      </c>
      <c r="CX14" s="85">
        <v>1.0176754151044456</v>
      </c>
      <c r="DB14" s="103" t="s">
        <v>477</v>
      </c>
      <c r="DC14" s="101">
        <v>105267</v>
      </c>
      <c r="DD14" s="104">
        <v>106045</v>
      </c>
      <c r="DE14" s="104">
        <v>104973</v>
      </c>
      <c r="DF14" s="3">
        <v>104074</v>
      </c>
      <c r="DG14" s="1">
        <v>103804</v>
      </c>
      <c r="DH14" s="648">
        <v>107251</v>
      </c>
      <c r="DI14" s="648">
        <v>106662</v>
      </c>
    </row>
    <row r="15" spans="1:116" ht="15" customHeight="1" outlineLevel="2">
      <c r="A15" s="371">
        <v>250</v>
      </c>
      <c r="B15" s="15" t="s">
        <v>297</v>
      </c>
      <c r="C15" s="341" t="s">
        <v>300</v>
      </c>
      <c r="D15" s="347">
        <v>696</v>
      </c>
      <c r="E15" s="357">
        <v>696</v>
      </c>
      <c r="F15" s="357">
        <v>696</v>
      </c>
      <c r="G15" s="357">
        <v>696</v>
      </c>
      <c r="H15" s="357">
        <v>696</v>
      </c>
      <c r="I15" s="357">
        <v>698</v>
      </c>
      <c r="J15" s="357">
        <v>698</v>
      </c>
      <c r="K15" s="357">
        <v>698</v>
      </c>
      <c r="L15" s="357">
        <v>698</v>
      </c>
      <c r="M15" s="357">
        <v>698</v>
      </c>
      <c r="N15" s="357">
        <v>698</v>
      </c>
      <c r="O15" s="350">
        <v>738</v>
      </c>
      <c r="P15" s="347">
        <v>737</v>
      </c>
      <c r="Q15" s="357">
        <v>620</v>
      </c>
      <c r="R15" s="357">
        <v>617</v>
      </c>
      <c r="S15" s="357">
        <v>742</v>
      </c>
      <c r="T15" s="357">
        <v>733</v>
      </c>
      <c r="U15" s="357">
        <v>727</v>
      </c>
      <c r="V15" s="357">
        <v>724</v>
      </c>
      <c r="W15" s="357">
        <v>725</v>
      </c>
      <c r="X15" s="357">
        <v>724</v>
      </c>
      <c r="Y15" s="357">
        <v>729</v>
      </c>
      <c r="Z15" s="357">
        <v>728</v>
      </c>
      <c r="AA15" s="350">
        <v>731</v>
      </c>
      <c r="AB15" s="347">
        <v>732</v>
      </c>
      <c r="AC15" s="357">
        <v>738</v>
      </c>
      <c r="AD15" s="357">
        <v>734</v>
      </c>
      <c r="AE15" s="357">
        <v>734</v>
      </c>
      <c r="AF15" s="357">
        <v>719</v>
      </c>
      <c r="AG15" s="357">
        <v>719</v>
      </c>
      <c r="AH15" s="357">
        <v>721</v>
      </c>
      <c r="AI15" s="357">
        <v>724</v>
      </c>
      <c r="AJ15" s="357">
        <v>724</v>
      </c>
      <c r="AK15" s="357">
        <v>728</v>
      </c>
      <c r="AL15" s="357">
        <v>728</v>
      </c>
      <c r="AM15" s="350">
        <v>728</v>
      </c>
      <c r="AN15" s="347">
        <v>728</v>
      </c>
      <c r="AO15" s="357">
        <v>730</v>
      </c>
      <c r="AP15" s="357">
        <v>727</v>
      </c>
      <c r="AQ15" s="357">
        <v>726</v>
      </c>
      <c r="AR15" s="357">
        <v>725</v>
      </c>
      <c r="AS15" s="357">
        <v>724</v>
      </c>
      <c r="AT15" s="357">
        <v>723</v>
      </c>
      <c r="AU15" s="357">
        <v>723</v>
      </c>
      <c r="AV15" s="357">
        <v>722</v>
      </c>
      <c r="AW15" s="357">
        <v>722</v>
      </c>
      <c r="AX15" s="357">
        <v>720</v>
      </c>
      <c r="AY15" s="350">
        <v>719</v>
      </c>
      <c r="AZ15" s="347">
        <v>718</v>
      </c>
      <c r="BA15" s="357">
        <v>714</v>
      </c>
      <c r="BB15" s="357">
        <v>712</v>
      </c>
      <c r="BC15" s="357">
        <v>711</v>
      </c>
      <c r="BD15" s="357">
        <v>708</v>
      </c>
      <c r="BE15" s="357">
        <v>707</v>
      </c>
      <c r="BF15" s="357">
        <v>690</v>
      </c>
      <c r="BG15" s="357">
        <v>675</v>
      </c>
      <c r="BH15" s="357">
        <v>674</v>
      </c>
      <c r="BI15" s="357">
        <v>672</v>
      </c>
      <c r="BJ15" s="357">
        <v>673</v>
      </c>
      <c r="BK15" s="346">
        <v>672</v>
      </c>
      <c r="BL15" s="347">
        <v>670</v>
      </c>
      <c r="BM15" s="357">
        <v>669</v>
      </c>
      <c r="BN15" s="357">
        <v>674</v>
      </c>
      <c r="BO15" s="357">
        <v>675</v>
      </c>
      <c r="BP15" s="357">
        <v>675</v>
      </c>
      <c r="BQ15" s="357">
        <v>683</v>
      </c>
      <c r="BR15" s="357">
        <v>673</v>
      </c>
      <c r="BS15" s="357">
        <v>676</v>
      </c>
      <c r="BT15" s="357">
        <v>675</v>
      </c>
      <c r="BU15" s="357">
        <v>672</v>
      </c>
      <c r="BV15" s="357">
        <v>670</v>
      </c>
      <c r="BW15" s="346">
        <v>673</v>
      </c>
      <c r="BX15" s="347">
        <v>674</v>
      </c>
      <c r="BY15" s="357">
        <v>665</v>
      </c>
      <c r="BZ15" s="357">
        <v>749</v>
      </c>
      <c r="CA15" s="357">
        <v>700</v>
      </c>
      <c r="CB15" s="357">
        <v>714</v>
      </c>
      <c r="CC15" s="357">
        <v>715</v>
      </c>
      <c r="CD15" s="357">
        <v>716</v>
      </c>
      <c r="CE15" s="357">
        <v>713</v>
      </c>
      <c r="CF15" s="357">
        <v>706</v>
      </c>
      <c r="CG15" s="357">
        <v>712</v>
      </c>
      <c r="CH15" s="357">
        <v>710</v>
      </c>
      <c r="CI15" s="346">
        <v>707</v>
      </c>
      <c r="CJ15" s="347">
        <v>713</v>
      </c>
      <c r="CK15" s="357">
        <v>716</v>
      </c>
      <c r="CL15" s="357">
        <v>719</v>
      </c>
      <c r="CM15" s="357">
        <v>721</v>
      </c>
      <c r="CN15" s="357">
        <v>721</v>
      </c>
      <c r="CO15" s="357">
        <v>727</v>
      </c>
      <c r="CP15" s="357">
        <v>728</v>
      </c>
      <c r="CQ15" s="357">
        <v>729</v>
      </c>
      <c r="CR15" s="357">
        <v>729</v>
      </c>
      <c r="CS15" s="346">
        <v>726</v>
      </c>
      <c r="CT15" s="350">
        <v>730</v>
      </c>
      <c r="CU15" s="102">
        <v>4</v>
      </c>
      <c r="CV15" s="85">
        <v>0.55096418732782371</v>
      </c>
      <c r="CW15" s="102">
        <v>23</v>
      </c>
      <c r="CX15" s="85">
        <v>3.2531824611032532</v>
      </c>
      <c r="DB15" s="103" t="s">
        <v>478</v>
      </c>
      <c r="DC15" s="101">
        <v>105957</v>
      </c>
      <c r="DD15" s="104">
        <v>106071</v>
      </c>
      <c r="DE15" s="104">
        <v>104813</v>
      </c>
      <c r="DF15" s="3">
        <v>103951</v>
      </c>
      <c r="DG15" s="1">
        <v>103451</v>
      </c>
      <c r="DH15" s="648">
        <v>107471</v>
      </c>
      <c r="DI15" s="648">
        <v>106465</v>
      </c>
    </row>
    <row r="16" spans="1:116" ht="15" customHeight="1" outlineLevel="2">
      <c r="A16" s="371">
        <v>495</v>
      </c>
      <c r="B16" s="15" t="s">
        <v>297</v>
      </c>
      <c r="C16" s="341" t="s">
        <v>301</v>
      </c>
      <c r="D16" s="347">
        <v>372</v>
      </c>
      <c r="E16" s="357">
        <v>372</v>
      </c>
      <c r="F16" s="357">
        <v>372</v>
      </c>
      <c r="G16" s="357">
        <v>372</v>
      </c>
      <c r="H16" s="357">
        <v>372</v>
      </c>
      <c r="I16" s="357">
        <v>373</v>
      </c>
      <c r="J16" s="357">
        <v>373</v>
      </c>
      <c r="K16" s="357">
        <v>373</v>
      </c>
      <c r="L16" s="357">
        <v>373</v>
      </c>
      <c r="M16" s="357">
        <v>373</v>
      </c>
      <c r="N16" s="357">
        <v>373</v>
      </c>
      <c r="O16" s="350">
        <v>390</v>
      </c>
      <c r="P16" s="347">
        <v>390</v>
      </c>
      <c r="Q16" s="357">
        <v>340</v>
      </c>
      <c r="R16" s="357">
        <v>336</v>
      </c>
      <c r="S16" s="357">
        <v>394</v>
      </c>
      <c r="T16" s="357">
        <v>389</v>
      </c>
      <c r="U16" s="357">
        <v>387</v>
      </c>
      <c r="V16" s="357">
        <v>386</v>
      </c>
      <c r="W16" s="357">
        <v>387</v>
      </c>
      <c r="X16" s="357">
        <v>387</v>
      </c>
      <c r="Y16" s="357">
        <v>391</v>
      </c>
      <c r="Z16" s="357">
        <v>390</v>
      </c>
      <c r="AA16" s="350">
        <v>397</v>
      </c>
      <c r="AB16" s="347">
        <v>397</v>
      </c>
      <c r="AC16" s="357">
        <v>397</v>
      </c>
      <c r="AD16" s="357">
        <v>396</v>
      </c>
      <c r="AE16" s="357">
        <v>395</v>
      </c>
      <c r="AF16" s="357">
        <v>393</v>
      </c>
      <c r="AG16" s="357">
        <v>392</v>
      </c>
      <c r="AH16" s="357">
        <v>393</v>
      </c>
      <c r="AI16" s="357">
        <v>397</v>
      </c>
      <c r="AJ16" s="357">
        <v>398</v>
      </c>
      <c r="AK16" s="357">
        <v>400</v>
      </c>
      <c r="AL16" s="357">
        <v>400</v>
      </c>
      <c r="AM16" s="350">
        <v>400</v>
      </c>
      <c r="AN16" s="347">
        <v>400</v>
      </c>
      <c r="AO16" s="357">
        <v>400</v>
      </c>
      <c r="AP16" s="357">
        <v>400</v>
      </c>
      <c r="AQ16" s="357">
        <v>399</v>
      </c>
      <c r="AR16" s="357">
        <v>397</v>
      </c>
      <c r="AS16" s="357">
        <v>397</v>
      </c>
      <c r="AT16" s="357">
        <v>395</v>
      </c>
      <c r="AU16" s="357">
        <v>395</v>
      </c>
      <c r="AV16" s="357">
        <v>395</v>
      </c>
      <c r="AW16" s="357">
        <v>391</v>
      </c>
      <c r="AX16" s="357">
        <v>391</v>
      </c>
      <c r="AY16" s="350">
        <v>391</v>
      </c>
      <c r="AZ16" s="347">
        <v>390</v>
      </c>
      <c r="BA16" s="357">
        <v>389</v>
      </c>
      <c r="BB16" s="357">
        <v>385</v>
      </c>
      <c r="BC16" s="357">
        <v>385</v>
      </c>
      <c r="BD16" s="357">
        <v>384</v>
      </c>
      <c r="BE16" s="357">
        <v>383</v>
      </c>
      <c r="BF16" s="357">
        <v>376</v>
      </c>
      <c r="BG16" s="357">
        <v>372</v>
      </c>
      <c r="BH16" s="357">
        <v>372</v>
      </c>
      <c r="BI16" s="357">
        <v>372</v>
      </c>
      <c r="BJ16" s="357">
        <v>367</v>
      </c>
      <c r="BK16" s="346">
        <v>366</v>
      </c>
      <c r="BL16" s="347">
        <v>365</v>
      </c>
      <c r="BM16" s="357">
        <v>364</v>
      </c>
      <c r="BN16" s="357">
        <v>364</v>
      </c>
      <c r="BO16" s="357">
        <v>365</v>
      </c>
      <c r="BP16" s="357">
        <v>365</v>
      </c>
      <c r="BQ16" s="357">
        <v>375</v>
      </c>
      <c r="BR16" s="357">
        <v>370</v>
      </c>
      <c r="BS16" s="357">
        <v>373</v>
      </c>
      <c r="BT16" s="357">
        <v>369</v>
      </c>
      <c r="BU16" s="357">
        <v>369</v>
      </c>
      <c r="BV16" s="357">
        <v>368</v>
      </c>
      <c r="BW16" s="346">
        <v>369</v>
      </c>
      <c r="BX16" s="347">
        <v>370</v>
      </c>
      <c r="BY16" s="357">
        <v>367</v>
      </c>
      <c r="BZ16" s="357">
        <v>399</v>
      </c>
      <c r="CA16" s="357">
        <v>378</v>
      </c>
      <c r="CB16" s="357">
        <v>386</v>
      </c>
      <c r="CC16" s="357">
        <v>387</v>
      </c>
      <c r="CD16" s="357">
        <v>384</v>
      </c>
      <c r="CE16" s="357">
        <v>383</v>
      </c>
      <c r="CF16" s="357">
        <v>382</v>
      </c>
      <c r="CG16" s="357">
        <v>383</v>
      </c>
      <c r="CH16" s="357">
        <v>375</v>
      </c>
      <c r="CI16" s="346">
        <v>367</v>
      </c>
      <c r="CJ16" s="347">
        <v>366</v>
      </c>
      <c r="CK16" s="357">
        <v>362</v>
      </c>
      <c r="CL16" s="357">
        <v>364</v>
      </c>
      <c r="CM16" s="357">
        <v>372</v>
      </c>
      <c r="CN16" s="357">
        <v>368</v>
      </c>
      <c r="CO16" s="357">
        <v>372</v>
      </c>
      <c r="CP16" s="357">
        <v>367</v>
      </c>
      <c r="CQ16" s="357">
        <v>370</v>
      </c>
      <c r="CR16" s="357">
        <v>371</v>
      </c>
      <c r="CS16" s="346">
        <v>369</v>
      </c>
      <c r="CT16" s="350">
        <v>372</v>
      </c>
      <c r="CU16" s="102">
        <v>3</v>
      </c>
      <c r="CV16" s="85">
        <v>0.81300813008130091</v>
      </c>
      <c r="CW16" s="102">
        <v>5</v>
      </c>
      <c r="CX16" s="85">
        <v>1.3623978201634876</v>
      </c>
      <c r="DB16" s="103" t="s">
        <v>479</v>
      </c>
      <c r="DC16" s="101">
        <v>105795</v>
      </c>
      <c r="DD16" s="104">
        <v>105884</v>
      </c>
      <c r="DE16" s="104">
        <v>104514</v>
      </c>
      <c r="DF16" s="3">
        <v>103939</v>
      </c>
      <c r="DG16" s="1">
        <v>103298</v>
      </c>
      <c r="DH16" s="648">
        <v>106892</v>
      </c>
      <c r="DI16" s="648"/>
    </row>
    <row r="17" spans="1:113" ht="15" customHeight="1" outlineLevel="2">
      <c r="A17" s="371">
        <v>790</v>
      </c>
      <c r="B17" s="15" t="s">
        <v>297</v>
      </c>
      <c r="C17" s="341" t="s">
        <v>302</v>
      </c>
      <c r="D17" s="347">
        <v>388</v>
      </c>
      <c r="E17" s="357">
        <v>388</v>
      </c>
      <c r="F17" s="357">
        <v>388</v>
      </c>
      <c r="G17" s="357">
        <v>388</v>
      </c>
      <c r="H17" s="357">
        <v>388</v>
      </c>
      <c r="I17" s="357">
        <v>393</v>
      </c>
      <c r="J17" s="357">
        <v>393</v>
      </c>
      <c r="K17" s="357">
        <v>393</v>
      </c>
      <c r="L17" s="357">
        <v>393</v>
      </c>
      <c r="M17" s="357">
        <v>393</v>
      </c>
      <c r="N17" s="357">
        <v>391</v>
      </c>
      <c r="O17" s="350">
        <v>418</v>
      </c>
      <c r="P17" s="347">
        <v>416</v>
      </c>
      <c r="Q17" s="357">
        <v>359</v>
      </c>
      <c r="R17" s="357">
        <v>354</v>
      </c>
      <c r="S17" s="357">
        <v>422</v>
      </c>
      <c r="T17" s="357">
        <v>414</v>
      </c>
      <c r="U17" s="357">
        <v>424</v>
      </c>
      <c r="V17" s="357">
        <v>418</v>
      </c>
      <c r="W17" s="357">
        <v>419</v>
      </c>
      <c r="X17" s="357">
        <v>419</v>
      </c>
      <c r="Y17" s="357">
        <v>424</v>
      </c>
      <c r="Z17" s="357">
        <v>423</v>
      </c>
      <c r="AA17" s="350">
        <v>423</v>
      </c>
      <c r="AB17" s="347">
        <v>422</v>
      </c>
      <c r="AC17" s="357">
        <v>422</v>
      </c>
      <c r="AD17" s="357">
        <v>422</v>
      </c>
      <c r="AE17" s="357">
        <v>422</v>
      </c>
      <c r="AF17" s="357">
        <v>423</v>
      </c>
      <c r="AG17" s="357">
        <v>418</v>
      </c>
      <c r="AH17" s="357">
        <v>418</v>
      </c>
      <c r="AI17" s="357">
        <v>418</v>
      </c>
      <c r="AJ17" s="357">
        <v>418</v>
      </c>
      <c r="AK17" s="357">
        <v>418</v>
      </c>
      <c r="AL17" s="357">
        <v>418</v>
      </c>
      <c r="AM17" s="350">
        <v>418</v>
      </c>
      <c r="AN17" s="347">
        <v>417</v>
      </c>
      <c r="AO17" s="357">
        <v>418</v>
      </c>
      <c r="AP17" s="357">
        <v>418</v>
      </c>
      <c r="AQ17" s="357">
        <v>418</v>
      </c>
      <c r="AR17" s="357">
        <v>418</v>
      </c>
      <c r="AS17" s="357">
        <v>417</v>
      </c>
      <c r="AT17" s="357">
        <v>417</v>
      </c>
      <c r="AU17" s="357">
        <v>416</v>
      </c>
      <c r="AV17" s="357">
        <v>414</v>
      </c>
      <c r="AW17" s="357">
        <v>414</v>
      </c>
      <c r="AX17" s="357">
        <v>413</v>
      </c>
      <c r="AY17" s="350">
        <v>412</v>
      </c>
      <c r="AZ17" s="347">
        <v>412</v>
      </c>
      <c r="BA17" s="357">
        <v>412</v>
      </c>
      <c r="BB17" s="357">
        <v>411</v>
      </c>
      <c r="BC17" s="357">
        <v>411</v>
      </c>
      <c r="BD17" s="357">
        <v>411</v>
      </c>
      <c r="BE17" s="357">
        <v>411</v>
      </c>
      <c r="BF17" s="357">
        <v>397</v>
      </c>
      <c r="BG17" s="357">
        <v>389</v>
      </c>
      <c r="BH17" s="357">
        <v>388</v>
      </c>
      <c r="BI17" s="357">
        <v>387</v>
      </c>
      <c r="BJ17" s="357">
        <v>390</v>
      </c>
      <c r="BK17" s="346">
        <v>389</v>
      </c>
      <c r="BL17" s="347">
        <v>384</v>
      </c>
      <c r="BM17" s="357">
        <v>384</v>
      </c>
      <c r="BN17" s="357">
        <v>394</v>
      </c>
      <c r="BO17" s="357">
        <v>396</v>
      </c>
      <c r="BP17" s="357">
        <v>396</v>
      </c>
      <c r="BQ17" s="357">
        <v>403</v>
      </c>
      <c r="BR17" s="357">
        <v>396</v>
      </c>
      <c r="BS17" s="357">
        <v>399</v>
      </c>
      <c r="BT17" s="357">
        <v>397</v>
      </c>
      <c r="BU17" s="357">
        <v>397</v>
      </c>
      <c r="BV17" s="357">
        <v>398</v>
      </c>
      <c r="BW17" s="346">
        <v>400</v>
      </c>
      <c r="BX17" s="347">
        <v>407</v>
      </c>
      <c r="BY17" s="357">
        <v>401</v>
      </c>
      <c r="BZ17" s="357">
        <v>449</v>
      </c>
      <c r="CA17" s="357">
        <v>412</v>
      </c>
      <c r="CB17" s="357">
        <v>435</v>
      </c>
      <c r="CC17" s="357">
        <v>437</v>
      </c>
      <c r="CD17" s="357">
        <v>436</v>
      </c>
      <c r="CE17" s="357">
        <v>437</v>
      </c>
      <c r="CF17" s="357">
        <v>437</v>
      </c>
      <c r="CG17" s="357">
        <v>440</v>
      </c>
      <c r="CH17" s="357">
        <v>438</v>
      </c>
      <c r="CI17" s="346">
        <v>442</v>
      </c>
      <c r="CJ17" s="347">
        <v>443</v>
      </c>
      <c r="CK17" s="357">
        <v>441</v>
      </c>
      <c r="CL17" s="357">
        <v>440</v>
      </c>
      <c r="CM17" s="357">
        <v>442</v>
      </c>
      <c r="CN17" s="357">
        <v>442</v>
      </c>
      <c r="CO17" s="357">
        <v>442</v>
      </c>
      <c r="CP17" s="357">
        <v>434</v>
      </c>
      <c r="CQ17" s="357">
        <v>435</v>
      </c>
      <c r="CR17" s="357">
        <v>434</v>
      </c>
      <c r="CS17" s="346">
        <v>433</v>
      </c>
      <c r="CT17" s="350">
        <v>432</v>
      </c>
      <c r="CU17" s="102">
        <v>-1</v>
      </c>
      <c r="CV17" s="85">
        <v>-0.23094688221709006</v>
      </c>
      <c r="CW17" s="102">
        <v>-10</v>
      </c>
      <c r="CX17" s="85">
        <v>-2.2624434389140271</v>
      </c>
      <c r="DB17" s="103" t="s">
        <v>480</v>
      </c>
      <c r="DC17" s="101">
        <v>106002</v>
      </c>
      <c r="DD17" s="104">
        <v>105786</v>
      </c>
      <c r="DE17" s="104">
        <v>104367</v>
      </c>
      <c r="DF17" s="3">
        <v>103803</v>
      </c>
      <c r="DG17" s="1">
        <v>103313</v>
      </c>
      <c r="DH17" s="648">
        <v>105628</v>
      </c>
      <c r="DI17" s="648"/>
    </row>
    <row r="18" spans="1:113" ht="15" customHeight="1" outlineLevel="2">
      <c r="A18" s="371">
        <v>895</v>
      </c>
      <c r="B18" s="15" t="s">
        <v>297</v>
      </c>
      <c r="C18" s="341" t="s">
        <v>303</v>
      </c>
      <c r="D18" s="347">
        <v>375</v>
      </c>
      <c r="E18" s="357">
        <v>375</v>
      </c>
      <c r="F18" s="357">
        <v>375</v>
      </c>
      <c r="G18" s="357">
        <v>375</v>
      </c>
      <c r="H18" s="357">
        <v>375</v>
      </c>
      <c r="I18" s="357">
        <v>379</v>
      </c>
      <c r="J18" s="357">
        <v>378</v>
      </c>
      <c r="K18" s="357">
        <v>379</v>
      </c>
      <c r="L18" s="357">
        <v>379</v>
      </c>
      <c r="M18" s="357">
        <v>379</v>
      </c>
      <c r="N18" s="357">
        <v>378</v>
      </c>
      <c r="O18" s="350">
        <v>409</v>
      </c>
      <c r="P18" s="347">
        <v>408</v>
      </c>
      <c r="Q18" s="357">
        <v>349</v>
      </c>
      <c r="R18" s="357">
        <v>346</v>
      </c>
      <c r="S18" s="357">
        <v>418</v>
      </c>
      <c r="T18" s="357">
        <v>414</v>
      </c>
      <c r="U18" s="357">
        <v>412</v>
      </c>
      <c r="V18" s="357">
        <v>404</v>
      </c>
      <c r="W18" s="357">
        <v>403</v>
      </c>
      <c r="X18" s="357">
        <v>403</v>
      </c>
      <c r="Y18" s="357">
        <v>407</v>
      </c>
      <c r="Z18" s="357">
        <v>406</v>
      </c>
      <c r="AA18" s="350">
        <v>407</v>
      </c>
      <c r="AB18" s="347">
        <v>408</v>
      </c>
      <c r="AC18" s="357">
        <v>409</v>
      </c>
      <c r="AD18" s="357">
        <v>411</v>
      </c>
      <c r="AE18" s="357">
        <v>411</v>
      </c>
      <c r="AF18" s="357">
        <v>414</v>
      </c>
      <c r="AG18" s="357">
        <v>413</v>
      </c>
      <c r="AH18" s="357">
        <v>415</v>
      </c>
      <c r="AI18" s="357">
        <v>415</v>
      </c>
      <c r="AJ18" s="357">
        <v>417</v>
      </c>
      <c r="AK18" s="357">
        <v>417</v>
      </c>
      <c r="AL18" s="357">
        <v>416</v>
      </c>
      <c r="AM18" s="350">
        <v>415</v>
      </c>
      <c r="AN18" s="347">
        <v>414</v>
      </c>
      <c r="AO18" s="357">
        <v>417</v>
      </c>
      <c r="AP18" s="357">
        <v>417</v>
      </c>
      <c r="AQ18" s="357">
        <v>417</v>
      </c>
      <c r="AR18" s="357">
        <v>415</v>
      </c>
      <c r="AS18" s="357">
        <v>415</v>
      </c>
      <c r="AT18" s="357">
        <v>415</v>
      </c>
      <c r="AU18" s="357">
        <v>415</v>
      </c>
      <c r="AV18" s="357">
        <v>415</v>
      </c>
      <c r="AW18" s="357">
        <v>414</v>
      </c>
      <c r="AX18" s="357">
        <v>414</v>
      </c>
      <c r="AY18" s="350">
        <v>414</v>
      </c>
      <c r="AZ18" s="347">
        <v>413</v>
      </c>
      <c r="BA18" s="357">
        <v>412</v>
      </c>
      <c r="BB18" s="357">
        <v>410</v>
      </c>
      <c r="BC18" s="357">
        <v>410</v>
      </c>
      <c r="BD18" s="357">
        <v>409</v>
      </c>
      <c r="BE18" s="357">
        <v>408</v>
      </c>
      <c r="BF18" s="357">
        <v>403</v>
      </c>
      <c r="BG18" s="357">
        <v>398</v>
      </c>
      <c r="BH18" s="357">
        <v>398</v>
      </c>
      <c r="BI18" s="357">
        <v>396</v>
      </c>
      <c r="BJ18" s="357">
        <v>400</v>
      </c>
      <c r="BK18" s="346">
        <v>399</v>
      </c>
      <c r="BL18" s="347">
        <v>399</v>
      </c>
      <c r="BM18" s="357">
        <v>398</v>
      </c>
      <c r="BN18" s="357">
        <v>408</v>
      </c>
      <c r="BO18" s="357">
        <v>410</v>
      </c>
      <c r="BP18" s="357">
        <v>410</v>
      </c>
      <c r="BQ18" s="357">
        <v>422</v>
      </c>
      <c r="BR18" s="357">
        <v>420</v>
      </c>
      <c r="BS18" s="357">
        <v>425</v>
      </c>
      <c r="BT18" s="357">
        <v>424</v>
      </c>
      <c r="BU18" s="357">
        <v>424</v>
      </c>
      <c r="BV18" s="357">
        <v>423</v>
      </c>
      <c r="BW18" s="346">
        <v>424</v>
      </c>
      <c r="BX18" s="347">
        <v>423</v>
      </c>
      <c r="BY18" s="357">
        <v>413</v>
      </c>
      <c r="BZ18" s="357">
        <v>451</v>
      </c>
      <c r="CA18" s="357">
        <v>422</v>
      </c>
      <c r="CB18" s="357">
        <v>440</v>
      </c>
      <c r="CC18" s="357">
        <v>430</v>
      </c>
      <c r="CD18" s="357">
        <v>429</v>
      </c>
      <c r="CE18" s="357">
        <v>428</v>
      </c>
      <c r="CF18" s="357">
        <v>425</v>
      </c>
      <c r="CG18" s="357">
        <v>424</v>
      </c>
      <c r="CH18" s="357">
        <v>416</v>
      </c>
      <c r="CI18" s="346">
        <v>423</v>
      </c>
      <c r="CJ18" s="347">
        <v>424</v>
      </c>
      <c r="CK18" s="357">
        <v>422</v>
      </c>
      <c r="CL18" s="357">
        <v>422</v>
      </c>
      <c r="CM18" s="357">
        <v>425</v>
      </c>
      <c r="CN18" s="357">
        <v>425</v>
      </c>
      <c r="CO18" s="357">
        <v>426</v>
      </c>
      <c r="CP18" s="357">
        <v>427</v>
      </c>
      <c r="CQ18" s="357">
        <v>426</v>
      </c>
      <c r="CR18" s="357">
        <v>428</v>
      </c>
      <c r="CS18" s="346">
        <v>428</v>
      </c>
      <c r="CT18" s="350">
        <v>433</v>
      </c>
      <c r="CU18" s="102">
        <v>5</v>
      </c>
      <c r="CV18" s="85">
        <v>1.1682242990654206</v>
      </c>
      <c r="CW18" s="102">
        <v>10</v>
      </c>
      <c r="CX18" s="85">
        <v>2.3640661938534278</v>
      </c>
    </row>
    <row r="19" spans="1:113" ht="15" customHeight="1" outlineLevel="1">
      <c r="A19" s="123" t="s">
        <v>304</v>
      </c>
      <c r="B19" s="26"/>
      <c r="C19" s="27"/>
      <c r="D19" s="44">
        <v>8708</v>
      </c>
      <c r="E19" s="45">
        <v>8708</v>
      </c>
      <c r="F19" s="45">
        <v>8708</v>
      </c>
      <c r="G19" s="45">
        <v>8708</v>
      </c>
      <c r="H19" s="45">
        <v>8708</v>
      </c>
      <c r="I19" s="45">
        <v>8811</v>
      </c>
      <c r="J19" s="45">
        <v>8808</v>
      </c>
      <c r="K19" s="45">
        <v>8810</v>
      </c>
      <c r="L19" s="45">
        <v>8810</v>
      </c>
      <c r="M19" s="45">
        <v>8810</v>
      </c>
      <c r="N19" s="45">
        <v>8798</v>
      </c>
      <c r="O19" s="235">
        <v>9119</v>
      </c>
      <c r="P19" s="44">
        <v>9103</v>
      </c>
      <c r="Q19" s="45">
        <v>7980</v>
      </c>
      <c r="R19" s="45">
        <v>7860</v>
      </c>
      <c r="S19" s="45">
        <v>9730</v>
      </c>
      <c r="T19" s="45">
        <v>9528</v>
      </c>
      <c r="U19" s="45">
        <v>9736</v>
      </c>
      <c r="V19" s="45">
        <v>9618</v>
      </c>
      <c r="W19" s="45">
        <v>9601</v>
      </c>
      <c r="X19" s="45">
        <v>9587</v>
      </c>
      <c r="Y19" s="45">
        <v>9650</v>
      </c>
      <c r="Z19" s="45">
        <v>9626</v>
      </c>
      <c r="AA19" s="235">
        <v>9648</v>
      </c>
      <c r="AB19" s="44">
        <v>9653</v>
      </c>
      <c r="AC19" s="45">
        <v>9653</v>
      </c>
      <c r="AD19" s="45">
        <v>9692</v>
      </c>
      <c r="AE19" s="45">
        <v>9692</v>
      </c>
      <c r="AF19" s="45">
        <v>9591</v>
      </c>
      <c r="AG19" s="45">
        <v>9542</v>
      </c>
      <c r="AH19" s="45">
        <v>9567</v>
      </c>
      <c r="AI19" s="45">
        <v>9579</v>
      </c>
      <c r="AJ19" s="45">
        <v>9575</v>
      </c>
      <c r="AK19" s="45">
        <v>9594</v>
      </c>
      <c r="AL19" s="45">
        <v>9577</v>
      </c>
      <c r="AM19" s="235">
        <v>9572</v>
      </c>
      <c r="AN19" s="44">
        <v>9567</v>
      </c>
      <c r="AO19" s="45">
        <v>9582</v>
      </c>
      <c r="AP19" s="45">
        <v>9578</v>
      </c>
      <c r="AQ19" s="45">
        <v>9559</v>
      </c>
      <c r="AR19" s="45">
        <v>9550</v>
      </c>
      <c r="AS19" s="45">
        <v>9535</v>
      </c>
      <c r="AT19" s="45">
        <v>9519</v>
      </c>
      <c r="AU19" s="45">
        <v>9500</v>
      </c>
      <c r="AV19" s="45">
        <v>9484</v>
      </c>
      <c r="AW19" s="45">
        <v>9474</v>
      </c>
      <c r="AX19" s="45">
        <v>9453</v>
      </c>
      <c r="AY19" s="235">
        <v>9443</v>
      </c>
      <c r="AZ19" s="44">
        <v>9431</v>
      </c>
      <c r="BA19" s="45">
        <v>9399</v>
      </c>
      <c r="BB19" s="45">
        <v>9357</v>
      </c>
      <c r="BC19" s="45">
        <v>9342</v>
      </c>
      <c r="BD19" s="45">
        <v>9317</v>
      </c>
      <c r="BE19" s="45">
        <v>9305</v>
      </c>
      <c r="BF19" s="45">
        <v>9147</v>
      </c>
      <c r="BG19" s="45">
        <v>9094</v>
      </c>
      <c r="BH19" s="45">
        <v>9087</v>
      </c>
      <c r="BI19" s="45">
        <v>9081</v>
      </c>
      <c r="BJ19" s="45">
        <v>9119</v>
      </c>
      <c r="BK19" s="57">
        <v>9108</v>
      </c>
      <c r="BL19" s="44">
        <v>9027</v>
      </c>
      <c r="BM19" s="45">
        <v>9018</v>
      </c>
      <c r="BN19" s="45">
        <v>9278</v>
      </c>
      <c r="BO19" s="45">
        <v>9296</v>
      </c>
      <c r="BP19" s="45">
        <v>9296</v>
      </c>
      <c r="BQ19" s="45">
        <v>9367</v>
      </c>
      <c r="BR19" s="45">
        <v>9234</v>
      </c>
      <c r="BS19" s="45">
        <v>9240</v>
      </c>
      <c r="BT19" s="45">
        <v>9207</v>
      </c>
      <c r="BU19" s="45">
        <v>9180</v>
      </c>
      <c r="BV19" s="45">
        <v>9149</v>
      </c>
      <c r="BW19" s="57">
        <v>9158</v>
      </c>
      <c r="BX19" s="44">
        <v>9213</v>
      </c>
      <c r="BY19" s="45">
        <v>9119</v>
      </c>
      <c r="BZ19" s="45">
        <v>9997</v>
      </c>
      <c r="CA19" s="45">
        <v>9824</v>
      </c>
      <c r="CB19" s="45">
        <v>9925</v>
      </c>
      <c r="CC19" s="45">
        <v>9847</v>
      </c>
      <c r="CD19" s="45">
        <v>9795</v>
      </c>
      <c r="CE19" s="45">
        <v>9753</v>
      </c>
      <c r="CF19" s="45">
        <v>9724</v>
      </c>
      <c r="CG19" s="45">
        <v>9787</v>
      </c>
      <c r="CH19" s="45">
        <v>9732</v>
      </c>
      <c r="CI19" s="57">
        <v>9598</v>
      </c>
      <c r="CJ19" s="44">
        <v>9601</v>
      </c>
      <c r="CK19" s="45">
        <v>9578</v>
      </c>
      <c r="CL19" s="45">
        <v>9592</v>
      </c>
      <c r="CM19" s="45">
        <v>9711</v>
      </c>
      <c r="CN19" s="45">
        <v>9704</v>
      </c>
      <c r="CO19" s="45">
        <v>9740</v>
      </c>
      <c r="CP19" s="45">
        <v>9680</v>
      </c>
      <c r="CQ19" s="45">
        <v>9789</v>
      </c>
      <c r="CR19" s="45">
        <v>9798</v>
      </c>
      <c r="CS19" s="57">
        <v>9768</v>
      </c>
      <c r="CT19" s="235">
        <v>9791</v>
      </c>
      <c r="CU19" s="102">
        <v>23</v>
      </c>
      <c r="CV19" s="85">
        <v>0.23546273546273547</v>
      </c>
      <c r="CW19" s="102">
        <v>193</v>
      </c>
      <c r="CX19" s="85">
        <v>2.0108355907480724</v>
      </c>
    </row>
    <row r="20" spans="1:113" ht="15" customHeight="1" outlineLevel="2">
      <c r="A20" s="371">
        <v>45</v>
      </c>
      <c r="B20" s="15" t="s">
        <v>304</v>
      </c>
      <c r="C20" s="341" t="s">
        <v>305</v>
      </c>
      <c r="D20" s="347">
        <v>1745</v>
      </c>
      <c r="E20" s="357">
        <v>1745</v>
      </c>
      <c r="F20" s="357">
        <v>1745</v>
      </c>
      <c r="G20" s="357">
        <v>1745</v>
      </c>
      <c r="H20" s="357">
        <v>1745</v>
      </c>
      <c r="I20" s="357">
        <v>1762</v>
      </c>
      <c r="J20" s="357">
        <v>1762</v>
      </c>
      <c r="K20" s="357">
        <v>1762</v>
      </c>
      <c r="L20" s="357">
        <v>1762</v>
      </c>
      <c r="M20" s="357">
        <v>1762</v>
      </c>
      <c r="N20" s="357">
        <v>1756</v>
      </c>
      <c r="O20" s="350">
        <v>1827</v>
      </c>
      <c r="P20" s="347">
        <v>1825</v>
      </c>
      <c r="Q20" s="357">
        <v>1630</v>
      </c>
      <c r="R20" s="357">
        <v>1600</v>
      </c>
      <c r="S20" s="357">
        <v>2109</v>
      </c>
      <c r="T20" s="357">
        <v>2064</v>
      </c>
      <c r="U20" s="357">
        <v>2131</v>
      </c>
      <c r="V20" s="357">
        <v>2103</v>
      </c>
      <c r="W20" s="357">
        <v>2092</v>
      </c>
      <c r="X20" s="357">
        <v>2087</v>
      </c>
      <c r="Y20" s="357">
        <v>2093</v>
      </c>
      <c r="Z20" s="357">
        <v>2086</v>
      </c>
      <c r="AA20" s="350">
        <v>2086</v>
      </c>
      <c r="AB20" s="347">
        <v>2083</v>
      </c>
      <c r="AC20" s="357">
        <v>2080</v>
      </c>
      <c r="AD20" s="357">
        <v>2089</v>
      </c>
      <c r="AE20" s="357">
        <v>2089</v>
      </c>
      <c r="AF20" s="357">
        <v>2063</v>
      </c>
      <c r="AG20" s="357">
        <v>2049</v>
      </c>
      <c r="AH20" s="357">
        <v>2048</v>
      </c>
      <c r="AI20" s="357">
        <v>2042</v>
      </c>
      <c r="AJ20" s="357">
        <v>2045</v>
      </c>
      <c r="AK20" s="357">
        <v>2045</v>
      </c>
      <c r="AL20" s="357">
        <v>2042</v>
      </c>
      <c r="AM20" s="350">
        <v>2042</v>
      </c>
      <c r="AN20" s="347">
        <v>2041</v>
      </c>
      <c r="AO20" s="357">
        <v>2043</v>
      </c>
      <c r="AP20" s="357">
        <v>2041</v>
      </c>
      <c r="AQ20" s="357">
        <v>2035</v>
      </c>
      <c r="AR20" s="357">
        <v>2033</v>
      </c>
      <c r="AS20" s="357">
        <v>2030</v>
      </c>
      <c r="AT20" s="357">
        <v>2028</v>
      </c>
      <c r="AU20" s="357">
        <v>2025</v>
      </c>
      <c r="AV20" s="357">
        <v>2021</v>
      </c>
      <c r="AW20" s="357">
        <v>2017</v>
      </c>
      <c r="AX20" s="357">
        <v>2013</v>
      </c>
      <c r="AY20" s="350">
        <v>2012</v>
      </c>
      <c r="AZ20" s="347">
        <v>2010</v>
      </c>
      <c r="BA20" s="357">
        <v>2003</v>
      </c>
      <c r="BB20" s="357">
        <v>1996</v>
      </c>
      <c r="BC20" s="357">
        <v>1993</v>
      </c>
      <c r="BD20" s="357">
        <v>1986</v>
      </c>
      <c r="BE20" s="357">
        <v>1986</v>
      </c>
      <c r="BF20" s="357">
        <v>1946</v>
      </c>
      <c r="BG20" s="357">
        <v>1944</v>
      </c>
      <c r="BH20" s="357">
        <v>1943</v>
      </c>
      <c r="BI20" s="357">
        <v>1942</v>
      </c>
      <c r="BJ20" s="357">
        <v>1960</v>
      </c>
      <c r="BK20" s="346">
        <v>1956</v>
      </c>
      <c r="BL20" s="347">
        <v>1941</v>
      </c>
      <c r="BM20" s="357">
        <v>1939</v>
      </c>
      <c r="BN20" s="357">
        <v>2034</v>
      </c>
      <c r="BO20" s="357">
        <v>2037</v>
      </c>
      <c r="BP20" s="357">
        <v>2037</v>
      </c>
      <c r="BQ20" s="357">
        <v>2055</v>
      </c>
      <c r="BR20" s="357">
        <v>2027</v>
      </c>
      <c r="BS20" s="357">
        <v>2028</v>
      </c>
      <c r="BT20" s="357">
        <v>2021</v>
      </c>
      <c r="BU20" s="357">
        <v>2015</v>
      </c>
      <c r="BV20" s="357">
        <v>2004</v>
      </c>
      <c r="BW20" s="346">
        <v>2008</v>
      </c>
      <c r="BX20" s="347">
        <v>2016</v>
      </c>
      <c r="BY20" s="357">
        <v>2022</v>
      </c>
      <c r="BZ20" s="357">
        <v>2235</v>
      </c>
      <c r="CA20" s="357">
        <v>2217</v>
      </c>
      <c r="CB20" s="357">
        <v>2236</v>
      </c>
      <c r="CC20" s="357">
        <v>2191</v>
      </c>
      <c r="CD20" s="357">
        <v>2171</v>
      </c>
      <c r="CE20" s="357">
        <v>2159</v>
      </c>
      <c r="CF20" s="357">
        <v>2149</v>
      </c>
      <c r="CG20" s="357">
        <v>2164</v>
      </c>
      <c r="CH20" s="357">
        <v>2152</v>
      </c>
      <c r="CI20" s="346">
        <v>2104</v>
      </c>
      <c r="CJ20" s="347">
        <v>2108</v>
      </c>
      <c r="CK20" s="357">
        <v>2115</v>
      </c>
      <c r="CL20" s="357">
        <v>2111</v>
      </c>
      <c r="CM20" s="357">
        <v>2131</v>
      </c>
      <c r="CN20" s="357">
        <v>2132</v>
      </c>
      <c r="CO20" s="357">
        <v>2129</v>
      </c>
      <c r="CP20" s="357">
        <v>2108</v>
      </c>
      <c r="CQ20" s="357">
        <v>2134</v>
      </c>
      <c r="CR20" s="357">
        <v>2127</v>
      </c>
      <c r="CS20" s="346">
        <v>2130</v>
      </c>
      <c r="CT20" s="350">
        <v>2138</v>
      </c>
      <c r="CU20" s="102">
        <v>8</v>
      </c>
      <c r="CV20" s="85">
        <v>0.37558685446009388</v>
      </c>
      <c r="CW20" s="102">
        <v>34</v>
      </c>
      <c r="CX20" s="85">
        <v>1.6159695817490494</v>
      </c>
    </row>
    <row r="21" spans="1:113" ht="15" customHeight="1" outlineLevel="2">
      <c r="A21" s="371">
        <v>51</v>
      </c>
      <c r="B21" s="15" t="s">
        <v>304</v>
      </c>
      <c r="C21" s="341" t="s">
        <v>306</v>
      </c>
      <c r="D21" s="347">
        <v>604</v>
      </c>
      <c r="E21" s="357">
        <v>604</v>
      </c>
      <c r="F21" s="357">
        <v>604</v>
      </c>
      <c r="G21" s="357">
        <v>604</v>
      </c>
      <c r="H21" s="357">
        <v>604</v>
      </c>
      <c r="I21" s="357">
        <v>609</v>
      </c>
      <c r="J21" s="357">
        <v>608</v>
      </c>
      <c r="K21" s="357">
        <v>609</v>
      </c>
      <c r="L21" s="357">
        <v>609</v>
      </c>
      <c r="M21" s="357">
        <v>609</v>
      </c>
      <c r="N21" s="357">
        <v>609</v>
      </c>
      <c r="O21" s="350">
        <v>632</v>
      </c>
      <c r="P21" s="347">
        <v>630</v>
      </c>
      <c r="Q21" s="357">
        <v>543</v>
      </c>
      <c r="R21" s="357">
        <v>531</v>
      </c>
      <c r="S21" s="357">
        <v>661</v>
      </c>
      <c r="T21" s="357">
        <v>651</v>
      </c>
      <c r="U21" s="357">
        <v>661</v>
      </c>
      <c r="V21" s="357">
        <v>656</v>
      </c>
      <c r="W21" s="357">
        <v>655</v>
      </c>
      <c r="X21" s="357">
        <v>654</v>
      </c>
      <c r="Y21" s="357">
        <v>661</v>
      </c>
      <c r="Z21" s="357">
        <v>659</v>
      </c>
      <c r="AA21" s="350">
        <v>659</v>
      </c>
      <c r="AB21" s="347">
        <v>659</v>
      </c>
      <c r="AC21" s="357">
        <v>657</v>
      </c>
      <c r="AD21" s="357">
        <v>659</v>
      </c>
      <c r="AE21" s="357">
        <v>659</v>
      </c>
      <c r="AF21" s="357">
        <v>653</v>
      </c>
      <c r="AG21" s="357">
        <v>648</v>
      </c>
      <c r="AH21" s="357">
        <v>651</v>
      </c>
      <c r="AI21" s="357">
        <v>650</v>
      </c>
      <c r="AJ21" s="357">
        <v>650</v>
      </c>
      <c r="AK21" s="357">
        <v>651</v>
      </c>
      <c r="AL21" s="357">
        <v>649</v>
      </c>
      <c r="AM21" s="350">
        <v>649</v>
      </c>
      <c r="AN21" s="347">
        <v>649</v>
      </c>
      <c r="AO21" s="357">
        <v>650</v>
      </c>
      <c r="AP21" s="357">
        <v>649</v>
      </c>
      <c r="AQ21" s="357">
        <v>645</v>
      </c>
      <c r="AR21" s="357">
        <v>645</v>
      </c>
      <c r="AS21" s="357">
        <v>645</v>
      </c>
      <c r="AT21" s="357">
        <v>645</v>
      </c>
      <c r="AU21" s="357">
        <v>645</v>
      </c>
      <c r="AV21" s="357">
        <v>645</v>
      </c>
      <c r="AW21" s="357">
        <v>644</v>
      </c>
      <c r="AX21" s="357">
        <v>643</v>
      </c>
      <c r="AY21" s="350">
        <v>641</v>
      </c>
      <c r="AZ21" s="347">
        <v>640</v>
      </c>
      <c r="BA21" s="357">
        <v>639</v>
      </c>
      <c r="BB21" s="357">
        <v>637</v>
      </c>
      <c r="BC21" s="357">
        <v>637</v>
      </c>
      <c r="BD21" s="357">
        <v>637</v>
      </c>
      <c r="BE21" s="357">
        <v>637</v>
      </c>
      <c r="BF21" s="357">
        <v>625</v>
      </c>
      <c r="BG21" s="357">
        <v>611</v>
      </c>
      <c r="BH21" s="357">
        <v>610</v>
      </c>
      <c r="BI21" s="357">
        <v>610</v>
      </c>
      <c r="BJ21" s="357">
        <v>615</v>
      </c>
      <c r="BK21" s="346">
        <v>614</v>
      </c>
      <c r="BL21" s="347">
        <v>611</v>
      </c>
      <c r="BM21" s="357">
        <v>609</v>
      </c>
      <c r="BN21" s="357">
        <v>613</v>
      </c>
      <c r="BO21" s="357">
        <v>614</v>
      </c>
      <c r="BP21" s="357">
        <v>614</v>
      </c>
      <c r="BQ21" s="357">
        <v>616</v>
      </c>
      <c r="BR21" s="357">
        <v>608</v>
      </c>
      <c r="BS21" s="357">
        <v>615</v>
      </c>
      <c r="BT21" s="357">
        <v>611</v>
      </c>
      <c r="BU21" s="357">
        <v>609</v>
      </c>
      <c r="BV21" s="357">
        <v>607</v>
      </c>
      <c r="BW21" s="346">
        <v>609</v>
      </c>
      <c r="BX21" s="347">
        <v>614</v>
      </c>
      <c r="BY21" s="357">
        <v>602</v>
      </c>
      <c r="BZ21" s="357">
        <v>645</v>
      </c>
      <c r="CA21" s="357">
        <v>639</v>
      </c>
      <c r="CB21" s="357">
        <v>637</v>
      </c>
      <c r="CC21" s="357">
        <v>638</v>
      </c>
      <c r="CD21" s="357">
        <v>637</v>
      </c>
      <c r="CE21" s="357">
        <v>632</v>
      </c>
      <c r="CF21" s="357">
        <v>633</v>
      </c>
      <c r="CG21" s="357">
        <v>637</v>
      </c>
      <c r="CH21" s="357">
        <v>635</v>
      </c>
      <c r="CI21" s="346">
        <v>628</v>
      </c>
      <c r="CJ21" s="347">
        <v>631</v>
      </c>
      <c r="CK21" s="357">
        <v>631</v>
      </c>
      <c r="CL21" s="357">
        <v>625</v>
      </c>
      <c r="CM21" s="357">
        <v>628</v>
      </c>
      <c r="CN21" s="357">
        <v>629</v>
      </c>
      <c r="CO21" s="357">
        <v>630</v>
      </c>
      <c r="CP21" s="357">
        <v>631</v>
      </c>
      <c r="CQ21" s="357">
        <v>633</v>
      </c>
      <c r="CR21" s="357">
        <v>633</v>
      </c>
      <c r="CS21" s="346">
        <v>631</v>
      </c>
      <c r="CT21" s="350">
        <v>627</v>
      </c>
      <c r="CU21" s="102">
        <v>-4</v>
      </c>
      <c r="CV21" s="85">
        <v>-0.6339144215530903</v>
      </c>
      <c r="CW21" s="102">
        <v>-1</v>
      </c>
      <c r="CX21" s="85">
        <v>-0.15923566878980894</v>
      </c>
    </row>
    <row r="22" spans="1:113" ht="15" customHeight="1" outlineLevel="2">
      <c r="A22" s="371">
        <v>147</v>
      </c>
      <c r="B22" s="15" t="s">
        <v>304</v>
      </c>
      <c r="C22" s="341" t="s">
        <v>307</v>
      </c>
      <c r="D22" s="347">
        <v>465</v>
      </c>
      <c r="E22" s="357">
        <v>465</v>
      </c>
      <c r="F22" s="357">
        <v>465</v>
      </c>
      <c r="G22" s="357">
        <v>465</v>
      </c>
      <c r="H22" s="357">
        <v>465</v>
      </c>
      <c r="I22" s="357">
        <v>471</v>
      </c>
      <c r="J22" s="357">
        <v>471</v>
      </c>
      <c r="K22" s="357">
        <v>471</v>
      </c>
      <c r="L22" s="357">
        <v>471</v>
      </c>
      <c r="M22" s="357">
        <v>471</v>
      </c>
      <c r="N22" s="357">
        <v>471</v>
      </c>
      <c r="O22" s="350">
        <v>484</v>
      </c>
      <c r="P22" s="347">
        <v>484</v>
      </c>
      <c r="Q22" s="357">
        <v>430</v>
      </c>
      <c r="R22" s="357">
        <v>420</v>
      </c>
      <c r="S22" s="357">
        <v>532</v>
      </c>
      <c r="T22" s="357">
        <v>521</v>
      </c>
      <c r="U22" s="357">
        <v>531</v>
      </c>
      <c r="V22" s="357">
        <v>522</v>
      </c>
      <c r="W22" s="357">
        <v>520</v>
      </c>
      <c r="X22" s="357">
        <v>520</v>
      </c>
      <c r="Y22" s="357">
        <v>524</v>
      </c>
      <c r="Z22" s="357">
        <v>524</v>
      </c>
      <c r="AA22" s="350">
        <v>528</v>
      </c>
      <c r="AB22" s="347">
        <v>528</v>
      </c>
      <c r="AC22" s="357">
        <v>528</v>
      </c>
      <c r="AD22" s="357">
        <v>529</v>
      </c>
      <c r="AE22" s="357">
        <v>529</v>
      </c>
      <c r="AF22" s="357">
        <v>521</v>
      </c>
      <c r="AG22" s="357">
        <v>517</v>
      </c>
      <c r="AH22" s="357">
        <v>517</v>
      </c>
      <c r="AI22" s="357">
        <v>515</v>
      </c>
      <c r="AJ22" s="357">
        <v>513</v>
      </c>
      <c r="AK22" s="357">
        <v>513</v>
      </c>
      <c r="AL22" s="357">
        <v>512</v>
      </c>
      <c r="AM22" s="350">
        <v>512</v>
      </c>
      <c r="AN22" s="347">
        <v>511</v>
      </c>
      <c r="AO22" s="357">
        <v>511</v>
      </c>
      <c r="AP22" s="357">
        <v>511</v>
      </c>
      <c r="AQ22" s="357">
        <v>510</v>
      </c>
      <c r="AR22" s="357">
        <v>510</v>
      </c>
      <c r="AS22" s="357">
        <v>509</v>
      </c>
      <c r="AT22" s="357">
        <v>505</v>
      </c>
      <c r="AU22" s="357">
        <v>504</v>
      </c>
      <c r="AV22" s="357">
        <v>502</v>
      </c>
      <c r="AW22" s="357">
        <v>502</v>
      </c>
      <c r="AX22" s="357">
        <v>501</v>
      </c>
      <c r="AY22" s="350">
        <v>501</v>
      </c>
      <c r="AZ22" s="347">
        <v>499</v>
      </c>
      <c r="BA22" s="357">
        <v>498</v>
      </c>
      <c r="BB22" s="357">
        <v>497</v>
      </c>
      <c r="BC22" s="357">
        <v>497</v>
      </c>
      <c r="BD22" s="357">
        <v>497</v>
      </c>
      <c r="BE22" s="357">
        <v>496</v>
      </c>
      <c r="BF22" s="357">
        <v>487</v>
      </c>
      <c r="BG22" s="357">
        <v>480</v>
      </c>
      <c r="BH22" s="357">
        <v>480</v>
      </c>
      <c r="BI22" s="357">
        <v>479</v>
      </c>
      <c r="BJ22" s="357">
        <v>475</v>
      </c>
      <c r="BK22" s="346">
        <v>473</v>
      </c>
      <c r="BL22" s="347">
        <v>472</v>
      </c>
      <c r="BM22" s="357">
        <v>471</v>
      </c>
      <c r="BN22" s="357">
        <v>493</v>
      </c>
      <c r="BO22" s="357">
        <v>493</v>
      </c>
      <c r="BP22" s="357">
        <v>493</v>
      </c>
      <c r="BQ22" s="357">
        <v>497</v>
      </c>
      <c r="BR22" s="357">
        <v>487</v>
      </c>
      <c r="BS22" s="357">
        <v>487</v>
      </c>
      <c r="BT22" s="357">
        <v>484</v>
      </c>
      <c r="BU22" s="357">
        <v>484</v>
      </c>
      <c r="BV22" s="357">
        <v>483</v>
      </c>
      <c r="BW22" s="346">
        <v>482</v>
      </c>
      <c r="BX22" s="347">
        <v>487</v>
      </c>
      <c r="BY22" s="357">
        <v>483</v>
      </c>
      <c r="BZ22" s="357">
        <v>546</v>
      </c>
      <c r="CA22" s="357">
        <v>525</v>
      </c>
      <c r="CB22" s="357">
        <v>533</v>
      </c>
      <c r="CC22" s="357">
        <v>527</v>
      </c>
      <c r="CD22" s="357">
        <v>525</v>
      </c>
      <c r="CE22" s="357">
        <v>525</v>
      </c>
      <c r="CF22" s="357">
        <v>522</v>
      </c>
      <c r="CG22" s="357">
        <v>529</v>
      </c>
      <c r="CH22" s="357">
        <v>528</v>
      </c>
      <c r="CI22" s="346">
        <v>527</v>
      </c>
      <c r="CJ22" s="347">
        <v>529</v>
      </c>
      <c r="CK22" s="357">
        <v>526</v>
      </c>
      <c r="CL22" s="357">
        <v>525</v>
      </c>
      <c r="CM22" s="357">
        <v>533</v>
      </c>
      <c r="CN22" s="357">
        <v>531</v>
      </c>
      <c r="CO22" s="357">
        <v>538</v>
      </c>
      <c r="CP22" s="357">
        <v>538</v>
      </c>
      <c r="CQ22" s="357">
        <v>541</v>
      </c>
      <c r="CR22" s="357">
        <v>545</v>
      </c>
      <c r="CS22" s="346">
        <v>541</v>
      </c>
      <c r="CT22" s="350">
        <v>541</v>
      </c>
      <c r="CU22" s="102">
        <v>0</v>
      </c>
      <c r="CV22" s="85">
        <v>0</v>
      </c>
      <c r="CW22" s="102">
        <v>14</v>
      </c>
      <c r="CX22" s="85">
        <v>2.6565464895635675</v>
      </c>
      <c r="DG22" t="s">
        <v>3290</v>
      </c>
    </row>
    <row r="23" spans="1:113" ht="15" customHeight="1" outlineLevel="2">
      <c r="A23" s="371">
        <v>172</v>
      </c>
      <c r="B23" s="15" t="s">
        <v>304</v>
      </c>
      <c r="C23" s="341" t="s">
        <v>308</v>
      </c>
      <c r="D23" s="347">
        <v>764</v>
      </c>
      <c r="E23" s="357">
        <v>764</v>
      </c>
      <c r="F23" s="357">
        <v>764</v>
      </c>
      <c r="G23" s="357">
        <v>764</v>
      </c>
      <c r="H23" s="357">
        <v>764</v>
      </c>
      <c r="I23" s="357">
        <v>776</v>
      </c>
      <c r="J23" s="357">
        <v>776</v>
      </c>
      <c r="K23" s="357">
        <v>776</v>
      </c>
      <c r="L23" s="357">
        <v>776</v>
      </c>
      <c r="M23" s="357">
        <v>776</v>
      </c>
      <c r="N23" s="357">
        <v>775</v>
      </c>
      <c r="O23" s="350">
        <v>794</v>
      </c>
      <c r="P23" s="347">
        <v>792</v>
      </c>
      <c r="Q23" s="357">
        <v>673</v>
      </c>
      <c r="R23" s="357">
        <v>669</v>
      </c>
      <c r="S23" s="357">
        <v>807</v>
      </c>
      <c r="T23" s="357">
        <v>791</v>
      </c>
      <c r="U23" s="357">
        <v>798</v>
      </c>
      <c r="V23" s="357">
        <v>795</v>
      </c>
      <c r="W23" s="357">
        <v>789</v>
      </c>
      <c r="X23" s="357">
        <v>788</v>
      </c>
      <c r="Y23" s="357">
        <v>792</v>
      </c>
      <c r="Z23" s="357">
        <v>787</v>
      </c>
      <c r="AA23" s="350">
        <v>790</v>
      </c>
      <c r="AB23" s="347">
        <v>790</v>
      </c>
      <c r="AC23" s="357">
        <v>790</v>
      </c>
      <c r="AD23" s="357">
        <v>790</v>
      </c>
      <c r="AE23" s="357">
        <v>790</v>
      </c>
      <c r="AF23" s="357">
        <v>787</v>
      </c>
      <c r="AG23" s="357">
        <v>779</v>
      </c>
      <c r="AH23" s="357">
        <v>784</v>
      </c>
      <c r="AI23" s="357">
        <v>784</v>
      </c>
      <c r="AJ23" s="357">
        <v>782</v>
      </c>
      <c r="AK23" s="357">
        <v>783</v>
      </c>
      <c r="AL23" s="357">
        <v>782</v>
      </c>
      <c r="AM23" s="350">
        <v>782</v>
      </c>
      <c r="AN23" s="347">
        <v>781</v>
      </c>
      <c r="AO23" s="357">
        <v>783</v>
      </c>
      <c r="AP23" s="357">
        <v>783</v>
      </c>
      <c r="AQ23" s="357">
        <v>782</v>
      </c>
      <c r="AR23" s="357">
        <v>780</v>
      </c>
      <c r="AS23" s="357">
        <v>773</v>
      </c>
      <c r="AT23" s="357">
        <v>773</v>
      </c>
      <c r="AU23" s="357">
        <v>773</v>
      </c>
      <c r="AV23" s="357">
        <v>772</v>
      </c>
      <c r="AW23" s="357">
        <v>770</v>
      </c>
      <c r="AX23" s="357">
        <v>770</v>
      </c>
      <c r="AY23" s="350">
        <v>768</v>
      </c>
      <c r="AZ23" s="347">
        <v>767</v>
      </c>
      <c r="BA23" s="357">
        <v>765</v>
      </c>
      <c r="BB23" s="357">
        <v>763</v>
      </c>
      <c r="BC23" s="357">
        <v>763</v>
      </c>
      <c r="BD23" s="357">
        <v>761</v>
      </c>
      <c r="BE23" s="357">
        <v>761</v>
      </c>
      <c r="BF23" s="357">
        <v>755</v>
      </c>
      <c r="BG23" s="357">
        <v>741</v>
      </c>
      <c r="BH23" s="357">
        <v>741</v>
      </c>
      <c r="BI23" s="357">
        <v>740</v>
      </c>
      <c r="BJ23" s="357">
        <v>742</v>
      </c>
      <c r="BK23" s="346">
        <v>740</v>
      </c>
      <c r="BL23" s="347">
        <v>731</v>
      </c>
      <c r="BM23" s="357">
        <v>731</v>
      </c>
      <c r="BN23" s="357">
        <v>743</v>
      </c>
      <c r="BO23" s="357">
        <v>743</v>
      </c>
      <c r="BP23" s="357">
        <v>743</v>
      </c>
      <c r="BQ23" s="357">
        <v>752</v>
      </c>
      <c r="BR23" s="357">
        <v>740</v>
      </c>
      <c r="BS23" s="357">
        <v>739</v>
      </c>
      <c r="BT23" s="357">
        <v>739</v>
      </c>
      <c r="BU23" s="357">
        <v>737</v>
      </c>
      <c r="BV23" s="357">
        <v>728</v>
      </c>
      <c r="BW23" s="346">
        <v>730</v>
      </c>
      <c r="BX23" s="347">
        <v>741</v>
      </c>
      <c r="BY23" s="357">
        <v>720</v>
      </c>
      <c r="BZ23" s="357">
        <v>799</v>
      </c>
      <c r="CA23" s="357">
        <v>796</v>
      </c>
      <c r="CB23" s="357">
        <v>805</v>
      </c>
      <c r="CC23" s="357">
        <v>798</v>
      </c>
      <c r="CD23" s="357">
        <v>798</v>
      </c>
      <c r="CE23" s="357">
        <v>798</v>
      </c>
      <c r="CF23" s="357">
        <v>798</v>
      </c>
      <c r="CG23" s="357">
        <v>804</v>
      </c>
      <c r="CH23" s="357">
        <v>803</v>
      </c>
      <c r="CI23" s="346">
        <v>781</v>
      </c>
      <c r="CJ23" s="347">
        <v>789</v>
      </c>
      <c r="CK23" s="357">
        <v>781</v>
      </c>
      <c r="CL23" s="357">
        <v>785</v>
      </c>
      <c r="CM23" s="357">
        <v>795</v>
      </c>
      <c r="CN23" s="357">
        <v>796</v>
      </c>
      <c r="CO23" s="357">
        <v>802</v>
      </c>
      <c r="CP23" s="357">
        <v>796</v>
      </c>
      <c r="CQ23" s="357">
        <v>802</v>
      </c>
      <c r="CR23" s="357">
        <v>799</v>
      </c>
      <c r="CS23" s="346">
        <v>797</v>
      </c>
      <c r="CT23" s="350">
        <v>799</v>
      </c>
      <c r="CU23" s="102">
        <v>2</v>
      </c>
      <c r="CV23" s="85">
        <v>0.25094102885821828</v>
      </c>
      <c r="CW23" s="102">
        <v>18</v>
      </c>
      <c r="CX23" s="85">
        <v>2.3047375160051216</v>
      </c>
    </row>
    <row r="24" spans="1:113" ht="15" customHeight="1" outlineLevel="2">
      <c r="A24" s="371">
        <v>475</v>
      </c>
      <c r="B24" s="15" t="s">
        <v>304</v>
      </c>
      <c r="C24" s="341" t="s">
        <v>309</v>
      </c>
      <c r="D24" s="347">
        <v>62</v>
      </c>
      <c r="E24" s="357">
        <v>62</v>
      </c>
      <c r="F24" s="357">
        <v>62</v>
      </c>
      <c r="G24" s="357">
        <v>62</v>
      </c>
      <c r="H24" s="357">
        <v>62</v>
      </c>
      <c r="I24" s="357">
        <v>63</v>
      </c>
      <c r="J24" s="357">
        <v>63</v>
      </c>
      <c r="K24" s="357">
        <v>63</v>
      </c>
      <c r="L24" s="357">
        <v>63</v>
      </c>
      <c r="M24" s="357">
        <v>63</v>
      </c>
      <c r="N24" s="357">
        <v>63</v>
      </c>
      <c r="O24" s="350">
        <v>70</v>
      </c>
      <c r="P24" s="347">
        <v>68</v>
      </c>
      <c r="Q24" s="357">
        <v>56</v>
      </c>
      <c r="R24" s="357">
        <v>56</v>
      </c>
      <c r="S24" s="357">
        <v>80</v>
      </c>
      <c r="T24" s="357">
        <v>78</v>
      </c>
      <c r="U24" s="357">
        <v>80</v>
      </c>
      <c r="V24" s="357">
        <v>80</v>
      </c>
      <c r="W24" s="357">
        <v>81</v>
      </c>
      <c r="X24" s="357">
        <v>81</v>
      </c>
      <c r="Y24" s="357">
        <v>81</v>
      </c>
      <c r="Z24" s="357">
        <v>81</v>
      </c>
      <c r="AA24" s="350">
        <v>81</v>
      </c>
      <c r="AB24" s="347">
        <v>81</v>
      </c>
      <c r="AC24" s="357">
        <v>81</v>
      </c>
      <c r="AD24" s="357">
        <v>81</v>
      </c>
      <c r="AE24" s="357">
        <v>81</v>
      </c>
      <c r="AF24" s="357">
        <v>82</v>
      </c>
      <c r="AG24" s="357">
        <v>81</v>
      </c>
      <c r="AH24" s="357">
        <v>81</v>
      </c>
      <c r="AI24" s="357">
        <v>83</v>
      </c>
      <c r="AJ24" s="357">
        <v>83</v>
      </c>
      <c r="AK24" s="357">
        <v>83</v>
      </c>
      <c r="AL24" s="357">
        <v>83</v>
      </c>
      <c r="AM24" s="350">
        <v>83</v>
      </c>
      <c r="AN24" s="347">
        <v>83</v>
      </c>
      <c r="AO24" s="357">
        <v>83</v>
      </c>
      <c r="AP24" s="357">
        <v>83</v>
      </c>
      <c r="AQ24" s="357">
        <v>83</v>
      </c>
      <c r="AR24" s="357">
        <v>83</v>
      </c>
      <c r="AS24" s="357">
        <v>83</v>
      </c>
      <c r="AT24" s="357">
        <v>83</v>
      </c>
      <c r="AU24" s="357">
        <v>83</v>
      </c>
      <c r="AV24" s="357">
        <v>83</v>
      </c>
      <c r="AW24" s="357">
        <v>83</v>
      </c>
      <c r="AX24" s="357">
        <v>83</v>
      </c>
      <c r="AY24" s="350">
        <v>83</v>
      </c>
      <c r="AZ24" s="347">
        <v>83</v>
      </c>
      <c r="BA24" s="357">
        <v>83</v>
      </c>
      <c r="BB24" s="357">
        <v>83</v>
      </c>
      <c r="BC24" s="357">
        <v>83</v>
      </c>
      <c r="BD24" s="357">
        <v>83</v>
      </c>
      <c r="BE24" s="357">
        <v>83</v>
      </c>
      <c r="BF24" s="357">
        <v>83</v>
      </c>
      <c r="BG24" s="357">
        <v>83</v>
      </c>
      <c r="BH24" s="357">
        <v>83</v>
      </c>
      <c r="BI24" s="357">
        <v>83</v>
      </c>
      <c r="BJ24" s="357">
        <v>84</v>
      </c>
      <c r="BK24" s="346">
        <v>84</v>
      </c>
      <c r="BL24" s="347">
        <v>79</v>
      </c>
      <c r="BM24" s="357">
        <v>79</v>
      </c>
      <c r="BN24" s="357">
        <v>79</v>
      </c>
      <c r="BO24" s="357">
        <v>79</v>
      </c>
      <c r="BP24" s="357">
        <v>79</v>
      </c>
      <c r="BQ24" s="357">
        <v>79</v>
      </c>
      <c r="BR24" s="357">
        <v>78</v>
      </c>
      <c r="BS24" s="357">
        <v>79</v>
      </c>
      <c r="BT24" s="357">
        <v>79</v>
      </c>
      <c r="BU24" s="357">
        <v>79</v>
      </c>
      <c r="BV24" s="357">
        <v>79</v>
      </c>
      <c r="BW24" s="346">
        <v>80</v>
      </c>
      <c r="BX24" s="347">
        <v>80</v>
      </c>
      <c r="BY24" s="357">
        <v>77</v>
      </c>
      <c r="BZ24" s="357">
        <v>82</v>
      </c>
      <c r="CA24" s="357">
        <v>81</v>
      </c>
      <c r="CB24" s="357">
        <v>80</v>
      </c>
      <c r="CC24" s="357">
        <v>80</v>
      </c>
      <c r="CD24" s="357">
        <v>80</v>
      </c>
      <c r="CE24" s="357">
        <v>80</v>
      </c>
      <c r="CF24" s="357">
        <v>80</v>
      </c>
      <c r="CG24" s="357">
        <v>79</v>
      </c>
      <c r="CH24" s="357">
        <v>79</v>
      </c>
      <c r="CI24" s="346">
        <v>79</v>
      </c>
      <c r="CJ24" s="347">
        <v>78</v>
      </c>
      <c r="CK24" s="357">
        <v>78</v>
      </c>
      <c r="CL24" s="357">
        <v>78</v>
      </c>
      <c r="CM24" s="357">
        <v>78</v>
      </c>
      <c r="CN24" s="357">
        <v>78</v>
      </c>
      <c r="CO24" s="357">
        <v>80</v>
      </c>
      <c r="CP24" s="357">
        <v>80</v>
      </c>
      <c r="CQ24" s="357">
        <v>80</v>
      </c>
      <c r="CR24" s="357">
        <v>81</v>
      </c>
      <c r="CS24" s="346">
        <v>81</v>
      </c>
      <c r="CT24" s="350">
        <v>80</v>
      </c>
      <c r="CU24" s="102">
        <v>-1</v>
      </c>
      <c r="CV24" s="85">
        <v>-1.2345679012345678</v>
      </c>
      <c r="CW24" s="102">
        <v>1</v>
      </c>
      <c r="CX24" s="85">
        <v>1.2658227848101267</v>
      </c>
    </row>
    <row r="25" spans="1:113" ht="15" customHeight="1" outlineLevel="2">
      <c r="A25" s="371">
        <v>480</v>
      </c>
      <c r="B25" s="15" t="s">
        <v>304</v>
      </c>
      <c r="C25" s="341" t="s">
        <v>310</v>
      </c>
      <c r="D25" s="347">
        <v>276</v>
      </c>
      <c r="E25" s="357">
        <v>276</v>
      </c>
      <c r="F25" s="357">
        <v>276</v>
      </c>
      <c r="G25" s="357">
        <v>276</v>
      </c>
      <c r="H25" s="357">
        <v>276</v>
      </c>
      <c r="I25" s="357">
        <v>278</v>
      </c>
      <c r="J25" s="357">
        <v>278</v>
      </c>
      <c r="K25" s="357">
        <v>278</v>
      </c>
      <c r="L25" s="357">
        <v>278</v>
      </c>
      <c r="M25" s="357">
        <v>278</v>
      </c>
      <c r="N25" s="357">
        <v>278</v>
      </c>
      <c r="O25" s="350">
        <v>296</v>
      </c>
      <c r="P25" s="347">
        <v>295</v>
      </c>
      <c r="Q25" s="357">
        <v>260</v>
      </c>
      <c r="R25" s="357">
        <v>258</v>
      </c>
      <c r="S25" s="357">
        <v>298</v>
      </c>
      <c r="T25" s="357">
        <v>296</v>
      </c>
      <c r="U25" s="357">
        <v>299</v>
      </c>
      <c r="V25" s="357">
        <v>294</v>
      </c>
      <c r="W25" s="357">
        <v>295</v>
      </c>
      <c r="X25" s="357">
        <v>295</v>
      </c>
      <c r="Y25" s="357">
        <v>298</v>
      </c>
      <c r="Z25" s="357">
        <v>298</v>
      </c>
      <c r="AA25" s="350">
        <v>298</v>
      </c>
      <c r="AB25" s="347">
        <v>298</v>
      </c>
      <c r="AC25" s="357">
        <v>298</v>
      </c>
      <c r="AD25" s="357">
        <v>298</v>
      </c>
      <c r="AE25" s="357">
        <v>298</v>
      </c>
      <c r="AF25" s="357">
        <v>292</v>
      </c>
      <c r="AG25" s="357">
        <v>292</v>
      </c>
      <c r="AH25" s="357">
        <v>293</v>
      </c>
      <c r="AI25" s="357">
        <v>292</v>
      </c>
      <c r="AJ25" s="357">
        <v>292</v>
      </c>
      <c r="AK25" s="357">
        <v>293</v>
      </c>
      <c r="AL25" s="357">
        <v>293</v>
      </c>
      <c r="AM25" s="350">
        <v>293</v>
      </c>
      <c r="AN25" s="347">
        <v>292</v>
      </c>
      <c r="AO25" s="357">
        <v>291</v>
      </c>
      <c r="AP25" s="357">
        <v>291</v>
      </c>
      <c r="AQ25" s="357">
        <v>290</v>
      </c>
      <c r="AR25" s="357">
        <v>290</v>
      </c>
      <c r="AS25" s="357">
        <v>289</v>
      </c>
      <c r="AT25" s="357">
        <v>288</v>
      </c>
      <c r="AU25" s="357">
        <v>287</v>
      </c>
      <c r="AV25" s="357">
        <v>287</v>
      </c>
      <c r="AW25" s="357">
        <v>287</v>
      </c>
      <c r="AX25" s="357">
        <v>287</v>
      </c>
      <c r="AY25" s="350">
        <v>287</v>
      </c>
      <c r="AZ25" s="347">
        <v>287</v>
      </c>
      <c r="BA25" s="357">
        <v>287</v>
      </c>
      <c r="BB25" s="357">
        <v>287</v>
      </c>
      <c r="BC25" s="357">
        <v>288</v>
      </c>
      <c r="BD25" s="357">
        <v>286</v>
      </c>
      <c r="BE25" s="357">
        <v>286</v>
      </c>
      <c r="BF25" s="357">
        <v>280</v>
      </c>
      <c r="BG25" s="357">
        <v>277</v>
      </c>
      <c r="BH25" s="357">
        <v>277</v>
      </c>
      <c r="BI25" s="357">
        <v>277</v>
      </c>
      <c r="BJ25" s="357">
        <v>278</v>
      </c>
      <c r="BK25" s="346">
        <v>278</v>
      </c>
      <c r="BL25" s="347">
        <v>274</v>
      </c>
      <c r="BM25" s="357">
        <v>272</v>
      </c>
      <c r="BN25" s="357">
        <v>274</v>
      </c>
      <c r="BO25" s="357">
        <v>274</v>
      </c>
      <c r="BP25" s="357">
        <v>274</v>
      </c>
      <c r="BQ25" s="357">
        <v>277</v>
      </c>
      <c r="BR25" s="357">
        <v>273</v>
      </c>
      <c r="BS25" s="357">
        <v>274</v>
      </c>
      <c r="BT25" s="357">
        <v>274</v>
      </c>
      <c r="BU25" s="357">
        <v>273</v>
      </c>
      <c r="BV25" s="357">
        <v>271</v>
      </c>
      <c r="BW25" s="346">
        <v>271</v>
      </c>
      <c r="BX25" s="347">
        <v>272</v>
      </c>
      <c r="BY25" s="357">
        <v>268</v>
      </c>
      <c r="BZ25" s="357">
        <v>287</v>
      </c>
      <c r="CA25" s="357">
        <v>286</v>
      </c>
      <c r="CB25" s="357">
        <v>292</v>
      </c>
      <c r="CC25" s="357">
        <v>285</v>
      </c>
      <c r="CD25" s="357">
        <v>284</v>
      </c>
      <c r="CE25" s="357">
        <v>282</v>
      </c>
      <c r="CF25" s="357">
        <v>283</v>
      </c>
      <c r="CG25" s="357">
        <v>283</v>
      </c>
      <c r="CH25" s="357">
        <v>283</v>
      </c>
      <c r="CI25" s="346">
        <v>282</v>
      </c>
      <c r="CJ25" s="347">
        <v>283</v>
      </c>
      <c r="CK25" s="357">
        <v>280</v>
      </c>
      <c r="CL25" s="357">
        <v>281</v>
      </c>
      <c r="CM25" s="357">
        <v>286</v>
      </c>
      <c r="CN25" s="357">
        <v>285</v>
      </c>
      <c r="CO25" s="357">
        <v>290</v>
      </c>
      <c r="CP25" s="357">
        <v>291</v>
      </c>
      <c r="CQ25" s="357">
        <v>294</v>
      </c>
      <c r="CR25" s="357">
        <v>294</v>
      </c>
      <c r="CS25" s="346">
        <v>295</v>
      </c>
      <c r="CT25" s="350">
        <v>297</v>
      </c>
      <c r="CU25" s="102">
        <v>2</v>
      </c>
      <c r="CV25" s="85">
        <v>0.67796610169491522</v>
      </c>
      <c r="CW25" s="102">
        <v>15</v>
      </c>
      <c r="CX25" s="85">
        <v>5.3191489361702127</v>
      </c>
    </row>
    <row r="26" spans="1:113" ht="15" customHeight="1" outlineLevel="2">
      <c r="A26" s="371">
        <v>490</v>
      </c>
      <c r="B26" s="15" t="s">
        <v>304</v>
      </c>
      <c r="C26" s="341" t="s">
        <v>311</v>
      </c>
      <c r="D26" s="347">
        <v>841</v>
      </c>
      <c r="E26" s="357">
        <v>841</v>
      </c>
      <c r="F26" s="357">
        <v>841</v>
      </c>
      <c r="G26" s="357">
        <v>841</v>
      </c>
      <c r="H26" s="357">
        <v>841</v>
      </c>
      <c r="I26" s="357">
        <v>853</v>
      </c>
      <c r="J26" s="357">
        <v>852</v>
      </c>
      <c r="K26" s="357">
        <v>853</v>
      </c>
      <c r="L26" s="357">
        <v>853</v>
      </c>
      <c r="M26" s="357">
        <v>853</v>
      </c>
      <c r="N26" s="357">
        <v>852</v>
      </c>
      <c r="O26" s="350">
        <v>902</v>
      </c>
      <c r="P26" s="347">
        <v>901</v>
      </c>
      <c r="Q26" s="357">
        <v>798</v>
      </c>
      <c r="R26" s="357">
        <v>794</v>
      </c>
      <c r="S26" s="357">
        <v>944</v>
      </c>
      <c r="T26" s="357">
        <v>919</v>
      </c>
      <c r="U26" s="357">
        <v>928</v>
      </c>
      <c r="V26" s="357">
        <v>920</v>
      </c>
      <c r="W26" s="357">
        <v>923</v>
      </c>
      <c r="X26" s="357">
        <v>921</v>
      </c>
      <c r="Y26" s="357">
        <v>923</v>
      </c>
      <c r="Z26" s="357">
        <v>923</v>
      </c>
      <c r="AA26" s="350">
        <v>932</v>
      </c>
      <c r="AB26" s="347">
        <v>935</v>
      </c>
      <c r="AC26" s="357">
        <v>934</v>
      </c>
      <c r="AD26" s="357">
        <v>935</v>
      </c>
      <c r="AE26" s="357">
        <v>935</v>
      </c>
      <c r="AF26" s="357">
        <v>935</v>
      </c>
      <c r="AG26" s="357">
        <v>931</v>
      </c>
      <c r="AH26" s="357">
        <v>936</v>
      </c>
      <c r="AI26" s="357">
        <v>944</v>
      </c>
      <c r="AJ26" s="357">
        <v>942</v>
      </c>
      <c r="AK26" s="357">
        <v>948</v>
      </c>
      <c r="AL26" s="357">
        <v>947</v>
      </c>
      <c r="AM26" s="350">
        <v>947</v>
      </c>
      <c r="AN26" s="347">
        <v>947</v>
      </c>
      <c r="AO26" s="357">
        <v>952</v>
      </c>
      <c r="AP26" s="357">
        <v>952</v>
      </c>
      <c r="AQ26" s="357">
        <v>951</v>
      </c>
      <c r="AR26" s="357">
        <v>950</v>
      </c>
      <c r="AS26" s="357">
        <v>950</v>
      </c>
      <c r="AT26" s="357">
        <v>949</v>
      </c>
      <c r="AU26" s="357">
        <v>948</v>
      </c>
      <c r="AV26" s="357">
        <v>945</v>
      </c>
      <c r="AW26" s="357">
        <v>944</v>
      </c>
      <c r="AX26" s="357">
        <v>941</v>
      </c>
      <c r="AY26" s="350">
        <v>940</v>
      </c>
      <c r="AZ26" s="347">
        <v>941</v>
      </c>
      <c r="BA26" s="357">
        <v>941</v>
      </c>
      <c r="BB26" s="357">
        <v>935</v>
      </c>
      <c r="BC26" s="357">
        <v>934</v>
      </c>
      <c r="BD26" s="357">
        <v>933</v>
      </c>
      <c r="BE26" s="357">
        <v>932</v>
      </c>
      <c r="BF26" s="357">
        <v>912</v>
      </c>
      <c r="BG26" s="357">
        <v>917</v>
      </c>
      <c r="BH26" s="357">
        <v>914</v>
      </c>
      <c r="BI26" s="357">
        <v>913</v>
      </c>
      <c r="BJ26" s="357">
        <v>918</v>
      </c>
      <c r="BK26" s="346">
        <v>918</v>
      </c>
      <c r="BL26" s="347">
        <v>914</v>
      </c>
      <c r="BM26" s="357">
        <v>914</v>
      </c>
      <c r="BN26" s="357">
        <v>932</v>
      </c>
      <c r="BO26" s="357">
        <v>939</v>
      </c>
      <c r="BP26" s="357">
        <v>939</v>
      </c>
      <c r="BQ26" s="357">
        <v>951</v>
      </c>
      <c r="BR26" s="357">
        <v>935</v>
      </c>
      <c r="BS26" s="357">
        <v>938</v>
      </c>
      <c r="BT26" s="357">
        <v>935</v>
      </c>
      <c r="BU26" s="357">
        <v>932</v>
      </c>
      <c r="BV26" s="357">
        <v>933</v>
      </c>
      <c r="BW26" s="346">
        <v>934</v>
      </c>
      <c r="BX26" s="347">
        <v>933</v>
      </c>
      <c r="BY26" s="357">
        <v>895</v>
      </c>
      <c r="BZ26" s="357">
        <v>969</v>
      </c>
      <c r="CA26" s="357">
        <v>929</v>
      </c>
      <c r="CB26" s="357">
        <v>952</v>
      </c>
      <c r="CC26" s="357">
        <v>933</v>
      </c>
      <c r="CD26" s="357">
        <v>929</v>
      </c>
      <c r="CE26" s="357">
        <v>923</v>
      </c>
      <c r="CF26" s="357">
        <v>917</v>
      </c>
      <c r="CG26" s="357">
        <v>932</v>
      </c>
      <c r="CH26" s="357">
        <v>921</v>
      </c>
      <c r="CI26" s="346">
        <v>930</v>
      </c>
      <c r="CJ26" s="347">
        <v>937</v>
      </c>
      <c r="CK26" s="357">
        <v>928</v>
      </c>
      <c r="CL26" s="357">
        <v>932</v>
      </c>
      <c r="CM26" s="357">
        <v>949</v>
      </c>
      <c r="CN26" s="357">
        <v>953</v>
      </c>
      <c r="CO26" s="357">
        <v>960</v>
      </c>
      <c r="CP26" s="357">
        <v>959</v>
      </c>
      <c r="CQ26" s="357">
        <v>970</v>
      </c>
      <c r="CR26" s="357">
        <v>967</v>
      </c>
      <c r="CS26" s="346">
        <v>957</v>
      </c>
      <c r="CT26" s="350">
        <v>960</v>
      </c>
      <c r="CU26" s="102">
        <v>3</v>
      </c>
      <c r="CV26" s="85">
        <v>0.31347962382445138</v>
      </c>
      <c r="CW26" s="102">
        <v>30</v>
      </c>
      <c r="CX26" s="85">
        <v>3.225806451612903</v>
      </c>
      <c r="DG26" s="216"/>
    </row>
    <row r="27" spans="1:113" ht="15" customHeight="1" outlineLevel="2">
      <c r="A27" s="371">
        <v>659</v>
      </c>
      <c r="B27" s="15" t="s">
        <v>304</v>
      </c>
      <c r="C27" s="341" t="s">
        <v>312</v>
      </c>
      <c r="D27" s="347">
        <v>357</v>
      </c>
      <c r="E27" s="357">
        <v>357</v>
      </c>
      <c r="F27" s="357">
        <v>357</v>
      </c>
      <c r="G27" s="357">
        <v>357</v>
      </c>
      <c r="H27" s="357">
        <v>357</v>
      </c>
      <c r="I27" s="357">
        <v>360</v>
      </c>
      <c r="J27" s="357">
        <v>360</v>
      </c>
      <c r="K27" s="357">
        <v>359</v>
      </c>
      <c r="L27" s="357">
        <v>359</v>
      </c>
      <c r="M27" s="357">
        <v>359</v>
      </c>
      <c r="N27" s="357">
        <v>359</v>
      </c>
      <c r="O27" s="350">
        <v>372</v>
      </c>
      <c r="P27" s="347">
        <v>371</v>
      </c>
      <c r="Q27" s="357">
        <v>337</v>
      </c>
      <c r="R27" s="357">
        <v>333</v>
      </c>
      <c r="S27" s="357">
        <v>419</v>
      </c>
      <c r="T27" s="357">
        <v>414</v>
      </c>
      <c r="U27" s="357">
        <v>419</v>
      </c>
      <c r="V27" s="357">
        <v>409</v>
      </c>
      <c r="W27" s="357">
        <v>407</v>
      </c>
      <c r="X27" s="357">
        <v>407</v>
      </c>
      <c r="Y27" s="357">
        <v>412</v>
      </c>
      <c r="Z27" s="357">
        <v>412</v>
      </c>
      <c r="AA27" s="350">
        <v>413</v>
      </c>
      <c r="AB27" s="347">
        <v>411</v>
      </c>
      <c r="AC27" s="357">
        <v>411</v>
      </c>
      <c r="AD27" s="357">
        <v>411</v>
      </c>
      <c r="AE27" s="357">
        <v>411</v>
      </c>
      <c r="AF27" s="357">
        <v>402</v>
      </c>
      <c r="AG27" s="357">
        <v>401</v>
      </c>
      <c r="AH27" s="357">
        <v>403</v>
      </c>
      <c r="AI27" s="357">
        <v>408</v>
      </c>
      <c r="AJ27" s="357">
        <v>408</v>
      </c>
      <c r="AK27" s="357">
        <v>408</v>
      </c>
      <c r="AL27" s="357">
        <v>408</v>
      </c>
      <c r="AM27" s="350">
        <v>408</v>
      </c>
      <c r="AN27" s="347">
        <v>408</v>
      </c>
      <c r="AO27" s="357">
        <v>408</v>
      </c>
      <c r="AP27" s="357">
        <v>408</v>
      </c>
      <c r="AQ27" s="357">
        <v>408</v>
      </c>
      <c r="AR27" s="357">
        <v>406</v>
      </c>
      <c r="AS27" s="357">
        <v>406</v>
      </c>
      <c r="AT27" s="357">
        <v>406</v>
      </c>
      <c r="AU27" s="357">
        <v>406</v>
      </c>
      <c r="AV27" s="357">
        <v>406</v>
      </c>
      <c r="AW27" s="357">
        <v>406</v>
      </c>
      <c r="AX27" s="357">
        <v>405</v>
      </c>
      <c r="AY27" s="350">
        <v>404</v>
      </c>
      <c r="AZ27" s="347">
        <v>404</v>
      </c>
      <c r="BA27" s="357">
        <v>403</v>
      </c>
      <c r="BB27" s="357">
        <v>402</v>
      </c>
      <c r="BC27" s="357">
        <v>400</v>
      </c>
      <c r="BD27" s="357">
        <v>399</v>
      </c>
      <c r="BE27" s="357">
        <v>397</v>
      </c>
      <c r="BF27" s="357">
        <v>388</v>
      </c>
      <c r="BG27" s="357">
        <v>377</v>
      </c>
      <c r="BH27" s="357">
        <v>377</v>
      </c>
      <c r="BI27" s="357">
        <v>377</v>
      </c>
      <c r="BJ27" s="357">
        <v>380</v>
      </c>
      <c r="BK27" s="346">
        <v>380</v>
      </c>
      <c r="BL27" s="347">
        <v>374</v>
      </c>
      <c r="BM27" s="357">
        <v>374</v>
      </c>
      <c r="BN27" s="357">
        <v>378</v>
      </c>
      <c r="BO27" s="357">
        <v>379</v>
      </c>
      <c r="BP27" s="357">
        <v>379</v>
      </c>
      <c r="BQ27" s="357">
        <v>383</v>
      </c>
      <c r="BR27" s="357">
        <v>379</v>
      </c>
      <c r="BS27" s="357">
        <v>379</v>
      </c>
      <c r="BT27" s="357">
        <v>378</v>
      </c>
      <c r="BU27" s="357">
        <v>376</v>
      </c>
      <c r="BV27" s="357">
        <v>379</v>
      </c>
      <c r="BW27" s="346">
        <v>379</v>
      </c>
      <c r="BX27" s="347">
        <v>380</v>
      </c>
      <c r="BY27" s="357">
        <v>376</v>
      </c>
      <c r="BZ27" s="357">
        <v>399</v>
      </c>
      <c r="CA27" s="357">
        <v>390</v>
      </c>
      <c r="CB27" s="357">
        <v>390</v>
      </c>
      <c r="CC27" s="357">
        <v>391</v>
      </c>
      <c r="CD27" s="357">
        <v>389</v>
      </c>
      <c r="CE27" s="357">
        <v>386</v>
      </c>
      <c r="CF27" s="357">
        <v>384</v>
      </c>
      <c r="CG27" s="357">
        <v>384</v>
      </c>
      <c r="CH27" s="357">
        <v>380</v>
      </c>
      <c r="CI27" s="346">
        <v>380</v>
      </c>
      <c r="CJ27" s="347">
        <v>379</v>
      </c>
      <c r="CK27" s="357">
        <v>378</v>
      </c>
      <c r="CL27" s="357">
        <v>377</v>
      </c>
      <c r="CM27" s="357">
        <v>383</v>
      </c>
      <c r="CN27" s="357">
        <v>383</v>
      </c>
      <c r="CO27" s="357">
        <v>384</v>
      </c>
      <c r="CP27" s="357">
        <v>382</v>
      </c>
      <c r="CQ27" s="357">
        <v>381</v>
      </c>
      <c r="CR27" s="357">
        <v>380</v>
      </c>
      <c r="CS27" s="346">
        <v>378</v>
      </c>
      <c r="CT27" s="350">
        <v>377</v>
      </c>
      <c r="CU27" s="102">
        <v>-1</v>
      </c>
      <c r="CV27" s="85">
        <v>-0.26455026455026454</v>
      </c>
      <c r="CW27" s="102">
        <v>-3</v>
      </c>
      <c r="CX27" s="85">
        <v>-0.78947368421052633</v>
      </c>
    </row>
    <row r="28" spans="1:113" ht="15" customHeight="1" outlineLevel="2">
      <c r="A28" s="371">
        <v>665</v>
      </c>
      <c r="B28" s="15" t="s">
        <v>304</v>
      </c>
      <c r="C28" s="341" t="s">
        <v>313</v>
      </c>
      <c r="D28" s="347">
        <v>568</v>
      </c>
      <c r="E28" s="357">
        <v>568</v>
      </c>
      <c r="F28" s="357">
        <v>568</v>
      </c>
      <c r="G28" s="357">
        <v>568</v>
      </c>
      <c r="H28" s="357">
        <v>568</v>
      </c>
      <c r="I28" s="357">
        <v>576</v>
      </c>
      <c r="J28" s="357">
        <v>576</v>
      </c>
      <c r="K28" s="357">
        <v>576</v>
      </c>
      <c r="L28" s="357">
        <v>576</v>
      </c>
      <c r="M28" s="357">
        <v>576</v>
      </c>
      <c r="N28" s="357">
        <v>576</v>
      </c>
      <c r="O28" s="350">
        <v>591</v>
      </c>
      <c r="P28" s="347">
        <v>588</v>
      </c>
      <c r="Q28" s="357">
        <v>529</v>
      </c>
      <c r="R28" s="357">
        <v>523</v>
      </c>
      <c r="S28" s="357">
        <v>598</v>
      </c>
      <c r="T28" s="357">
        <v>586</v>
      </c>
      <c r="U28" s="357">
        <v>594</v>
      </c>
      <c r="V28" s="357">
        <v>586</v>
      </c>
      <c r="W28" s="357">
        <v>585</v>
      </c>
      <c r="X28" s="357">
        <v>585</v>
      </c>
      <c r="Y28" s="357">
        <v>588</v>
      </c>
      <c r="Z28" s="357">
        <v>587</v>
      </c>
      <c r="AA28" s="350">
        <v>591</v>
      </c>
      <c r="AB28" s="347">
        <v>590</v>
      </c>
      <c r="AC28" s="357">
        <v>589</v>
      </c>
      <c r="AD28" s="357">
        <v>590</v>
      </c>
      <c r="AE28" s="357">
        <v>590</v>
      </c>
      <c r="AF28" s="357">
        <v>580</v>
      </c>
      <c r="AG28" s="357">
        <v>578</v>
      </c>
      <c r="AH28" s="357">
        <v>579</v>
      </c>
      <c r="AI28" s="357">
        <v>579</v>
      </c>
      <c r="AJ28" s="357">
        <v>578</v>
      </c>
      <c r="AK28" s="357">
        <v>581</v>
      </c>
      <c r="AL28" s="357">
        <v>579</v>
      </c>
      <c r="AM28" s="350">
        <v>578</v>
      </c>
      <c r="AN28" s="347">
        <v>578</v>
      </c>
      <c r="AO28" s="357">
        <v>578</v>
      </c>
      <c r="AP28" s="357">
        <v>578</v>
      </c>
      <c r="AQ28" s="357">
        <v>578</v>
      </c>
      <c r="AR28" s="357">
        <v>577</v>
      </c>
      <c r="AS28" s="357">
        <v>576</v>
      </c>
      <c r="AT28" s="357">
        <v>575</v>
      </c>
      <c r="AU28" s="357">
        <v>574</v>
      </c>
      <c r="AV28" s="357">
        <v>573</v>
      </c>
      <c r="AW28" s="357">
        <v>573</v>
      </c>
      <c r="AX28" s="357">
        <v>571</v>
      </c>
      <c r="AY28" s="350">
        <v>570</v>
      </c>
      <c r="AZ28" s="347">
        <v>570</v>
      </c>
      <c r="BA28" s="357">
        <v>568</v>
      </c>
      <c r="BB28" s="357">
        <v>567</v>
      </c>
      <c r="BC28" s="357">
        <v>567</v>
      </c>
      <c r="BD28" s="357">
        <v>567</v>
      </c>
      <c r="BE28" s="357">
        <v>567</v>
      </c>
      <c r="BF28" s="357">
        <v>561</v>
      </c>
      <c r="BG28" s="357">
        <v>551</v>
      </c>
      <c r="BH28" s="357">
        <v>550</v>
      </c>
      <c r="BI28" s="357">
        <v>549</v>
      </c>
      <c r="BJ28" s="357">
        <v>546</v>
      </c>
      <c r="BK28" s="346">
        <v>546</v>
      </c>
      <c r="BL28" s="347">
        <v>544</v>
      </c>
      <c r="BM28" s="357">
        <v>544</v>
      </c>
      <c r="BN28" s="357">
        <v>560</v>
      </c>
      <c r="BO28" s="357">
        <v>561</v>
      </c>
      <c r="BP28" s="357">
        <v>561</v>
      </c>
      <c r="BQ28" s="357">
        <v>565</v>
      </c>
      <c r="BR28" s="357">
        <v>562</v>
      </c>
      <c r="BS28" s="357">
        <v>561</v>
      </c>
      <c r="BT28" s="357">
        <v>559</v>
      </c>
      <c r="BU28" s="357">
        <v>559</v>
      </c>
      <c r="BV28" s="357">
        <v>558</v>
      </c>
      <c r="BW28" s="346">
        <v>557</v>
      </c>
      <c r="BX28" s="347">
        <v>559</v>
      </c>
      <c r="BY28" s="357">
        <v>557</v>
      </c>
      <c r="BZ28" s="357">
        <v>615</v>
      </c>
      <c r="CA28" s="357">
        <v>558</v>
      </c>
      <c r="CB28" s="357">
        <v>570</v>
      </c>
      <c r="CC28" s="357">
        <v>576</v>
      </c>
      <c r="CD28" s="357">
        <v>574</v>
      </c>
      <c r="CE28" s="357">
        <v>573</v>
      </c>
      <c r="CF28" s="357">
        <v>568</v>
      </c>
      <c r="CG28" s="357">
        <v>569</v>
      </c>
      <c r="CH28" s="357">
        <v>566</v>
      </c>
      <c r="CI28" s="346">
        <v>558</v>
      </c>
      <c r="CJ28" s="347">
        <v>560</v>
      </c>
      <c r="CK28" s="357">
        <v>554</v>
      </c>
      <c r="CL28" s="357">
        <v>559</v>
      </c>
      <c r="CM28" s="357">
        <v>568</v>
      </c>
      <c r="CN28" s="357">
        <v>561</v>
      </c>
      <c r="CO28" s="357">
        <v>557</v>
      </c>
      <c r="CP28" s="357">
        <v>552</v>
      </c>
      <c r="CQ28" s="357">
        <v>561</v>
      </c>
      <c r="CR28" s="357">
        <v>563</v>
      </c>
      <c r="CS28" s="346">
        <v>561</v>
      </c>
      <c r="CT28" s="350">
        <v>562</v>
      </c>
      <c r="CU28" s="102">
        <v>1</v>
      </c>
      <c r="CV28" s="85">
        <v>0.17825311942959002</v>
      </c>
      <c r="CW28" s="102">
        <v>4</v>
      </c>
      <c r="CX28" s="85">
        <v>0.71684587813620071</v>
      </c>
    </row>
    <row r="29" spans="1:113" ht="15" customHeight="1" outlineLevel="2">
      <c r="A29" s="371">
        <v>837</v>
      </c>
      <c r="B29" s="15" t="s">
        <v>304</v>
      </c>
      <c r="C29" s="341" t="s">
        <v>314</v>
      </c>
      <c r="D29" s="347">
        <v>2858</v>
      </c>
      <c r="E29" s="357">
        <v>2858</v>
      </c>
      <c r="F29" s="357">
        <v>2858</v>
      </c>
      <c r="G29" s="357">
        <v>2858</v>
      </c>
      <c r="H29" s="357">
        <v>2858</v>
      </c>
      <c r="I29" s="357">
        <v>2890</v>
      </c>
      <c r="J29" s="357">
        <v>2889</v>
      </c>
      <c r="K29" s="357">
        <v>2890</v>
      </c>
      <c r="L29" s="357">
        <v>2890</v>
      </c>
      <c r="M29" s="357">
        <v>2890</v>
      </c>
      <c r="N29" s="357">
        <v>2886</v>
      </c>
      <c r="O29" s="350">
        <v>2966</v>
      </c>
      <c r="P29" s="347">
        <v>2964</v>
      </c>
      <c r="Q29" s="357">
        <v>2567</v>
      </c>
      <c r="R29" s="357">
        <v>2521</v>
      </c>
      <c r="S29" s="357">
        <v>3082</v>
      </c>
      <c r="T29" s="357">
        <v>3011</v>
      </c>
      <c r="U29" s="357">
        <v>3094</v>
      </c>
      <c r="V29" s="357">
        <v>3058</v>
      </c>
      <c r="W29" s="357">
        <v>3060</v>
      </c>
      <c r="X29" s="357">
        <v>3055</v>
      </c>
      <c r="Y29" s="357">
        <v>3082</v>
      </c>
      <c r="Z29" s="357">
        <v>3075</v>
      </c>
      <c r="AA29" s="350">
        <v>3076</v>
      </c>
      <c r="AB29" s="347">
        <v>3083</v>
      </c>
      <c r="AC29" s="357">
        <v>3089</v>
      </c>
      <c r="AD29" s="357">
        <v>3114</v>
      </c>
      <c r="AE29" s="357">
        <v>3114</v>
      </c>
      <c r="AF29" s="357">
        <v>3076</v>
      </c>
      <c r="AG29" s="357">
        <v>3068</v>
      </c>
      <c r="AH29" s="357">
        <v>3077</v>
      </c>
      <c r="AI29" s="357">
        <v>3083</v>
      </c>
      <c r="AJ29" s="357">
        <v>3082</v>
      </c>
      <c r="AK29" s="357">
        <v>3084</v>
      </c>
      <c r="AL29" s="357">
        <v>3077</v>
      </c>
      <c r="AM29" s="350">
        <v>3073</v>
      </c>
      <c r="AN29" s="347">
        <v>3072</v>
      </c>
      <c r="AO29" s="357">
        <v>3077</v>
      </c>
      <c r="AP29" s="357">
        <v>3077</v>
      </c>
      <c r="AQ29" s="357">
        <v>3074</v>
      </c>
      <c r="AR29" s="357">
        <v>3073</v>
      </c>
      <c r="AS29" s="357">
        <v>3071</v>
      </c>
      <c r="AT29" s="357">
        <v>3064</v>
      </c>
      <c r="AU29" s="357">
        <v>3052</v>
      </c>
      <c r="AV29" s="357">
        <v>3047</v>
      </c>
      <c r="AW29" s="357">
        <v>3045</v>
      </c>
      <c r="AX29" s="357">
        <v>3036</v>
      </c>
      <c r="AY29" s="350">
        <v>3034</v>
      </c>
      <c r="AZ29" s="347">
        <v>3029</v>
      </c>
      <c r="BA29" s="357">
        <v>3012</v>
      </c>
      <c r="BB29" s="357">
        <v>2990</v>
      </c>
      <c r="BC29" s="357">
        <v>2980</v>
      </c>
      <c r="BD29" s="357">
        <v>2970</v>
      </c>
      <c r="BE29" s="357">
        <v>2963</v>
      </c>
      <c r="BF29" s="357">
        <v>2917</v>
      </c>
      <c r="BG29" s="357">
        <v>2928</v>
      </c>
      <c r="BH29" s="357">
        <v>2927</v>
      </c>
      <c r="BI29" s="357">
        <v>2926</v>
      </c>
      <c r="BJ29" s="357">
        <v>2934</v>
      </c>
      <c r="BK29" s="346">
        <v>2932</v>
      </c>
      <c r="BL29" s="347">
        <v>2901</v>
      </c>
      <c r="BM29" s="357">
        <v>2899</v>
      </c>
      <c r="BN29" s="357">
        <v>2985</v>
      </c>
      <c r="BO29" s="357">
        <v>2989</v>
      </c>
      <c r="BP29" s="357">
        <v>2989</v>
      </c>
      <c r="BQ29" s="357">
        <v>3001</v>
      </c>
      <c r="BR29" s="357">
        <v>2956</v>
      </c>
      <c r="BS29" s="357">
        <v>2950</v>
      </c>
      <c r="BT29" s="357">
        <v>2937</v>
      </c>
      <c r="BU29" s="357">
        <v>2927</v>
      </c>
      <c r="BV29" s="357">
        <v>2916</v>
      </c>
      <c r="BW29" s="346">
        <v>2916</v>
      </c>
      <c r="BX29" s="347">
        <v>2937</v>
      </c>
      <c r="BY29" s="357">
        <v>2927</v>
      </c>
      <c r="BZ29" s="357">
        <v>3215</v>
      </c>
      <c r="CA29" s="357">
        <v>3201</v>
      </c>
      <c r="CB29" s="357">
        <v>3223</v>
      </c>
      <c r="CC29" s="357">
        <v>3224</v>
      </c>
      <c r="CD29" s="357">
        <v>3208</v>
      </c>
      <c r="CE29" s="357">
        <v>3197</v>
      </c>
      <c r="CF29" s="357">
        <v>3191</v>
      </c>
      <c r="CG29" s="357">
        <v>3207</v>
      </c>
      <c r="CH29" s="357">
        <v>3188</v>
      </c>
      <c r="CI29" s="346">
        <v>3137</v>
      </c>
      <c r="CJ29" s="347">
        <v>3115</v>
      </c>
      <c r="CK29" s="357">
        <v>3117</v>
      </c>
      <c r="CL29" s="357">
        <v>3132</v>
      </c>
      <c r="CM29" s="357">
        <v>3169</v>
      </c>
      <c r="CN29" s="357">
        <v>3163</v>
      </c>
      <c r="CO29" s="357">
        <v>3176</v>
      </c>
      <c r="CP29" s="357">
        <v>3148</v>
      </c>
      <c r="CQ29" s="357">
        <v>3197</v>
      </c>
      <c r="CR29" s="357">
        <v>3215</v>
      </c>
      <c r="CS29" s="346">
        <v>3204</v>
      </c>
      <c r="CT29" s="350">
        <v>3217</v>
      </c>
      <c r="CU29" s="102">
        <v>13</v>
      </c>
      <c r="CV29" s="85">
        <v>0.4057428214731586</v>
      </c>
      <c r="CW29" s="102">
        <v>80</v>
      </c>
      <c r="CX29" s="85">
        <v>2.5502072043353521</v>
      </c>
      <c r="DB29" s="216"/>
      <c r="DC29" s="216"/>
      <c r="DD29" s="216"/>
    </row>
    <row r="30" spans="1:113" ht="15" customHeight="1" outlineLevel="2">
      <c r="A30" s="371">
        <v>873</v>
      </c>
      <c r="B30" s="15" t="s">
        <v>304</v>
      </c>
      <c r="C30" s="341" t="s">
        <v>315</v>
      </c>
      <c r="D30" s="347">
        <v>168</v>
      </c>
      <c r="E30" s="357">
        <v>168</v>
      </c>
      <c r="F30" s="357">
        <v>168</v>
      </c>
      <c r="G30" s="357">
        <v>168</v>
      </c>
      <c r="H30" s="357">
        <v>168</v>
      </c>
      <c r="I30" s="357">
        <v>173</v>
      </c>
      <c r="J30" s="357">
        <v>173</v>
      </c>
      <c r="K30" s="357">
        <v>173</v>
      </c>
      <c r="L30" s="357">
        <v>173</v>
      </c>
      <c r="M30" s="357">
        <v>173</v>
      </c>
      <c r="N30" s="357">
        <v>173</v>
      </c>
      <c r="O30" s="350">
        <v>185</v>
      </c>
      <c r="P30" s="347">
        <v>185</v>
      </c>
      <c r="Q30" s="357">
        <v>157</v>
      </c>
      <c r="R30" s="357">
        <v>155</v>
      </c>
      <c r="S30" s="357">
        <v>200</v>
      </c>
      <c r="T30" s="357">
        <v>197</v>
      </c>
      <c r="U30" s="357">
        <v>201</v>
      </c>
      <c r="V30" s="357">
        <v>195</v>
      </c>
      <c r="W30" s="357">
        <v>194</v>
      </c>
      <c r="X30" s="357">
        <v>194</v>
      </c>
      <c r="Y30" s="357">
        <v>196</v>
      </c>
      <c r="Z30" s="357">
        <v>194</v>
      </c>
      <c r="AA30" s="350">
        <v>194</v>
      </c>
      <c r="AB30" s="347">
        <v>195</v>
      </c>
      <c r="AC30" s="357">
        <v>196</v>
      </c>
      <c r="AD30" s="357">
        <v>196</v>
      </c>
      <c r="AE30" s="357">
        <v>196</v>
      </c>
      <c r="AF30" s="357">
        <v>200</v>
      </c>
      <c r="AG30" s="357">
        <v>198</v>
      </c>
      <c r="AH30" s="357">
        <v>198</v>
      </c>
      <c r="AI30" s="357">
        <v>199</v>
      </c>
      <c r="AJ30" s="357">
        <v>200</v>
      </c>
      <c r="AK30" s="357">
        <v>205</v>
      </c>
      <c r="AL30" s="357">
        <v>205</v>
      </c>
      <c r="AM30" s="350">
        <v>205</v>
      </c>
      <c r="AN30" s="347">
        <v>205</v>
      </c>
      <c r="AO30" s="357">
        <v>206</v>
      </c>
      <c r="AP30" s="357">
        <v>205</v>
      </c>
      <c r="AQ30" s="357">
        <v>203</v>
      </c>
      <c r="AR30" s="357">
        <v>203</v>
      </c>
      <c r="AS30" s="357">
        <v>203</v>
      </c>
      <c r="AT30" s="357">
        <v>203</v>
      </c>
      <c r="AU30" s="357">
        <v>203</v>
      </c>
      <c r="AV30" s="357">
        <v>203</v>
      </c>
      <c r="AW30" s="357">
        <v>203</v>
      </c>
      <c r="AX30" s="357">
        <v>203</v>
      </c>
      <c r="AY30" s="350">
        <v>203</v>
      </c>
      <c r="AZ30" s="347">
        <v>201</v>
      </c>
      <c r="BA30" s="357">
        <v>200</v>
      </c>
      <c r="BB30" s="357">
        <v>200</v>
      </c>
      <c r="BC30" s="357">
        <v>200</v>
      </c>
      <c r="BD30" s="357">
        <v>198</v>
      </c>
      <c r="BE30" s="357">
        <v>197</v>
      </c>
      <c r="BF30" s="357">
        <v>193</v>
      </c>
      <c r="BG30" s="357">
        <v>185</v>
      </c>
      <c r="BH30" s="357">
        <v>185</v>
      </c>
      <c r="BI30" s="357">
        <v>185</v>
      </c>
      <c r="BJ30" s="357">
        <v>187</v>
      </c>
      <c r="BK30" s="346">
        <v>187</v>
      </c>
      <c r="BL30" s="347">
        <v>186</v>
      </c>
      <c r="BM30" s="357">
        <v>186</v>
      </c>
      <c r="BN30" s="357">
        <v>187</v>
      </c>
      <c r="BO30" s="357">
        <v>188</v>
      </c>
      <c r="BP30" s="357">
        <v>188</v>
      </c>
      <c r="BQ30" s="357">
        <v>191</v>
      </c>
      <c r="BR30" s="357">
        <v>189</v>
      </c>
      <c r="BS30" s="357">
        <v>190</v>
      </c>
      <c r="BT30" s="357">
        <v>190</v>
      </c>
      <c r="BU30" s="357">
        <v>189</v>
      </c>
      <c r="BV30" s="357">
        <v>191</v>
      </c>
      <c r="BW30" s="346">
        <v>192</v>
      </c>
      <c r="BX30" s="347">
        <v>194</v>
      </c>
      <c r="BY30" s="357">
        <v>192</v>
      </c>
      <c r="BZ30" s="357">
        <v>205</v>
      </c>
      <c r="CA30" s="357">
        <v>202</v>
      </c>
      <c r="CB30" s="357">
        <v>207</v>
      </c>
      <c r="CC30" s="357">
        <v>204</v>
      </c>
      <c r="CD30" s="357">
        <v>200</v>
      </c>
      <c r="CE30" s="357">
        <v>198</v>
      </c>
      <c r="CF30" s="357">
        <v>199</v>
      </c>
      <c r="CG30" s="357">
        <v>199</v>
      </c>
      <c r="CH30" s="357">
        <v>197</v>
      </c>
      <c r="CI30" s="346">
        <v>192</v>
      </c>
      <c r="CJ30" s="347">
        <v>192</v>
      </c>
      <c r="CK30" s="357">
        <v>190</v>
      </c>
      <c r="CL30" s="357">
        <v>187</v>
      </c>
      <c r="CM30" s="357">
        <v>191</v>
      </c>
      <c r="CN30" s="357">
        <v>193</v>
      </c>
      <c r="CO30" s="357">
        <v>194</v>
      </c>
      <c r="CP30" s="357">
        <v>195</v>
      </c>
      <c r="CQ30" s="357">
        <v>196</v>
      </c>
      <c r="CR30" s="357">
        <v>194</v>
      </c>
      <c r="CS30" s="346">
        <v>193</v>
      </c>
      <c r="CT30" s="350">
        <v>193</v>
      </c>
      <c r="CU30" s="102">
        <v>0</v>
      </c>
      <c r="CV30" s="85">
        <v>0</v>
      </c>
      <c r="CW30" s="102">
        <v>1</v>
      </c>
      <c r="CX30" s="85">
        <v>0.52083333333333326</v>
      </c>
      <c r="DB30" s="5"/>
      <c r="DC30" s="5"/>
      <c r="DD30" t="s">
        <v>296</v>
      </c>
      <c r="DE30" s="5"/>
    </row>
    <row r="31" spans="1:113" ht="15" customHeight="1" outlineLevel="1">
      <c r="A31" s="123" t="s">
        <v>316</v>
      </c>
      <c r="B31" s="26"/>
      <c r="C31" s="27"/>
      <c r="D31" s="44">
        <v>2795</v>
      </c>
      <c r="E31" s="45">
        <v>2796</v>
      </c>
      <c r="F31" s="45">
        <v>2796</v>
      </c>
      <c r="G31" s="45">
        <v>2796</v>
      </c>
      <c r="H31" s="45">
        <v>2796</v>
      </c>
      <c r="I31" s="45">
        <v>2832</v>
      </c>
      <c r="J31" s="45">
        <v>2830</v>
      </c>
      <c r="K31" s="45">
        <v>2833</v>
      </c>
      <c r="L31" s="45">
        <v>2832</v>
      </c>
      <c r="M31" s="45">
        <v>2832</v>
      </c>
      <c r="N31" s="45">
        <v>2827</v>
      </c>
      <c r="O31" s="235">
        <v>3080</v>
      </c>
      <c r="P31" s="44">
        <v>3056</v>
      </c>
      <c r="Q31" s="45">
        <v>2623</v>
      </c>
      <c r="R31" s="45">
        <v>2596</v>
      </c>
      <c r="S31" s="45">
        <v>3268</v>
      </c>
      <c r="T31" s="45">
        <v>3217</v>
      </c>
      <c r="U31" s="45">
        <v>3269</v>
      </c>
      <c r="V31" s="45">
        <v>3235</v>
      </c>
      <c r="W31" s="45">
        <v>3237</v>
      </c>
      <c r="X31" s="45">
        <v>3224</v>
      </c>
      <c r="Y31" s="45">
        <v>3249</v>
      </c>
      <c r="Z31" s="45">
        <v>3245</v>
      </c>
      <c r="AA31" s="235">
        <v>3266</v>
      </c>
      <c r="AB31" s="44">
        <v>3264</v>
      </c>
      <c r="AC31" s="45">
        <v>3267</v>
      </c>
      <c r="AD31" s="45">
        <v>3272</v>
      </c>
      <c r="AE31" s="45">
        <v>3271</v>
      </c>
      <c r="AF31" s="45">
        <v>3274</v>
      </c>
      <c r="AG31" s="45">
        <v>3260</v>
      </c>
      <c r="AH31" s="45">
        <v>3263</v>
      </c>
      <c r="AI31" s="45">
        <v>3272</v>
      </c>
      <c r="AJ31" s="45">
        <v>3275</v>
      </c>
      <c r="AK31" s="45">
        <v>3278</v>
      </c>
      <c r="AL31" s="45">
        <v>3275</v>
      </c>
      <c r="AM31" s="235">
        <v>3272</v>
      </c>
      <c r="AN31" s="44">
        <v>3268</v>
      </c>
      <c r="AO31" s="45">
        <v>3271</v>
      </c>
      <c r="AP31" s="45">
        <v>3261</v>
      </c>
      <c r="AQ31" s="45">
        <v>3253</v>
      </c>
      <c r="AR31" s="45">
        <v>3250</v>
      </c>
      <c r="AS31" s="45">
        <v>3240</v>
      </c>
      <c r="AT31" s="45">
        <v>3229</v>
      </c>
      <c r="AU31" s="45">
        <v>3214</v>
      </c>
      <c r="AV31" s="45">
        <v>3203</v>
      </c>
      <c r="AW31" s="45">
        <v>3199</v>
      </c>
      <c r="AX31" s="45">
        <v>3184</v>
      </c>
      <c r="AY31" s="235">
        <v>3177</v>
      </c>
      <c r="AZ31" s="44">
        <v>3175</v>
      </c>
      <c r="BA31" s="45">
        <v>3168</v>
      </c>
      <c r="BB31" s="45">
        <v>3152</v>
      </c>
      <c r="BC31" s="45">
        <v>3146</v>
      </c>
      <c r="BD31" s="45">
        <v>3139</v>
      </c>
      <c r="BE31" s="45">
        <v>3132</v>
      </c>
      <c r="BF31" s="45">
        <v>3081</v>
      </c>
      <c r="BG31" s="45">
        <v>3069</v>
      </c>
      <c r="BH31" s="45">
        <v>3064</v>
      </c>
      <c r="BI31" s="45">
        <v>3060</v>
      </c>
      <c r="BJ31" s="45">
        <v>3065</v>
      </c>
      <c r="BK31" s="57">
        <v>3060</v>
      </c>
      <c r="BL31" s="44">
        <v>3039</v>
      </c>
      <c r="BM31" s="45">
        <v>3033</v>
      </c>
      <c r="BN31" s="45">
        <v>3085</v>
      </c>
      <c r="BO31" s="45">
        <v>3095</v>
      </c>
      <c r="BP31" s="45">
        <v>3095</v>
      </c>
      <c r="BQ31" s="45">
        <v>3121</v>
      </c>
      <c r="BR31" s="45">
        <v>3087</v>
      </c>
      <c r="BS31" s="45">
        <v>3090</v>
      </c>
      <c r="BT31" s="45">
        <v>3083</v>
      </c>
      <c r="BU31" s="45">
        <v>3076</v>
      </c>
      <c r="BV31" s="45">
        <v>3073</v>
      </c>
      <c r="BW31" s="57">
        <v>3074</v>
      </c>
      <c r="BX31" s="44">
        <v>3096</v>
      </c>
      <c r="BY31" s="45">
        <v>3067</v>
      </c>
      <c r="BZ31" s="45">
        <v>3297</v>
      </c>
      <c r="CA31" s="45">
        <v>3226</v>
      </c>
      <c r="CB31" s="45">
        <v>3272</v>
      </c>
      <c r="CC31" s="45">
        <v>3272</v>
      </c>
      <c r="CD31" s="45">
        <v>3268</v>
      </c>
      <c r="CE31" s="45">
        <v>3257</v>
      </c>
      <c r="CF31" s="45">
        <v>3242</v>
      </c>
      <c r="CG31" s="45">
        <v>3253</v>
      </c>
      <c r="CH31" s="45">
        <v>3235</v>
      </c>
      <c r="CI31" s="57">
        <v>3199</v>
      </c>
      <c r="CJ31" s="44">
        <v>2867</v>
      </c>
      <c r="CK31" s="45">
        <v>2862</v>
      </c>
      <c r="CL31" s="45">
        <v>3190</v>
      </c>
      <c r="CM31" s="45">
        <v>3217</v>
      </c>
      <c r="CN31" s="45">
        <v>3225</v>
      </c>
      <c r="CO31" s="45">
        <v>3239</v>
      </c>
      <c r="CP31" s="45">
        <v>3220</v>
      </c>
      <c r="CQ31" s="45">
        <v>3226</v>
      </c>
      <c r="CR31" s="45">
        <v>3235</v>
      </c>
      <c r="CS31" s="57">
        <v>3232</v>
      </c>
      <c r="CT31" s="235">
        <v>3231</v>
      </c>
      <c r="CU31" s="102">
        <v>-1</v>
      </c>
      <c r="CV31" s="85">
        <v>-3.094059405940594E-2</v>
      </c>
      <c r="CW31" s="102">
        <v>32</v>
      </c>
      <c r="CX31" s="85">
        <v>1.000312597686777</v>
      </c>
      <c r="DB31" s="5"/>
      <c r="DC31" s="5"/>
      <c r="DD31" s="5"/>
      <c r="DE31" s="5"/>
    </row>
    <row r="32" spans="1:113" ht="15" customHeight="1" outlineLevel="2">
      <c r="A32" s="371">
        <v>31</v>
      </c>
      <c r="B32" s="15" t="s">
        <v>316</v>
      </c>
      <c r="C32" s="341" t="s">
        <v>317</v>
      </c>
      <c r="D32" s="347">
        <v>380</v>
      </c>
      <c r="E32" s="357">
        <v>380</v>
      </c>
      <c r="F32" s="357">
        <v>380</v>
      </c>
      <c r="G32" s="357">
        <v>380</v>
      </c>
      <c r="H32" s="357">
        <v>380</v>
      </c>
      <c r="I32" s="357">
        <v>383</v>
      </c>
      <c r="J32" s="357">
        <v>382</v>
      </c>
      <c r="K32" s="357">
        <v>383</v>
      </c>
      <c r="L32" s="357">
        <v>383</v>
      </c>
      <c r="M32" s="357">
        <v>383</v>
      </c>
      <c r="N32" s="357">
        <v>383</v>
      </c>
      <c r="O32" s="350">
        <v>409</v>
      </c>
      <c r="P32" s="347">
        <v>405</v>
      </c>
      <c r="Q32" s="357">
        <v>361</v>
      </c>
      <c r="R32" s="357">
        <v>357</v>
      </c>
      <c r="S32" s="357">
        <v>441</v>
      </c>
      <c r="T32" s="357">
        <v>435</v>
      </c>
      <c r="U32" s="357">
        <v>444</v>
      </c>
      <c r="V32" s="357">
        <v>437</v>
      </c>
      <c r="W32" s="357">
        <v>437</v>
      </c>
      <c r="X32" s="357">
        <v>436</v>
      </c>
      <c r="Y32" s="357">
        <v>440</v>
      </c>
      <c r="Z32" s="357">
        <v>439</v>
      </c>
      <c r="AA32" s="350">
        <v>440</v>
      </c>
      <c r="AB32" s="347">
        <v>440</v>
      </c>
      <c r="AC32" s="357">
        <v>440</v>
      </c>
      <c r="AD32" s="357">
        <v>447</v>
      </c>
      <c r="AE32" s="357">
        <v>447</v>
      </c>
      <c r="AF32" s="357">
        <v>447</v>
      </c>
      <c r="AG32" s="357">
        <v>447</v>
      </c>
      <c r="AH32" s="357">
        <v>449</v>
      </c>
      <c r="AI32" s="357">
        <v>448</v>
      </c>
      <c r="AJ32" s="357">
        <v>449</v>
      </c>
      <c r="AK32" s="357">
        <v>449</v>
      </c>
      <c r="AL32" s="357">
        <v>448</v>
      </c>
      <c r="AM32" s="350">
        <v>448</v>
      </c>
      <c r="AN32" s="347">
        <v>448</v>
      </c>
      <c r="AO32" s="357">
        <v>447</v>
      </c>
      <c r="AP32" s="357">
        <v>447</v>
      </c>
      <c r="AQ32" s="357">
        <v>444</v>
      </c>
      <c r="AR32" s="357">
        <v>444</v>
      </c>
      <c r="AS32" s="357">
        <v>443</v>
      </c>
      <c r="AT32" s="357">
        <v>443</v>
      </c>
      <c r="AU32" s="357">
        <v>442</v>
      </c>
      <c r="AV32" s="357">
        <v>442</v>
      </c>
      <c r="AW32" s="357">
        <v>442</v>
      </c>
      <c r="AX32" s="357">
        <v>441</v>
      </c>
      <c r="AY32" s="350">
        <v>438</v>
      </c>
      <c r="AZ32" s="347">
        <v>437</v>
      </c>
      <c r="BA32" s="357">
        <v>436</v>
      </c>
      <c r="BB32" s="357">
        <v>435</v>
      </c>
      <c r="BC32" s="357">
        <v>435</v>
      </c>
      <c r="BD32" s="357">
        <v>434</v>
      </c>
      <c r="BE32" s="357">
        <v>433</v>
      </c>
      <c r="BF32" s="357">
        <v>428</v>
      </c>
      <c r="BG32" s="357">
        <v>431</v>
      </c>
      <c r="BH32" s="357">
        <v>431</v>
      </c>
      <c r="BI32" s="357">
        <v>430</v>
      </c>
      <c r="BJ32" s="357">
        <v>429</v>
      </c>
      <c r="BK32" s="346">
        <v>428</v>
      </c>
      <c r="BL32" s="347">
        <v>426</v>
      </c>
      <c r="BM32" s="357">
        <v>426</v>
      </c>
      <c r="BN32" s="357">
        <v>430</v>
      </c>
      <c r="BO32" s="357">
        <v>431</v>
      </c>
      <c r="BP32" s="357">
        <v>431</v>
      </c>
      <c r="BQ32" s="357">
        <v>433</v>
      </c>
      <c r="BR32" s="357">
        <v>428</v>
      </c>
      <c r="BS32" s="357">
        <v>429</v>
      </c>
      <c r="BT32" s="357">
        <v>429</v>
      </c>
      <c r="BU32" s="357">
        <v>431</v>
      </c>
      <c r="BV32" s="357">
        <v>431</v>
      </c>
      <c r="BW32" s="346">
        <v>431</v>
      </c>
      <c r="BX32" s="347">
        <v>429</v>
      </c>
      <c r="BY32" s="357">
        <v>427</v>
      </c>
      <c r="BZ32" s="357">
        <v>456</v>
      </c>
      <c r="CA32" s="357">
        <v>458</v>
      </c>
      <c r="CB32" s="357">
        <v>460</v>
      </c>
      <c r="CC32" s="357">
        <v>458</v>
      </c>
      <c r="CD32" s="357">
        <v>456</v>
      </c>
      <c r="CE32" s="357">
        <v>455</v>
      </c>
      <c r="CF32" s="357">
        <v>449</v>
      </c>
      <c r="CG32" s="357">
        <v>450</v>
      </c>
      <c r="CH32" s="357">
        <v>446</v>
      </c>
      <c r="CI32" s="346">
        <v>435</v>
      </c>
      <c r="CJ32" s="347">
        <v>107</v>
      </c>
      <c r="CK32" s="357">
        <v>107</v>
      </c>
      <c r="CL32" s="357">
        <v>435</v>
      </c>
      <c r="CM32" s="357">
        <v>438</v>
      </c>
      <c r="CN32" s="357">
        <v>439</v>
      </c>
      <c r="CO32" s="357">
        <v>441</v>
      </c>
      <c r="CP32" s="357">
        <v>443</v>
      </c>
      <c r="CQ32" s="357">
        <v>444</v>
      </c>
      <c r="CR32" s="357">
        <v>445</v>
      </c>
      <c r="CS32" s="346">
        <v>445</v>
      </c>
      <c r="CT32" s="350">
        <v>446</v>
      </c>
      <c r="CU32" s="102">
        <v>1</v>
      </c>
      <c r="CV32" s="85">
        <v>0.22471910112359553</v>
      </c>
      <c r="CW32" s="102">
        <v>11</v>
      </c>
      <c r="CX32" s="85">
        <v>2.5287356321839081</v>
      </c>
      <c r="DB32" s="5"/>
      <c r="DC32" s="5"/>
      <c r="DD32" s="5"/>
      <c r="DE32" s="5"/>
    </row>
    <row r="33" spans="1:109" ht="15" customHeight="1" outlineLevel="2">
      <c r="A33" s="371">
        <v>40</v>
      </c>
      <c r="B33" s="15" t="s">
        <v>316</v>
      </c>
      <c r="C33" s="341" t="s">
        <v>318</v>
      </c>
      <c r="D33" s="347">
        <v>205</v>
      </c>
      <c r="E33" s="357">
        <v>205</v>
      </c>
      <c r="F33" s="357">
        <v>205</v>
      </c>
      <c r="G33" s="357">
        <v>205</v>
      </c>
      <c r="H33" s="357">
        <v>205</v>
      </c>
      <c r="I33" s="357">
        <v>209</v>
      </c>
      <c r="J33" s="357">
        <v>209</v>
      </c>
      <c r="K33" s="357">
        <v>209</v>
      </c>
      <c r="L33" s="357">
        <v>209</v>
      </c>
      <c r="M33" s="357">
        <v>209</v>
      </c>
      <c r="N33" s="357">
        <v>209</v>
      </c>
      <c r="O33" s="350">
        <v>242</v>
      </c>
      <c r="P33" s="347">
        <v>233</v>
      </c>
      <c r="Q33" s="357">
        <v>185</v>
      </c>
      <c r="R33" s="357">
        <v>184</v>
      </c>
      <c r="S33" s="357">
        <v>239</v>
      </c>
      <c r="T33" s="357">
        <v>231</v>
      </c>
      <c r="U33" s="357">
        <v>234</v>
      </c>
      <c r="V33" s="357">
        <v>234</v>
      </c>
      <c r="W33" s="357">
        <v>234</v>
      </c>
      <c r="X33" s="357">
        <v>234</v>
      </c>
      <c r="Y33" s="357">
        <v>235</v>
      </c>
      <c r="Z33" s="357">
        <v>235</v>
      </c>
      <c r="AA33" s="350">
        <v>237</v>
      </c>
      <c r="AB33" s="347">
        <v>237</v>
      </c>
      <c r="AC33" s="357">
        <v>237</v>
      </c>
      <c r="AD33" s="357">
        <v>238</v>
      </c>
      <c r="AE33" s="357">
        <v>238</v>
      </c>
      <c r="AF33" s="357">
        <v>239</v>
      </c>
      <c r="AG33" s="357">
        <v>237</v>
      </c>
      <c r="AH33" s="357">
        <v>237</v>
      </c>
      <c r="AI33" s="357">
        <v>237</v>
      </c>
      <c r="AJ33" s="357">
        <v>238</v>
      </c>
      <c r="AK33" s="357">
        <v>240</v>
      </c>
      <c r="AL33" s="357">
        <v>240</v>
      </c>
      <c r="AM33" s="350">
        <v>240</v>
      </c>
      <c r="AN33" s="347">
        <v>240</v>
      </c>
      <c r="AO33" s="357">
        <v>240</v>
      </c>
      <c r="AP33" s="357">
        <v>239</v>
      </c>
      <c r="AQ33" s="357">
        <v>239</v>
      </c>
      <c r="AR33" s="357">
        <v>239</v>
      </c>
      <c r="AS33" s="357">
        <v>239</v>
      </c>
      <c r="AT33" s="357">
        <v>237</v>
      </c>
      <c r="AU33" s="357">
        <v>236</v>
      </c>
      <c r="AV33" s="357">
        <v>234</v>
      </c>
      <c r="AW33" s="357">
        <v>234</v>
      </c>
      <c r="AX33" s="357">
        <v>233</v>
      </c>
      <c r="AY33" s="350">
        <v>233</v>
      </c>
      <c r="AZ33" s="347">
        <v>233</v>
      </c>
      <c r="BA33" s="357">
        <v>233</v>
      </c>
      <c r="BB33" s="357">
        <v>232</v>
      </c>
      <c r="BC33" s="357">
        <v>232</v>
      </c>
      <c r="BD33" s="357">
        <v>231</v>
      </c>
      <c r="BE33" s="357">
        <v>229</v>
      </c>
      <c r="BF33" s="357">
        <v>228</v>
      </c>
      <c r="BG33" s="357">
        <v>229</v>
      </c>
      <c r="BH33" s="357">
        <v>229</v>
      </c>
      <c r="BI33" s="357">
        <v>229</v>
      </c>
      <c r="BJ33" s="357">
        <v>230</v>
      </c>
      <c r="BK33" s="346">
        <v>230</v>
      </c>
      <c r="BL33" s="347">
        <v>230</v>
      </c>
      <c r="BM33" s="357">
        <v>229</v>
      </c>
      <c r="BN33" s="357">
        <v>231</v>
      </c>
      <c r="BO33" s="357">
        <v>231</v>
      </c>
      <c r="BP33" s="357">
        <v>231</v>
      </c>
      <c r="BQ33" s="357">
        <v>236</v>
      </c>
      <c r="BR33" s="357">
        <v>234</v>
      </c>
      <c r="BS33" s="357">
        <v>238</v>
      </c>
      <c r="BT33" s="357">
        <v>237</v>
      </c>
      <c r="BU33" s="357">
        <v>237</v>
      </c>
      <c r="BV33" s="357">
        <v>234</v>
      </c>
      <c r="BW33" s="346">
        <v>233</v>
      </c>
      <c r="BX33" s="347">
        <v>235</v>
      </c>
      <c r="BY33" s="357">
        <v>230</v>
      </c>
      <c r="BZ33" s="357">
        <v>246</v>
      </c>
      <c r="CA33" s="357">
        <v>245</v>
      </c>
      <c r="CB33" s="357">
        <v>257</v>
      </c>
      <c r="CC33" s="357">
        <v>258</v>
      </c>
      <c r="CD33" s="357">
        <v>262</v>
      </c>
      <c r="CE33" s="357">
        <v>262</v>
      </c>
      <c r="CF33" s="357">
        <v>261</v>
      </c>
      <c r="CG33" s="357">
        <v>262</v>
      </c>
      <c r="CH33" s="357">
        <v>260</v>
      </c>
      <c r="CI33" s="346">
        <v>260</v>
      </c>
      <c r="CJ33" s="347">
        <v>260</v>
      </c>
      <c r="CK33" s="357">
        <v>261</v>
      </c>
      <c r="CL33" s="357">
        <v>262</v>
      </c>
      <c r="CM33" s="357">
        <v>266</v>
      </c>
      <c r="CN33" s="357">
        <v>268</v>
      </c>
      <c r="CO33" s="357">
        <v>270</v>
      </c>
      <c r="CP33" s="357">
        <v>269</v>
      </c>
      <c r="CQ33" s="357">
        <v>270</v>
      </c>
      <c r="CR33" s="357">
        <v>273</v>
      </c>
      <c r="CS33" s="346">
        <v>273</v>
      </c>
      <c r="CT33" s="350">
        <v>271</v>
      </c>
      <c r="CU33" s="102">
        <v>-2</v>
      </c>
      <c r="CV33" s="85">
        <v>-0.73260073260073255</v>
      </c>
      <c r="CW33" s="102">
        <v>11</v>
      </c>
      <c r="CX33" s="85">
        <v>4.2307692307692308</v>
      </c>
      <c r="DB33" s="5"/>
      <c r="DC33" s="5"/>
      <c r="DD33" s="5"/>
      <c r="DE33" s="5"/>
    </row>
    <row r="34" spans="1:109" ht="15" customHeight="1" outlineLevel="2">
      <c r="A34" s="371">
        <v>190</v>
      </c>
      <c r="B34" s="15" t="s">
        <v>316</v>
      </c>
      <c r="C34" s="341" t="s">
        <v>319</v>
      </c>
      <c r="D34" s="347">
        <v>201</v>
      </c>
      <c r="E34" s="357">
        <v>202</v>
      </c>
      <c r="F34" s="357">
        <v>202</v>
      </c>
      <c r="G34" s="357">
        <v>202</v>
      </c>
      <c r="H34" s="357">
        <v>202</v>
      </c>
      <c r="I34" s="357">
        <v>207</v>
      </c>
      <c r="J34" s="357">
        <v>207</v>
      </c>
      <c r="K34" s="357">
        <v>208</v>
      </c>
      <c r="L34" s="357">
        <v>208</v>
      </c>
      <c r="M34" s="357">
        <v>208</v>
      </c>
      <c r="N34" s="357">
        <v>208</v>
      </c>
      <c r="O34" s="350">
        <v>211</v>
      </c>
      <c r="P34" s="347">
        <v>210</v>
      </c>
      <c r="Q34" s="357">
        <v>180</v>
      </c>
      <c r="R34" s="357">
        <v>177</v>
      </c>
      <c r="S34" s="357">
        <v>250</v>
      </c>
      <c r="T34" s="357">
        <v>247</v>
      </c>
      <c r="U34" s="357">
        <v>248</v>
      </c>
      <c r="V34" s="357">
        <v>246</v>
      </c>
      <c r="W34" s="357">
        <v>245</v>
      </c>
      <c r="X34" s="357">
        <v>244</v>
      </c>
      <c r="Y34" s="357">
        <v>245</v>
      </c>
      <c r="Z34" s="357">
        <v>245</v>
      </c>
      <c r="AA34" s="350">
        <v>246</v>
      </c>
      <c r="AB34" s="347">
        <v>245</v>
      </c>
      <c r="AC34" s="357">
        <v>246</v>
      </c>
      <c r="AD34" s="357">
        <v>245</v>
      </c>
      <c r="AE34" s="357">
        <v>245</v>
      </c>
      <c r="AF34" s="357">
        <v>241</v>
      </c>
      <c r="AG34" s="357">
        <v>241</v>
      </c>
      <c r="AH34" s="357">
        <v>243</v>
      </c>
      <c r="AI34" s="357">
        <v>244</v>
      </c>
      <c r="AJ34" s="357">
        <v>246</v>
      </c>
      <c r="AK34" s="357">
        <v>244</v>
      </c>
      <c r="AL34" s="357">
        <v>243</v>
      </c>
      <c r="AM34" s="350">
        <v>243</v>
      </c>
      <c r="AN34" s="347">
        <v>243</v>
      </c>
      <c r="AO34" s="357">
        <v>243</v>
      </c>
      <c r="AP34" s="357">
        <v>242</v>
      </c>
      <c r="AQ34" s="357">
        <v>242</v>
      </c>
      <c r="AR34" s="357">
        <v>242</v>
      </c>
      <c r="AS34" s="357">
        <v>242</v>
      </c>
      <c r="AT34" s="357">
        <v>242</v>
      </c>
      <c r="AU34" s="357">
        <v>241</v>
      </c>
      <c r="AV34" s="357">
        <v>241</v>
      </c>
      <c r="AW34" s="357">
        <v>241</v>
      </c>
      <c r="AX34" s="357">
        <v>240</v>
      </c>
      <c r="AY34" s="350">
        <v>240</v>
      </c>
      <c r="AZ34" s="347">
        <v>240</v>
      </c>
      <c r="BA34" s="357">
        <v>240</v>
      </c>
      <c r="BB34" s="357">
        <v>239</v>
      </c>
      <c r="BC34" s="357">
        <v>239</v>
      </c>
      <c r="BD34" s="357">
        <v>240</v>
      </c>
      <c r="BE34" s="357">
        <v>240</v>
      </c>
      <c r="BF34" s="357">
        <v>235</v>
      </c>
      <c r="BG34" s="357">
        <v>234</v>
      </c>
      <c r="BH34" s="357">
        <v>233</v>
      </c>
      <c r="BI34" s="357">
        <v>232</v>
      </c>
      <c r="BJ34" s="357">
        <v>232</v>
      </c>
      <c r="BK34" s="346">
        <v>232</v>
      </c>
      <c r="BL34" s="347">
        <v>223</v>
      </c>
      <c r="BM34" s="357">
        <v>221</v>
      </c>
      <c r="BN34" s="357">
        <v>226</v>
      </c>
      <c r="BO34" s="357">
        <v>226</v>
      </c>
      <c r="BP34" s="357">
        <v>226</v>
      </c>
      <c r="BQ34" s="357">
        <v>226</v>
      </c>
      <c r="BR34" s="357">
        <v>224</v>
      </c>
      <c r="BS34" s="357">
        <v>224</v>
      </c>
      <c r="BT34" s="357">
        <v>224</v>
      </c>
      <c r="BU34" s="357">
        <v>223</v>
      </c>
      <c r="BV34" s="357">
        <v>221</v>
      </c>
      <c r="BW34" s="346">
        <v>220</v>
      </c>
      <c r="BX34" s="347">
        <v>221</v>
      </c>
      <c r="BY34" s="357">
        <v>218</v>
      </c>
      <c r="BZ34" s="357">
        <v>239</v>
      </c>
      <c r="CA34" s="357">
        <v>237</v>
      </c>
      <c r="CB34" s="357">
        <v>234</v>
      </c>
      <c r="CC34" s="357">
        <v>231</v>
      </c>
      <c r="CD34" s="357">
        <v>229</v>
      </c>
      <c r="CE34" s="357">
        <v>228</v>
      </c>
      <c r="CF34" s="357">
        <v>228</v>
      </c>
      <c r="CG34" s="357">
        <v>226</v>
      </c>
      <c r="CH34" s="357">
        <v>225</v>
      </c>
      <c r="CI34" s="346">
        <v>220</v>
      </c>
      <c r="CJ34" s="347">
        <v>219</v>
      </c>
      <c r="CK34" s="357">
        <v>219</v>
      </c>
      <c r="CL34" s="357">
        <v>221</v>
      </c>
      <c r="CM34" s="357">
        <v>220</v>
      </c>
      <c r="CN34" s="357">
        <v>221</v>
      </c>
      <c r="CO34" s="357">
        <v>220</v>
      </c>
      <c r="CP34" s="357">
        <v>219</v>
      </c>
      <c r="CQ34" s="357">
        <v>219</v>
      </c>
      <c r="CR34" s="357">
        <v>219</v>
      </c>
      <c r="CS34" s="346">
        <v>221</v>
      </c>
      <c r="CT34" s="350">
        <v>221</v>
      </c>
      <c r="CU34" s="102">
        <v>0</v>
      </c>
      <c r="CV34" s="85">
        <v>0</v>
      </c>
      <c r="CW34" s="102">
        <v>1</v>
      </c>
      <c r="CX34" s="85">
        <v>0.45454545454545453</v>
      </c>
      <c r="DB34" s="5"/>
      <c r="DC34" s="5"/>
      <c r="DD34" s="5"/>
      <c r="DE34" s="5"/>
    </row>
    <row r="35" spans="1:109" ht="15" customHeight="1" outlineLevel="2">
      <c r="A35" s="371">
        <v>604</v>
      </c>
      <c r="B35" s="15" t="s">
        <v>316</v>
      </c>
      <c r="C35" s="341" t="s">
        <v>320</v>
      </c>
      <c r="D35" s="347">
        <v>364</v>
      </c>
      <c r="E35" s="357">
        <v>364</v>
      </c>
      <c r="F35" s="357">
        <v>364</v>
      </c>
      <c r="G35" s="357">
        <v>364</v>
      </c>
      <c r="H35" s="357">
        <v>364</v>
      </c>
      <c r="I35" s="357">
        <v>370</v>
      </c>
      <c r="J35" s="357">
        <v>370</v>
      </c>
      <c r="K35" s="357">
        <v>370</v>
      </c>
      <c r="L35" s="357">
        <v>369</v>
      </c>
      <c r="M35" s="357">
        <v>369</v>
      </c>
      <c r="N35" s="357">
        <v>369</v>
      </c>
      <c r="O35" s="350">
        <v>425</v>
      </c>
      <c r="P35" s="347">
        <v>423</v>
      </c>
      <c r="Q35" s="357">
        <v>354</v>
      </c>
      <c r="R35" s="357">
        <v>348</v>
      </c>
      <c r="S35" s="357">
        <v>428</v>
      </c>
      <c r="T35" s="357">
        <v>423</v>
      </c>
      <c r="U35" s="357">
        <v>425</v>
      </c>
      <c r="V35" s="357">
        <v>425</v>
      </c>
      <c r="W35" s="357">
        <v>425</v>
      </c>
      <c r="X35" s="357">
        <v>423</v>
      </c>
      <c r="Y35" s="357">
        <v>429</v>
      </c>
      <c r="Z35" s="357">
        <v>429</v>
      </c>
      <c r="AA35" s="350">
        <v>436</v>
      </c>
      <c r="AB35" s="347">
        <v>437</v>
      </c>
      <c r="AC35" s="357">
        <v>439</v>
      </c>
      <c r="AD35" s="357">
        <v>442</v>
      </c>
      <c r="AE35" s="357">
        <v>442</v>
      </c>
      <c r="AF35" s="357">
        <v>433</v>
      </c>
      <c r="AG35" s="357">
        <v>429</v>
      </c>
      <c r="AH35" s="357">
        <v>429</v>
      </c>
      <c r="AI35" s="357">
        <v>431</v>
      </c>
      <c r="AJ35" s="357">
        <v>434</v>
      </c>
      <c r="AK35" s="357">
        <v>438</v>
      </c>
      <c r="AL35" s="357">
        <v>438</v>
      </c>
      <c r="AM35" s="350">
        <v>438</v>
      </c>
      <c r="AN35" s="347">
        <v>437</v>
      </c>
      <c r="AO35" s="357">
        <v>439</v>
      </c>
      <c r="AP35" s="357">
        <v>434</v>
      </c>
      <c r="AQ35" s="357">
        <v>432</v>
      </c>
      <c r="AR35" s="357">
        <v>429</v>
      </c>
      <c r="AS35" s="357">
        <v>426</v>
      </c>
      <c r="AT35" s="357">
        <v>424</v>
      </c>
      <c r="AU35" s="357">
        <v>421</v>
      </c>
      <c r="AV35" s="357">
        <v>417</v>
      </c>
      <c r="AW35" s="357">
        <v>417</v>
      </c>
      <c r="AX35" s="357">
        <v>416</v>
      </c>
      <c r="AY35" s="350">
        <v>415</v>
      </c>
      <c r="AZ35" s="347">
        <v>415</v>
      </c>
      <c r="BA35" s="357">
        <v>415</v>
      </c>
      <c r="BB35" s="357">
        <v>410</v>
      </c>
      <c r="BC35" s="357">
        <v>410</v>
      </c>
      <c r="BD35" s="357">
        <v>409</v>
      </c>
      <c r="BE35" s="357">
        <v>409</v>
      </c>
      <c r="BF35" s="357">
        <v>402</v>
      </c>
      <c r="BG35" s="357">
        <v>393</v>
      </c>
      <c r="BH35" s="357">
        <v>393</v>
      </c>
      <c r="BI35" s="357">
        <v>393</v>
      </c>
      <c r="BJ35" s="357">
        <v>390</v>
      </c>
      <c r="BK35" s="346">
        <v>389</v>
      </c>
      <c r="BL35" s="347">
        <v>387</v>
      </c>
      <c r="BM35" s="357">
        <v>387</v>
      </c>
      <c r="BN35" s="357">
        <v>392</v>
      </c>
      <c r="BO35" s="357">
        <v>395</v>
      </c>
      <c r="BP35" s="357">
        <v>395</v>
      </c>
      <c r="BQ35" s="357">
        <v>397</v>
      </c>
      <c r="BR35" s="357">
        <v>394</v>
      </c>
      <c r="BS35" s="357">
        <v>394</v>
      </c>
      <c r="BT35" s="357">
        <v>394</v>
      </c>
      <c r="BU35" s="357">
        <v>391</v>
      </c>
      <c r="BV35" s="357">
        <v>391</v>
      </c>
      <c r="BW35" s="346">
        <v>393</v>
      </c>
      <c r="BX35" s="347">
        <v>392</v>
      </c>
      <c r="BY35" s="357">
        <v>391</v>
      </c>
      <c r="BZ35" s="357">
        <v>429</v>
      </c>
      <c r="CA35" s="357">
        <v>396</v>
      </c>
      <c r="CB35" s="357">
        <v>415</v>
      </c>
      <c r="CC35" s="357">
        <v>419</v>
      </c>
      <c r="CD35" s="357">
        <v>416</v>
      </c>
      <c r="CE35" s="357">
        <v>416</v>
      </c>
      <c r="CF35" s="357">
        <v>415</v>
      </c>
      <c r="CG35" s="357">
        <v>420</v>
      </c>
      <c r="CH35" s="357">
        <v>417</v>
      </c>
      <c r="CI35" s="346">
        <v>417</v>
      </c>
      <c r="CJ35" s="347">
        <v>418</v>
      </c>
      <c r="CK35" s="357">
        <v>417</v>
      </c>
      <c r="CL35" s="357">
        <v>419</v>
      </c>
      <c r="CM35" s="357">
        <v>420</v>
      </c>
      <c r="CN35" s="357">
        <v>421</v>
      </c>
      <c r="CO35" s="357">
        <v>429</v>
      </c>
      <c r="CP35" s="357">
        <v>425</v>
      </c>
      <c r="CQ35" s="357">
        <v>425</v>
      </c>
      <c r="CR35" s="357">
        <v>428</v>
      </c>
      <c r="CS35" s="346">
        <v>425</v>
      </c>
      <c r="CT35" s="350">
        <v>425</v>
      </c>
      <c r="CU35" s="102">
        <v>0</v>
      </c>
      <c r="CV35" s="85">
        <v>0</v>
      </c>
      <c r="CW35" s="102">
        <v>8</v>
      </c>
      <c r="CX35" s="85">
        <v>1.9184652278177456</v>
      </c>
      <c r="DB35" s="5"/>
      <c r="DC35" s="5"/>
      <c r="DD35" s="5"/>
      <c r="DE35" s="5"/>
    </row>
    <row r="36" spans="1:109" ht="15" customHeight="1" outlineLevel="2">
      <c r="A36" s="371">
        <v>670</v>
      </c>
      <c r="B36" s="15" t="s">
        <v>316</v>
      </c>
      <c r="C36" s="341" t="s">
        <v>321</v>
      </c>
      <c r="D36" s="347">
        <v>401</v>
      </c>
      <c r="E36" s="357">
        <v>401</v>
      </c>
      <c r="F36" s="357">
        <v>401</v>
      </c>
      <c r="G36" s="357">
        <v>401</v>
      </c>
      <c r="H36" s="357">
        <v>401</v>
      </c>
      <c r="I36" s="357">
        <v>407</v>
      </c>
      <c r="J36" s="357">
        <v>407</v>
      </c>
      <c r="K36" s="357">
        <v>407</v>
      </c>
      <c r="L36" s="357">
        <v>407</v>
      </c>
      <c r="M36" s="357">
        <v>407</v>
      </c>
      <c r="N36" s="357">
        <v>404</v>
      </c>
      <c r="O36" s="350">
        <v>419</v>
      </c>
      <c r="P36" s="347">
        <v>417</v>
      </c>
      <c r="Q36" s="357">
        <v>356</v>
      </c>
      <c r="R36" s="357">
        <v>354</v>
      </c>
      <c r="S36" s="357">
        <v>454</v>
      </c>
      <c r="T36" s="357">
        <v>441</v>
      </c>
      <c r="U36" s="357">
        <v>451</v>
      </c>
      <c r="V36" s="357">
        <v>449</v>
      </c>
      <c r="W36" s="357">
        <v>451</v>
      </c>
      <c r="X36" s="357">
        <v>450</v>
      </c>
      <c r="Y36" s="357">
        <v>451</v>
      </c>
      <c r="Z36" s="357">
        <v>450</v>
      </c>
      <c r="AA36" s="350">
        <v>451</v>
      </c>
      <c r="AB36" s="347">
        <v>453</v>
      </c>
      <c r="AC36" s="357">
        <v>452</v>
      </c>
      <c r="AD36" s="357">
        <v>452</v>
      </c>
      <c r="AE36" s="357">
        <v>452</v>
      </c>
      <c r="AF36" s="357">
        <v>447</v>
      </c>
      <c r="AG36" s="357">
        <v>443</v>
      </c>
      <c r="AH36" s="357">
        <v>444</v>
      </c>
      <c r="AI36" s="357">
        <v>445</v>
      </c>
      <c r="AJ36" s="357">
        <v>444</v>
      </c>
      <c r="AK36" s="357">
        <v>444</v>
      </c>
      <c r="AL36" s="357">
        <v>441</v>
      </c>
      <c r="AM36" s="350">
        <v>441</v>
      </c>
      <c r="AN36" s="347">
        <v>440</v>
      </c>
      <c r="AO36" s="357">
        <v>439</v>
      </c>
      <c r="AP36" s="357">
        <v>438</v>
      </c>
      <c r="AQ36" s="357">
        <v>438</v>
      </c>
      <c r="AR36" s="357">
        <v>438</v>
      </c>
      <c r="AS36" s="357">
        <v>438</v>
      </c>
      <c r="AT36" s="357">
        <v>435</v>
      </c>
      <c r="AU36" s="357">
        <v>434</v>
      </c>
      <c r="AV36" s="357">
        <v>433</v>
      </c>
      <c r="AW36" s="357">
        <v>432</v>
      </c>
      <c r="AX36" s="357">
        <v>430</v>
      </c>
      <c r="AY36" s="350">
        <v>428</v>
      </c>
      <c r="AZ36" s="347">
        <v>428</v>
      </c>
      <c r="BA36" s="357">
        <v>424</v>
      </c>
      <c r="BB36" s="357">
        <v>421</v>
      </c>
      <c r="BC36" s="357">
        <v>421</v>
      </c>
      <c r="BD36" s="357">
        <v>419</v>
      </c>
      <c r="BE36" s="357">
        <v>416</v>
      </c>
      <c r="BF36" s="357">
        <v>405</v>
      </c>
      <c r="BG36" s="357">
        <v>402</v>
      </c>
      <c r="BH36" s="357">
        <v>401</v>
      </c>
      <c r="BI36" s="357">
        <v>400</v>
      </c>
      <c r="BJ36" s="357">
        <v>399</v>
      </c>
      <c r="BK36" s="346">
        <v>397</v>
      </c>
      <c r="BL36" s="347">
        <v>395</v>
      </c>
      <c r="BM36" s="357">
        <v>393</v>
      </c>
      <c r="BN36" s="357">
        <v>401</v>
      </c>
      <c r="BO36" s="357">
        <v>401</v>
      </c>
      <c r="BP36" s="357">
        <v>401</v>
      </c>
      <c r="BQ36" s="357">
        <v>403</v>
      </c>
      <c r="BR36" s="357">
        <v>395</v>
      </c>
      <c r="BS36" s="357">
        <v>392</v>
      </c>
      <c r="BT36" s="357">
        <v>391</v>
      </c>
      <c r="BU36" s="357">
        <v>389</v>
      </c>
      <c r="BV36" s="357">
        <v>388</v>
      </c>
      <c r="BW36" s="346">
        <v>388</v>
      </c>
      <c r="BX36" s="347">
        <v>395</v>
      </c>
      <c r="BY36" s="357">
        <v>391</v>
      </c>
      <c r="BZ36" s="357">
        <v>420</v>
      </c>
      <c r="CA36" s="357">
        <v>420</v>
      </c>
      <c r="CB36" s="357">
        <v>416</v>
      </c>
      <c r="CC36" s="357">
        <v>415</v>
      </c>
      <c r="CD36" s="357">
        <v>415</v>
      </c>
      <c r="CE36" s="357">
        <v>413</v>
      </c>
      <c r="CF36" s="357">
        <v>410</v>
      </c>
      <c r="CG36" s="357">
        <v>411</v>
      </c>
      <c r="CH36" s="357">
        <v>410</v>
      </c>
      <c r="CI36" s="346">
        <v>400</v>
      </c>
      <c r="CJ36" s="347">
        <v>403</v>
      </c>
      <c r="CK36" s="357">
        <v>404</v>
      </c>
      <c r="CL36" s="357">
        <v>402</v>
      </c>
      <c r="CM36" s="357">
        <v>412</v>
      </c>
      <c r="CN36" s="357">
        <v>413</v>
      </c>
      <c r="CO36" s="357">
        <v>412</v>
      </c>
      <c r="CP36" s="357">
        <v>410</v>
      </c>
      <c r="CQ36" s="357">
        <v>409</v>
      </c>
      <c r="CR36" s="357">
        <v>410</v>
      </c>
      <c r="CS36" s="346">
        <v>410</v>
      </c>
      <c r="CT36" s="350">
        <v>409</v>
      </c>
      <c r="CU36" s="102">
        <v>-1</v>
      </c>
      <c r="CV36" s="85">
        <v>-0.24390243902439024</v>
      </c>
      <c r="CW36" s="102">
        <v>9</v>
      </c>
      <c r="CX36" s="85">
        <v>2.25</v>
      </c>
      <c r="DB36" s="5"/>
      <c r="DC36" s="5"/>
      <c r="DD36" s="5"/>
      <c r="DE36" s="5"/>
    </row>
    <row r="37" spans="1:109" ht="15" customHeight="1" outlineLevel="2">
      <c r="A37" s="371">
        <v>690</v>
      </c>
      <c r="B37" s="15" t="s">
        <v>316</v>
      </c>
      <c r="C37" s="341" t="s">
        <v>322</v>
      </c>
      <c r="D37" s="347">
        <v>131</v>
      </c>
      <c r="E37" s="357">
        <v>131</v>
      </c>
      <c r="F37" s="357">
        <v>131</v>
      </c>
      <c r="G37" s="357">
        <v>131</v>
      </c>
      <c r="H37" s="357">
        <v>131</v>
      </c>
      <c r="I37" s="357">
        <v>133</v>
      </c>
      <c r="J37" s="357">
        <v>133</v>
      </c>
      <c r="K37" s="357">
        <v>133</v>
      </c>
      <c r="L37" s="357">
        <v>133</v>
      </c>
      <c r="M37" s="357">
        <v>133</v>
      </c>
      <c r="N37" s="357">
        <v>133</v>
      </c>
      <c r="O37" s="350">
        <v>145</v>
      </c>
      <c r="P37" s="347">
        <v>145</v>
      </c>
      <c r="Q37" s="357">
        <v>136</v>
      </c>
      <c r="R37" s="357">
        <v>136</v>
      </c>
      <c r="S37" s="357">
        <v>186</v>
      </c>
      <c r="T37" s="357">
        <v>185</v>
      </c>
      <c r="U37" s="357">
        <v>188</v>
      </c>
      <c r="V37" s="357">
        <v>187</v>
      </c>
      <c r="W37" s="357">
        <v>187</v>
      </c>
      <c r="X37" s="357">
        <v>187</v>
      </c>
      <c r="Y37" s="357">
        <v>188</v>
      </c>
      <c r="Z37" s="357">
        <v>188</v>
      </c>
      <c r="AA37" s="350">
        <v>189</v>
      </c>
      <c r="AB37" s="347">
        <v>189</v>
      </c>
      <c r="AC37" s="357">
        <v>189</v>
      </c>
      <c r="AD37" s="357">
        <v>190</v>
      </c>
      <c r="AE37" s="357">
        <v>190</v>
      </c>
      <c r="AF37" s="357">
        <v>191</v>
      </c>
      <c r="AG37" s="357">
        <v>190</v>
      </c>
      <c r="AH37" s="357">
        <v>190</v>
      </c>
      <c r="AI37" s="357">
        <v>191</v>
      </c>
      <c r="AJ37" s="357">
        <v>190</v>
      </c>
      <c r="AK37" s="357">
        <v>189</v>
      </c>
      <c r="AL37" s="357">
        <v>189</v>
      </c>
      <c r="AM37" s="350">
        <v>189</v>
      </c>
      <c r="AN37" s="347">
        <v>189</v>
      </c>
      <c r="AO37" s="357">
        <v>189</v>
      </c>
      <c r="AP37" s="357">
        <v>189</v>
      </c>
      <c r="AQ37" s="357">
        <v>188</v>
      </c>
      <c r="AR37" s="357">
        <v>188</v>
      </c>
      <c r="AS37" s="357">
        <v>187</v>
      </c>
      <c r="AT37" s="357">
        <v>186</v>
      </c>
      <c r="AU37" s="357">
        <v>185</v>
      </c>
      <c r="AV37" s="357">
        <v>185</v>
      </c>
      <c r="AW37" s="357">
        <v>184</v>
      </c>
      <c r="AX37" s="357">
        <v>184</v>
      </c>
      <c r="AY37" s="350">
        <v>184</v>
      </c>
      <c r="AZ37" s="347">
        <v>184</v>
      </c>
      <c r="BA37" s="357">
        <v>184</v>
      </c>
      <c r="BB37" s="357">
        <v>184</v>
      </c>
      <c r="BC37" s="357">
        <v>184</v>
      </c>
      <c r="BD37" s="357">
        <v>184</v>
      </c>
      <c r="BE37" s="357">
        <v>183</v>
      </c>
      <c r="BF37" s="357">
        <v>181</v>
      </c>
      <c r="BG37" s="357">
        <v>182</v>
      </c>
      <c r="BH37" s="357">
        <v>181</v>
      </c>
      <c r="BI37" s="357">
        <v>181</v>
      </c>
      <c r="BJ37" s="357">
        <v>180</v>
      </c>
      <c r="BK37" s="346">
        <v>180</v>
      </c>
      <c r="BL37" s="347">
        <v>181</v>
      </c>
      <c r="BM37" s="357">
        <v>181</v>
      </c>
      <c r="BN37" s="357">
        <v>185</v>
      </c>
      <c r="BO37" s="357">
        <v>186</v>
      </c>
      <c r="BP37" s="357">
        <v>186</v>
      </c>
      <c r="BQ37" s="357">
        <v>186</v>
      </c>
      <c r="BR37" s="357">
        <v>185</v>
      </c>
      <c r="BS37" s="357">
        <v>187</v>
      </c>
      <c r="BT37" s="357">
        <v>185</v>
      </c>
      <c r="BU37" s="357">
        <v>185</v>
      </c>
      <c r="BV37" s="357">
        <v>186</v>
      </c>
      <c r="BW37" s="346">
        <v>188</v>
      </c>
      <c r="BX37" s="347">
        <v>188</v>
      </c>
      <c r="BY37" s="357">
        <v>186</v>
      </c>
      <c r="BZ37" s="357">
        <v>193</v>
      </c>
      <c r="CA37" s="357">
        <v>189</v>
      </c>
      <c r="CB37" s="357">
        <v>192</v>
      </c>
      <c r="CC37" s="357">
        <v>192</v>
      </c>
      <c r="CD37" s="357">
        <v>191</v>
      </c>
      <c r="CE37" s="357">
        <v>191</v>
      </c>
      <c r="CF37" s="357">
        <v>190</v>
      </c>
      <c r="CG37" s="357">
        <v>189</v>
      </c>
      <c r="CH37" s="357">
        <v>189</v>
      </c>
      <c r="CI37" s="346">
        <v>186</v>
      </c>
      <c r="CJ37" s="347">
        <v>185</v>
      </c>
      <c r="CK37" s="357">
        <v>184</v>
      </c>
      <c r="CL37" s="357">
        <v>185</v>
      </c>
      <c r="CM37" s="357">
        <v>185</v>
      </c>
      <c r="CN37" s="357">
        <v>186</v>
      </c>
      <c r="CO37" s="357">
        <v>188</v>
      </c>
      <c r="CP37" s="357">
        <v>187</v>
      </c>
      <c r="CQ37" s="357">
        <v>189</v>
      </c>
      <c r="CR37" s="357">
        <v>188</v>
      </c>
      <c r="CS37" s="346">
        <v>187</v>
      </c>
      <c r="CT37" s="350">
        <v>187</v>
      </c>
      <c r="CU37" s="102">
        <v>0</v>
      </c>
      <c r="CV37" s="85">
        <v>0</v>
      </c>
      <c r="CW37" s="102">
        <v>1</v>
      </c>
      <c r="CX37" s="85">
        <v>0.53763440860215062</v>
      </c>
      <c r="DB37" s="5"/>
      <c r="DC37" s="5"/>
      <c r="DD37" s="5"/>
      <c r="DE37" s="5"/>
    </row>
    <row r="38" spans="1:109" ht="15" customHeight="1" outlineLevel="2">
      <c r="A38" s="371">
        <v>736</v>
      </c>
      <c r="B38" s="15" t="s">
        <v>316</v>
      </c>
      <c r="C38" s="341" t="s">
        <v>323</v>
      </c>
      <c r="D38" s="347">
        <v>435</v>
      </c>
      <c r="E38" s="357">
        <v>435</v>
      </c>
      <c r="F38" s="357">
        <v>435</v>
      </c>
      <c r="G38" s="357">
        <v>435</v>
      </c>
      <c r="H38" s="357">
        <v>435</v>
      </c>
      <c r="I38" s="357">
        <v>442</v>
      </c>
      <c r="J38" s="357">
        <v>441</v>
      </c>
      <c r="K38" s="357">
        <v>442</v>
      </c>
      <c r="L38" s="357">
        <v>442</v>
      </c>
      <c r="M38" s="357">
        <v>442</v>
      </c>
      <c r="N38" s="357">
        <v>442</v>
      </c>
      <c r="O38" s="350">
        <v>497</v>
      </c>
      <c r="P38" s="347">
        <v>495</v>
      </c>
      <c r="Q38" s="357">
        <v>427</v>
      </c>
      <c r="R38" s="357">
        <v>421</v>
      </c>
      <c r="S38" s="357">
        <v>502</v>
      </c>
      <c r="T38" s="357">
        <v>499</v>
      </c>
      <c r="U38" s="357">
        <v>505</v>
      </c>
      <c r="V38" s="357">
        <v>496</v>
      </c>
      <c r="W38" s="357">
        <v>498</v>
      </c>
      <c r="X38" s="357">
        <v>494</v>
      </c>
      <c r="Y38" s="357">
        <v>499</v>
      </c>
      <c r="Z38" s="357">
        <v>499</v>
      </c>
      <c r="AA38" s="350">
        <v>502</v>
      </c>
      <c r="AB38" s="347">
        <v>501</v>
      </c>
      <c r="AC38" s="357">
        <v>501</v>
      </c>
      <c r="AD38" s="357">
        <v>500</v>
      </c>
      <c r="AE38" s="357">
        <v>500</v>
      </c>
      <c r="AF38" s="357">
        <v>514</v>
      </c>
      <c r="AG38" s="357">
        <v>512</v>
      </c>
      <c r="AH38" s="357">
        <v>510</v>
      </c>
      <c r="AI38" s="357">
        <v>514</v>
      </c>
      <c r="AJ38" s="357">
        <v>515</v>
      </c>
      <c r="AK38" s="357">
        <v>516</v>
      </c>
      <c r="AL38" s="357">
        <v>518</v>
      </c>
      <c r="AM38" s="350">
        <v>516</v>
      </c>
      <c r="AN38" s="347">
        <v>514</v>
      </c>
      <c r="AO38" s="357">
        <v>517</v>
      </c>
      <c r="AP38" s="357">
        <v>515</v>
      </c>
      <c r="AQ38" s="357">
        <v>513</v>
      </c>
      <c r="AR38" s="357">
        <v>512</v>
      </c>
      <c r="AS38" s="357">
        <v>510</v>
      </c>
      <c r="AT38" s="357">
        <v>510</v>
      </c>
      <c r="AU38" s="357">
        <v>508</v>
      </c>
      <c r="AV38" s="357">
        <v>507</v>
      </c>
      <c r="AW38" s="357">
        <v>507</v>
      </c>
      <c r="AX38" s="357">
        <v>507</v>
      </c>
      <c r="AY38" s="350">
        <v>507</v>
      </c>
      <c r="AZ38" s="347">
        <v>506</v>
      </c>
      <c r="BA38" s="357">
        <v>505</v>
      </c>
      <c r="BB38" s="357">
        <v>503</v>
      </c>
      <c r="BC38" s="357">
        <v>500</v>
      </c>
      <c r="BD38" s="357">
        <v>499</v>
      </c>
      <c r="BE38" s="357">
        <v>499</v>
      </c>
      <c r="BF38" s="357">
        <v>495</v>
      </c>
      <c r="BG38" s="357">
        <v>493</v>
      </c>
      <c r="BH38" s="357">
        <v>493</v>
      </c>
      <c r="BI38" s="357">
        <v>492</v>
      </c>
      <c r="BJ38" s="357">
        <v>497</v>
      </c>
      <c r="BK38" s="346">
        <v>496</v>
      </c>
      <c r="BL38" s="347">
        <v>494</v>
      </c>
      <c r="BM38" s="357">
        <v>493</v>
      </c>
      <c r="BN38" s="357">
        <v>499</v>
      </c>
      <c r="BO38" s="357">
        <v>502</v>
      </c>
      <c r="BP38" s="357">
        <v>502</v>
      </c>
      <c r="BQ38" s="357">
        <v>509</v>
      </c>
      <c r="BR38" s="357">
        <v>504</v>
      </c>
      <c r="BS38" s="357">
        <v>503</v>
      </c>
      <c r="BT38" s="357">
        <v>502</v>
      </c>
      <c r="BU38" s="357">
        <v>501</v>
      </c>
      <c r="BV38" s="357">
        <v>502</v>
      </c>
      <c r="BW38" s="346">
        <v>500</v>
      </c>
      <c r="BX38" s="347">
        <v>505</v>
      </c>
      <c r="BY38" s="357">
        <v>500</v>
      </c>
      <c r="BZ38" s="357">
        <v>524</v>
      </c>
      <c r="CA38" s="357">
        <v>505</v>
      </c>
      <c r="CB38" s="357">
        <v>517</v>
      </c>
      <c r="CC38" s="357">
        <v>521</v>
      </c>
      <c r="CD38" s="357">
        <v>522</v>
      </c>
      <c r="CE38" s="357">
        <v>519</v>
      </c>
      <c r="CF38" s="357">
        <v>517</v>
      </c>
      <c r="CG38" s="357">
        <v>519</v>
      </c>
      <c r="CH38" s="357">
        <v>516</v>
      </c>
      <c r="CI38" s="346">
        <v>517</v>
      </c>
      <c r="CJ38" s="347">
        <v>516</v>
      </c>
      <c r="CK38" s="357">
        <v>512</v>
      </c>
      <c r="CL38" s="357">
        <v>509</v>
      </c>
      <c r="CM38" s="357">
        <v>510</v>
      </c>
      <c r="CN38" s="357">
        <v>511</v>
      </c>
      <c r="CO38" s="357">
        <v>512</v>
      </c>
      <c r="CP38" s="357">
        <v>506</v>
      </c>
      <c r="CQ38" s="357">
        <v>510</v>
      </c>
      <c r="CR38" s="357">
        <v>510</v>
      </c>
      <c r="CS38" s="346">
        <v>508</v>
      </c>
      <c r="CT38" s="350">
        <v>509</v>
      </c>
      <c r="CU38" s="102">
        <v>1</v>
      </c>
      <c r="CV38" s="85">
        <v>0.19685039370078738</v>
      </c>
      <c r="CW38" s="102">
        <v>-8</v>
      </c>
      <c r="CX38" s="85">
        <v>-1.5473887814313347</v>
      </c>
      <c r="DB38" s="5"/>
      <c r="DC38" s="5"/>
      <c r="DD38" s="5"/>
      <c r="DE38" s="5"/>
    </row>
    <row r="39" spans="1:109" ht="15" customHeight="1" outlineLevel="2">
      <c r="A39" s="371">
        <v>858</v>
      </c>
      <c r="B39" s="15" t="s">
        <v>316</v>
      </c>
      <c r="C39" s="341" t="s">
        <v>324</v>
      </c>
      <c r="D39" s="347">
        <v>187</v>
      </c>
      <c r="E39" s="357">
        <v>187</v>
      </c>
      <c r="F39" s="357">
        <v>187</v>
      </c>
      <c r="G39" s="357">
        <v>187</v>
      </c>
      <c r="H39" s="357">
        <v>187</v>
      </c>
      <c r="I39" s="357">
        <v>187</v>
      </c>
      <c r="J39" s="357">
        <v>187</v>
      </c>
      <c r="K39" s="357">
        <v>187</v>
      </c>
      <c r="L39" s="357">
        <v>187</v>
      </c>
      <c r="M39" s="357">
        <v>187</v>
      </c>
      <c r="N39" s="357">
        <v>187</v>
      </c>
      <c r="O39" s="350">
        <v>204</v>
      </c>
      <c r="P39" s="347">
        <v>203</v>
      </c>
      <c r="Q39" s="357">
        <v>175</v>
      </c>
      <c r="R39" s="357">
        <v>174</v>
      </c>
      <c r="S39" s="357">
        <v>207</v>
      </c>
      <c r="T39" s="357">
        <v>206</v>
      </c>
      <c r="U39" s="357">
        <v>209</v>
      </c>
      <c r="V39" s="357">
        <v>207</v>
      </c>
      <c r="W39" s="357">
        <v>208</v>
      </c>
      <c r="X39" s="357">
        <v>207</v>
      </c>
      <c r="Y39" s="357">
        <v>207</v>
      </c>
      <c r="Z39" s="357">
        <v>207</v>
      </c>
      <c r="AA39" s="350">
        <v>210</v>
      </c>
      <c r="AB39" s="347">
        <v>209</v>
      </c>
      <c r="AC39" s="357">
        <v>209</v>
      </c>
      <c r="AD39" s="357">
        <v>209</v>
      </c>
      <c r="AE39" s="357">
        <v>209</v>
      </c>
      <c r="AF39" s="357">
        <v>210</v>
      </c>
      <c r="AG39" s="357">
        <v>210</v>
      </c>
      <c r="AH39" s="357">
        <v>209</v>
      </c>
      <c r="AI39" s="357">
        <v>209</v>
      </c>
      <c r="AJ39" s="357">
        <v>208</v>
      </c>
      <c r="AK39" s="357">
        <v>207</v>
      </c>
      <c r="AL39" s="357">
        <v>207</v>
      </c>
      <c r="AM39" s="350">
        <v>207</v>
      </c>
      <c r="AN39" s="347">
        <v>207</v>
      </c>
      <c r="AO39" s="357">
        <v>209</v>
      </c>
      <c r="AP39" s="357">
        <v>209</v>
      </c>
      <c r="AQ39" s="357">
        <v>209</v>
      </c>
      <c r="AR39" s="357">
        <v>209</v>
      </c>
      <c r="AS39" s="357">
        <v>206</v>
      </c>
      <c r="AT39" s="357">
        <v>206</v>
      </c>
      <c r="AU39" s="357">
        <v>206</v>
      </c>
      <c r="AV39" s="357">
        <v>204</v>
      </c>
      <c r="AW39" s="357">
        <v>203</v>
      </c>
      <c r="AX39" s="357">
        <v>202</v>
      </c>
      <c r="AY39" s="350">
        <v>201</v>
      </c>
      <c r="AZ39" s="347">
        <v>201</v>
      </c>
      <c r="BA39" s="357">
        <v>201</v>
      </c>
      <c r="BB39" s="357">
        <v>199</v>
      </c>
      <c r="BC39" s="357">
        <v>198</v>
      </c>
      <c r="BD39" s="357">
        <v>198</v>
      </c>
      <c r="BE39" s="357">
        <v>198</v>
      </c>
      <c r="BF39" s="357">
        <v>195</v>
      </c>
      <c r="BG39" s="357">
        <v>198</v>
      </c>
      <c r="BH39" s="357">
        <v>197</v>
      </c>
      <c r="BI39" s="357">
        <v>197</v>
      </c>
      <c r="BJ39" s="357">
        <v>201</v>
      </c>
      <c r="BK39" s="346">
        <v>201</v>
      </c>
      <c r="BL39" s="347">
        <v>198</v>
      </c>
      <c r="BM39" s="357">
        <v>199</v>
      </c>
      <c r="BN39" s="357">
        <v>207</v>
      </c>
      <c r="BO39" s="357">
        <v>207</v>
      </c>
      <c r="BP39" s="357">
        <v>207</v>
      </c>
      <c r="BQ39" s="357">
        <v>210</v>
      </c>
      <c r="BR39" s="357">
        <v>203</v>
      </c>
      <c r="BS39" s="357">
        <v>204</v>
      </c>
      <c r="BT39" s="357">
        <v>204</v>
      </c>
      <c r="BU39" s="357">
        <v>204</v>
      </c>
      <c r="BV39" s="357">
        <v>205</v>
      </c>
      <c r="BW39" s="346">
        <v>206</v>
      </c>
      <c r="BX39" s="347">
        <v>210</v>
      </c>
      <c r="BY39" s="357">
        <v>208</v>
      </c>
      <c r="BZ39" s="357">
        <v>223</v>
      </c>
      <c r="CA39" s="357">
        <v>218</v>
      </c>
      <c r="CB39" s="357">
        <v>220</v>
      </c>
      <c r="CC39" s="357">
        <v>219</v>
      </c>
      <c r="CD39" s="357">
        <v>218</v>
      </c>
      <c r="CE39" s="357">
        <v>216</v>
      </c>
      <c r="CF39" s="357">
        <v>217</v>
      </c>
      <c r="CG39" s="357">
        <v>221</v>
      </c>
      <c r="CH39" s="357">
        <v>219</v>
      </c>
      <c r="CI39" s="346">
        <v>215</v>
      </c>
      <c r="CJ39" s="347">
        <v>216</v>
      </c>
      <c r="CK39" s="357">
        <v>219</v>
      </c>
      <c r="CL39" s="357">
        <v>217</v>
      </c>
      <c r="CM39" s="357">
        <v>218</v>
      </c>
      <c r="CN39" s="357">
        <v>218</v>
      </c>
      <c r="CO39" s="357">
        <v>218</v>
      </c>
      <c r="CP39" s="357">
        <v>217</v>
      </c>
      <c r="CQ39" s="357">
        <v>218</v>
      </c>
      <c r="CR39" s="357">
        <v>217</v>
      </c>
      <c r="CS39" s="346">
        <v>218</v>
      </c>
      <c r="CT39" s="350">
        <v>219</v>
      </c>
      <c r="CU39" s="102">
        <v>1</v>
      </c>
      <c r="CV39" s="85">
        <v>0.45871559633027525</v>
      </c>
      <c r="CW39" s="102">
        <v>4</v>
      </c>
      <c r="CX39" s="85">
        <v>1.8604651162790697</v>
      </c>
      <c r="DB39" s="5"/>
      <c r="DC39" s="5"/>
      <c r="DD39" s="5"/>
      <c r="DE39" s="5"/>
    </row>
    <row r="40" spans="1:109" ht="15" customHeight="1" outlineLevel="2">
      <c r="A40" s="371">
        <v>885</v>
      </c>
      <c r="B40" s="15" t="s">
        <v>316</v>
      </c>
      <c r="C40" s="341" t="s">
        <v>325</v>
      </c>
      <c r="D40" s="347">
        <v>106</v>
      </c>
      <c r="E40" s="357">
        <v>106</v>
      </c>
      <c r="F40" s="357">
        <v>106</v>
      </c>
      <c r="G40" s="357">
        <v>106</v>
      </c>
      <c r="H40" s="357">
        <v>106</v>
      </c>
      <c r="I40" s="357">
        <v>107</v>
      </c>
      <c r="J40" s="357">
        <v>107</v>
      </c>
      <c r="K40" s="357">
        <v>107</v>
      </c>
      <c r="L40" s="357">
        <v>107</v>
      </c>
      <c r="M40" s="357">
        <v>107</v>
      </c>
      <c r="N40" s="357">
        <v>107</v>
      </c>
      <c r="O40" s="350">
        <v>120</v>
      </c>
      <c r="P40" s="347">
        <v>118</v>
      </c>
      <c r="Q40" s="357">
        <v>100</v>
      </c>
      <c r="R40" s="357">
        <v>100</v>
      </c>
      <c r="S40" s="357">
        <v>117</v>
      </c>
      <c r="T40" s="357">
        <v>113</v>
      </c>
      <c r="U40" s="357">
        <v>118</v>
      </c>
      <c r="V40" s="357">
        <v>115</v>
      </c>
      <c r="W40" s="357">
        <v>114</v>
      </c>
      <c r="X40" s="357">
        <v>113</v>
      </c>
      <c r="Y40" s="357">
        <v>115</v>
      </c>
      <c r="Z40" s="357">
        <v>114</v>
      </c>
      <c r="AA40" s="350">
        <v>115</v>
      </c>
      <c r="AB40" s="347">
        <v>115</v>
      </c>
      <c r="AC40" s="357">
        <v>117</v>
      </c>
      <c r="AD40" s="357">
        <v>117</v>
      </c>
      <c r="AE40" s="357">
        <v>116</v>
      </c>
      <c r="AF40" s="357">
        <v>122</v>
      </c>
      <c r="AG40" s="357">
        <v>122</v>
      </c>
      <c r="AH40" s="357">
        <v>120</v>
      </c>
      <c r="AI40" s="357">
        <v>121</v>
      </c>
      <c r="AJ40" s="357">
        <v>121</v>
      </c>
      <c r="AK40" s="357">
        <v>121</v>
      </c>
      <c r="AL40" s="357">
        <v>121</v>
      </c>
      <c r="AM40" s="350">
        <v>121</v>
      </c>
      <c r="AN40" s="347">
        <v>121</v>
      </c>
      <c r="AO40" s="357">
        <v>121</v>
      </c>
      <c r="AP40" s="357">
        <v>121</v>
      </c>
      <c r="AQ40" s="357">
        <v>121</v>
      </c>
      <c r="AR40" s="357">
        <v>121</v>
      </c>
      <c r="AS40" s="357">
        <v>121</v>
      </c>
      <c r="AT40" s="357">
        <v>120</v>
      </c>
      <c r="AU40" s="357">
        <v>118</v>
      </c>
      <c r="AV40" s="357">
        <v>117</v>
      </c>
      <c r="AW40" s="357">
        <v>117</v>
      </c>
      <c r="AX40" s="357">
        <v>117</v>
      </c>
      <c r="AY40" s="350">
        <v>117</v>
      </c>
      <c r="AZ40" s="347">
        <v>117</v>
      </c>
      <c r="BA40" s="357">
        <v>117</v>
      </c>
      <c r="BB40" s="357">
        <v>117</v>
      </c>
      <c r="BC40" s="357">
        <v>117</v>
      </c>
      <c r="BD40" s="357">
        <v>117</v>
      </c>
      <c r="BE40" s="357">
        <v>117</v>
      </c>
      <c r="BF40" s="357">
        <v>114</v>
      </c>
      <c r="BG40" s="357">
        <v>110</v>
      </c>
      <c r="BH40" s="357">
        <v>109</v>
      </c>
      <c r="BI40" s="357">
        <v>109</v>
      </c>
      <c r="BJ40" s="357">
        <v>108</v>
      </c>
      <c r="BK40" s="346">
        <v>108</v>
      </c>
      <c r="BL40" s="347">
        <v>108</v>
      </c>
      <c r="BM40" s="357">
        <v>108</v>
      </c>
      <c r="BN40" s="357">
        <v>109</v>
      </c>
      <c r="BO40" s="357">
        <v>109</v>
      </c>
      <c r="BP40" s="357">
        <v>109</v>
      </c>
      <c r="BQ40" s="357">
        <v>110</v>
      </c>
      <c r="BR40" s="357">
        <v>110</v>
      </c>
      <c r="BS40" s="357">
        <v>110</v>
      </c>
      <c r="BT40" s="357">
        <v>109</v>
      </c>
      <c r="BU40" s="357">
        <v>109</v>
      </c>
      <c r="BV40" s="357">
        <v>109</v>
      </c>
      <c r="BW40" s="346">
        <v>109</v>
      </c>
      <c r="BX40" s="347">
        <v>109</v>
      </c>
      <c r="BY40" s="357">
        <v>108</v>
      </c>
      <c r="BZ40" s="357">
        <v>118</v>
      </c>
      <c r="CA40" s="357">
        <v>118</v>
      </c>
      <c r="CB40" s="357">
        <v>117</v>
      </c>
      <c r="CC40" s="357">
        <v>117</v>
      </c>
      <c r="CD40" s="357">
        <v>117</v>
      </c>
      <c r="CE40" s="357">
        <v>117</v>
      </c>
      <c r="CF40" s="357">
        <v>115</v>
      </c>
      <c r="CG40" s="357">
        <v>116</v>
      </c>
      <c r="CH40" s="357">
        <v>115</v>
      </c>
      <c r="CI40" s="346">
        <v>108</v>
      </c>
      <c r="CJ40" s="347">
        <v>108</v>
      </c>
      <c r="CK40" s="357">
        <v>108</v>
      </c>
      <c r="CL40" s="357">
        <v>106</v>
      </c>
      <c r="CM40" s="357">
        <v>108</v>
      </c>
      <c r="CN40" s="357">
        <v>109</v>
      </c>
      <c r="CO40" s="357">
        <v>109</v>
      </c>
      <c r="CP40" s="357">
        <v>107</v>
      </c>
      <c r="CQ40" s="357">
        <v>106</v>
      </c>
      <c r="CR40" s="357">
        <v>107</v>
      </c>
      <c r="CS40" s="346">
        <v>108</v>
      </c>
      <c r="CT40" s="350">
        <v>108</v>
      </c>
      <c r="CU40" s="102">
        <v>0</v>
      </c>
      <c r="CV40" s="85">
        <v>0</v>
      </c>
      <c r="CW40" s="102">
        <v>0</v>
      </c>
      <c r="CX40" s="85">
        <v>0</v>
      </c>
      <c r="DB40" s="5"/>
      <c r="DC40" s="5"/>
      <c r="DD40" s="5"/>
      <c r="DE40" s="5"/>
    </row>
    <row r="41" spans="1:109" ht="15" customHeight="1" outlineLevel="2">
      <c r="A41" s="371">
        <v>890</v>
      </c>
      <c r="B41" s="15" t="s">
        <v>316</v>
      </c>
      <c r="C41" s="341" t="s">
        <v>326</v>
      </c>
      <c r="D41" s="347">
        <v>385</v>
      </c>
      <c r="E41" s="357">
        <v>385</v>
      </c>
      <c r="F41" s="357">
        <v>385</v>
      </c>
      <c r="G41" s="357">
        <v>385</v>
      </c>
      <c r="H41" s="357">
        <v>385</v>
      </c>
      <c r="I41" s="357">
        <v>387</v>
      </c>
      <c r="J41" s="357">
        <v>387</v>
      </c>
      <c r="K41" s="357">
        <v>387</v>
      </c>
      <c r="L41" s="357">
        <v>387</v>
      </c>
      <c r="M41" s="357">
        <v>387</v>
      </c>
      <c r="N41" s="357">
        <v>385</v>
      </c>
      <c r="O41" s="350">
        <v>408</v>
      </c>
      <c r="P41" s="347">
        <v>407</v>
      </c>
      <c r="Q41" s="357">
        <v>349</v>
      </c>
      <c r="R41" s="357">
        <v>345</v>
      </c>
      <c r="S41" s="357">
        <v>444</v>
      </c>
      <c r="T41" s="357">
        <v>437</v>
      </c>
      <c r="U41" s="357">
        <v>447</v>
      </c>
      <c r="V41" s="357">
        <v>439</v>
      </c>
      <c r="W41" s="357">
        <v>438</v>
      </c>
      <c r="X41" s="357">
        <v>436</v>
      </c>
      <c r="Y41" s="357">
        <v>440</v>
      </c>
      <c r="Z41" s="357">
        <v>439</v>
      </c>
      <c r="AA41" s="350">
        <v>440</v>
      </c>
      <c r="AB41" s="347">
        <v>438</v>
      </c>
      <c r="AC41" s="357">
        <v>437</v>
      </c>
      <c r="AD41" s="357">
        <v>432</v>
      </c>
      <c r="AE41" s="357">
        <v>432</v>
      </c>
      <c r="AF41" s="357">
        <v>430</v>
      </c>
      <c r="AG41" s="357">
        <v>429</v>
      </c>
      <c r="AH41" s="357">
        <v>432</v>
      </c>
      <c r="AI41" s="357">
        <v>432</v>
      </c>
      <c r="AJ41" s="357">
        <v>430</v>
      </c>
      <c r="AK41" s="357">
        <v>430</v>
      </c>
      <c r="AL41" s="357">
        <v>430</v>
      </c>
      <c r="AM41" s="350">
        <v>429</v>
      </c>
      <c r="AN41" s="347">
        <v>429</v>
      </c>
      <c r="AO41" s="357">
        <v>427</v>
      </c>
      <c r="AP41" s="357">
        <v>427</v>
      </c>
      <c r="AQ41" s="357">
        <v>427</v>
      </c>
      <c r="AR41" s="357">
        <v>428</v>
      </c>
      <c r="AS41" s="357">
        <v>428</v>
      </c>
      <c r="AT41" s="357">
        <v>426</v>
      </c>
      <c r="AU41" s="357">
        <v>423</v>
      </c>
      <c r="AV41" s="357">
        <v>423</v>
      </c>
      <c r="AW41" s="357">
        <v>422</v>
      </c>
      <c r="AX41" s="357">
        <v>414</v>
      </c>
      <c r="AY41" s="350">
        <v>414</v>
      </c>
      <c r="AZ41" s="347">
        <v>414</v>
      </c>
      <c r="BA41" s="357">
        <v>413</v>
      </c>
      <c r="BB41" s="357">
        <v>412</v>
      </c>
      <c r="BC41" s="357">
        <v>410</v>
      </c>
      <c r="BD41" s="357">
        <v>408</v>
      </c>
      <c r="BE41" s="357">
        <v>408</v>
      </c>
      <c r="BF41" s="357">
        <v>398</v>
      </c>
      <c r="BG41" s="357">
        <v>397</v>
      </c>
      <c r="BH41" s="357">
        <v>397</v>
      </c>
      <c r="BI41" s="357">
        <v>397</v>
      </c>
      <c r="BJ41" s="357">
        <v>399</v>
      </c>
      <c r="BK41" s="346">
        <v>399</v>
      </c>
      <c r="BL41" s="347">
        <v>397</v>
      </c>
      <c r="BM41" s="357">
        <v>396</v>
      </c>
      <c r="BN41" s="357">
        <v>405</v>
      </c>
      <c r="BO41" s="357">
        <v>407</v>
      </c>
      <c r="BP41" s="357">
        <v>407</v>
      </c>
      <c r="BQ41" s="357">
        <v>411</v>
      </c>
      <c r="BR41" s="357">
        <v>410</v>
      </c>
      <c r="BS41" s="357">
        <v>409</v>
      </c>
      <c r="BT41" s="357">
        <v>408</v>
      </c>
      <c r="BU41" s="357">
        <v>406</v>
      </c>
      <c r="BV41" s="357">
        <v>406</v>
      </c>
      <c r="BW41" s="346">
        <v>406</v>
      </c>
      <c r="BX41" s="347">
        <v>412</v>
      </c>
      <c r="BY41" s="357">
        <v>408</v>
      </c>
      <c r="BZ41" s="357">
        <v>449</v>
      </c>
      <c r="CA41" s="357">
        <v>440</v>
      </c>
      <c r="CB41" s="357">
        <v>444</v>
      </c>
      <c r="CC41" s="357">
        <v>442</v>
      </c>
      <c r="CD41" s="357">
        <v>442</v>
      </c>
      <c r="CE41" s="357">
        <v>440</v>
      </c>
      <c r="CF41" s="357">
        <v>440</v>
      </c>
      <c r="CG41" s="357">
        <v>439</v>
      </c>
      <c r="CH41" s="357">
        <v>438</v>
      </c>
      <c r="CI41" s="346">
        <v>441</v>
      </c>
      <c r="CJ41" s="347">
        <v>435</v>
      </c>
      <c r="CK41" s="357">
        <v>431</v>
      </c>
      <c r="CL41" s="357">
        <v>434</v>
      </c>
      <c r="CM41" s="357">
        <v>440</v>
      </c>
      <c r="CN41" s="357">
        <v>439</v>
      </c>
      <c r="CO41" s="357">
        <v>440</v>
      </c>
      <c r="CP41" s="357">
        <v>437</v>
      </c>
      <c r="CQ41" s="357">
        <v>436</v>
      </c>
      <c r="CR41" s="357">
        <v>438</v>
      </c>
      <c r="CS41" s="346">
        <v>437</v>
      </c>
      <c r="CT41" s="350">
        <v>436</v>
      </c>
      <c r="CU41" s="102">
        <v>-1</v>
      </c>
      <c r="CV41" s="85">
        <v>-0.2288329519450801</v>
      </c>
      <c r="CW41" s="102">
        <v>-5</v>
      </c>
      <c r="CX41" s="85">
        <v>-1.1337868480725624</v>
      </c>
      <c r="DB41" s="5"/>
      <c r="DC41" s="5"/>
      <c r="DD41" s="5"/>
      <c r="DE41" s="5"/>
    </row>
    <row r="42" spans="1:109" ht="15" customHeight="1" outlineLevel="1">
      <c r="A42" s="123" t="s">
        <v>327</v>
      </c>
      <c r="B42" s="26"/>
      <c r="C42" s="27"/>
      <c r="D42" s="44">
        <v>3739</v>
      </c>
      <c r="E42" s="45">
        <v>3738</v>
      </c>
      <c r="F42" s="45">
        <v>3737</v>
      </c>
      <c r="G42" s="45">
        <v>3739</v>
      </c>
      <c r="H42" s="45">
        <v>3739</v>
      </c>
      <c r="I42" s="45">
        <v>3813</v>
      </c>
      <c r="J42" s="45">
        <v>3810</v>
      </c>
      <c r="K42" s="45">
        <v>3811</v>
      </c>
      <c r="L42" s="45">
        <v>3811</v>
      </c>
      <c r="M42" s="45">
        <v>3810</v>
      </c>
      <c r="N42" s="45">
        <v>3793</v>
      </c>
      <c r="O42" s="235">
        <v>3961</v>
      </c>
      <c r="P42" s="44">
        <v>3942</v>
      </c>
      <c r="Q42" s="45">
        <v>3461</v>
      </c>
      <c r="R42" s="45">
        <v>3417</v>
      </c>
      <c r="S42" s="45">
        <v>4385</v>
      </c>
      <c r="T42" s="45">
        <v>4337</v>
      </c>
      <c r="U42" s="45">
        <v>4428</v>
      </c>
      <c r="V42" s="45">
        <v>4390</v>
      </c>
      <c r="W42" s="45">
        <v>4383</v>
      </c>
      <c r="X42" s="45">
        <v>4376</v>
      </c>
      <c r="Y42" s="45">
        <v>4408</v>
      </c>
      <c r="Z42" s="45">
        <v>4394</v>
      </c>
      <c r="AA42" s="235">
        <v>4406</v>
      </c>
      <c r="AB42" s="44">
        <v>4411</v>
      </c>
      <c r="AC42" s="45">
        <v>4413</v>
      </c>
      <c r="AD42" s="45">
        <v>4419</v>
      </c>
      <c r="AE42" s="45">
        <v>4419</v>
      </c>
      <c r="AF42" s="45">
        <v>4387</v>
      </c>
      <c r="AG42" s="45">
        <v>4363</v>
      </c>
      <c r="AH42" s="45">
        <v>4369</v>
      </c>
      <c r="AI42" s="45">
        <v>4379</v>
      </c>
      <c r="AJ42" s="45">
        <v>4376</v>
      </c>
      <c r="AK42" s="45">
        <v>4389</v>
      </c>
      <c r="AL42" s="45">
        <v>4384</v>
      </c>
      <c r="AM42" s="235">
        <v>4379</v>
      </c>
      <c r="AN42" s="44">
        <v>4374</v>
      </c>
      <c r="AO42" s="45">
        <v>4373</v>
      </c>
      <c r="AP42" s="45">
        <v>4368</v>
      </c>
      <c r="AQ42" s="45">
        <v>4365</v>
      </c>
      <c r="AR42" s="45">
        <v>4357</v>
      </c>
      <c r="AS42" s="45">
        <v>4354</v>
      </c>
      <c r="AT42" s="45">
        <v>4345</v>
      </c>
      <c r="AU42" s="45">
        <v>4328</v>
      </c>
      <c r="AV42" s="45">
        <v>4323</v>
      </c>
      <c r="AW42" s="45">
        <v>4318</v>
      </c>
      <c r="AX42" s="45">
        <v>4307</v>
      </c>
      <c r="AY42" s="235">
        <v>4298</v>
      </c>
      <c r="AZ42" s="44">
        <v>4298</v>
      </c>
      <c r="BA42" s="45">
        <v>4283</v>
      </c>
      <c r="BB42" s="45">
        <v>4263</v>
      </c>
      <c r="BC42" s="45">
        <v>4255</v>
      </c>
      <c r="BD42" s="45">
        <v>4241</v>
      </c>
      <c r="BE42" s="45">
        <v>4229</v>
      </c>
      <c r="BF42" s="45">
        <v>4139</v>
      </c>
      <c r="BG42" s="45">
        <v>4140</v>
      </c>
      <c r="BH42" s="45">
        <v>4135</v>
      </c>
      <c r="BI42" s="45">
        <v>4131</v>
      </c>
      <c r="BJ42" s="45">
        <v>4148</v>
      </c>
      <c r="BK42" s="57">
        <v>4144</v>
      </c>
      <c r="BL42" s="44">
        <v>4131</v>
      </c>
      <c r="BM42" s="45">
        <v>4121</v>
      </c>
      <c r="BN42" s="45">
        <v>4191</v>
      </c>
      <c r="BO42" s="45">
        <v>4196</v>
      </c>
      <c r="BP42" s="45">
        <v>4196</v>
      </c>
      <c r="BQ42" s="45">
        <v>4211</v>
      </c>
      <c r="BR42" s="45">
        <v>4155</v>
      </c>
      <c r="BS42" s="45">
        <v>4170</v>
      </c>
      <c r="BT42" s="45">
        <v>4162</v>
      </c>
      <c r="BU42" s="45">
        <v>4158</v>
      </c>
      <c r="BV42" s="45">
        <v>4137</v>
      </c>
      <c r="BW42" s="57">
        <v>4142</v>
      </c>
      <c r="BX42" s="44">
        <v>4185</v>
      </c>
      <c r="BY42" s="45">
        <v>4175</v>
      </c>
      <c r="BZ42" s="45">
        <v>4451</v>
      </c>
      <c r="CA42" s="45">
        <v>4386</v>
      </c>
      <c r="CB42" s="45">
        <v>4419</v>
      </c>
      <c r="CC42" s="45">
        <v>4406</v>
      </c>
      <c r="CD42" s="45">
        <v>4391</v>
      </c>
      <c r="CE42" s="45">
        <v>4379</v>
      </c>
      <c r="CF42" s="45">
        <v>4368</v>
      </c>
      <c r="CG42" s="45">
        <v>4371</v>
      </c>
      <c r="CH42" s="45">
        <v>4340</v>
      </c>
      <c r="CI42" s="57">
        <v>4271</v>
      </c>
      <c r="CJ42" s="44">
        <v>4256</v>
      </c>
      <c r="CK42" s="45">
        <v>4220</v>
      </c>
      <c r="CL42" s="45">
        <v>4210</v>
      </c>
      <c r="CM42" s="45">
        <v>4268</v>
      </c>
      <c r="CN42" s="45">
        <v>4254</v>
      </c>
      <c r="CO42" s="45">
        <v>4279</v>
      </c>
      <c r="CP42" s="45">
        <v>4275</v>
      </c>
      <c r="CQ42" s="45">
        <v>4296</v>
      </c>
      <c r="CR42" s="45">
        <v>4294</v>
      </c>
      <c r="CS42" s="57">
        <v>4282</v>
      </c>
      <c r="CT42" s="235">
        <v>4324</v>
      </c>
      <c r="CU42" s="102">
        <v>42</v>
      </c>
      <c r="CV42" s="85">
        <v>0.98085007006071934</v>
      </c>
      <c r="CW42" s="102">
        <v>53</v>
      </c>
      <c r="CX42" s="85">
        <v>1.2409271833294311</v>
      </c>
    </row>
    <row r="43" spans="1:109" ht="15" customHeight="1" outlineLevel="2">
      <c r="A43" s="371">
        <v>4</v>
      </c>
      <c r="B43" s="15" t="s">
        <v>327</v>
      </c>
      <c r="C43" s="341" t="s">
        <v>328</v>
      </c>
      <c r="D43" s="347">
        <v>43</v>
      </c>
      <c r="E43" s="357">
        <v>43</v>
      </c>
      <c r="F43" s="357">
        <v>43</v>
      </c>
      <c r="G43" s="357">
        <v>43</v>
      </c>
      <c r="H43" s="357">
        <v>43</v>
      </c>
      <c r="I43" s="357">
        <v>43</v>
      </c>
      <c r="J43" s="357">
        <v>43</v>
      </c>
      <c r="K43" s="357">
        <v>43</v>
      </c>
      <c r="L43" s="357">
        <v>43</v>
      </c>
      <c r="M43" s="357">
        <v>43</v>
      </c>
      <c r="N43" s="357">
        <v>43</v>
      </c>
      <c r="O43" s="350">
        <v>44</v>
      </c>
      <c r="P43" s="347">
        <v>44</v>
      </c>
      <c r="Q43" s="357">
        <v>38</v>
      </c>
      <c r="R43" s="357">
        <v>36</v>
      </c>
      <c r="S43" s="357">
        <v>43</v>
      </c>
      <c r="T43" s="357">
        <v>43</v>
      </c>
      <c r="U43" s="357">
        <v>45</v>
      </c>
      <c r="V43" s="357">
        <v>45</v>
      </c>
      <c r="W43" s="357">
        <v>45</v>
      </c>
      <c r="X43" s="357">
        <v>45</v>
      </c>
      <c r="Y43" s="357">
        <v>44</v>
      </c>
      <c r="Z43" s="357">
        <v>44</v>
      </c>
      <c r="AA43" s="350">
        <v>44</v>
      </c>
      <c r="AB43" s="347">
        <v>44</v>
      </c>
      <c r="AC43" s="357">
        <v>44</v>
      </c>
      <c r="AD43" s="357">
        <v>44</v>
      </c>
      <c r="AE43" s="357">
        <v>44</v>
      </c>
      <c r="AF43" s="357">
        <v>44</v>
      </c>
      <c r="AG43" s="357">
        <v>44</v>
      </c>
      <c r="AH43" s="357">
        <v>44</v>
      </c>
      <c r="AI43" s="357">
        <v>44</v>
      </c>
      <c r="AJ43" s="357">
        <v>44</v>
      </c>
      <c r="AK43" s="357">
        <v>44</v>
      </c>
      <c r="AL43" s="357">
        <v>44</v>
      </c>
      <c r="AM43" s="350">
        <v>44</v>
      </c>
      <c r="AN43" s="347">
        <v>44</v>
      </c>
      <c r="AO43" s="357">
        <v>44</v>
      </c>
      <c r="AP43" s="357">
        <v>44</v>
      </c>
      <c r="AQ43" s="357">
        <v>44</v>
      </c>
      <c r="AR43" s="357">
        <v>43</v>
      </c>
      <c r="AS43" s="357">
        <v>42</v>
      </c>
      <c r="AT43" s="357">
        <v>42</v>
      </c>
      <c r="AU43" s="357">
        <v>42</v>
      </c>
      <c r="AV43" s="357">
        <v>42</v>
      </c>
      <c r="AW43" s="357">
        <v>42</v>
      </c>
      <c r="AX43" s="357">
        <v>42</v>
      </c>
      <c r="AY43" s="350">
        <v>41</v>
      </c>
      <c r="AZ43" s="347">
        <v>41</v>
      </c>
      <c r="BA43" s="357">
        <v>41</v>
      </c>
      <c r="BB43" s="357">
        <v>40</v>
      </c>
      <c r="BC43" s="357">
        <v>38</v>
      </c>
      <c r="BD43" s="357">
        <v>38</v>
      </c>
      <c r="BE43" s="357">
        <v>38</v>
      </c>
      <c r="BF43" s="357">
        <v>38</v>
      </c>
      <c r="BG43" s="357">
        <v>38</v>
      </c>
      <c r="BH43" s="357">
        <v>38</v>
      </c>
      <c r="BI43" s="357">
        <v>38</v>
      </c>
      <c r="BJ43" s="357">
        <v>37</v>
      </c>
      <c r="BK43" s="346">
        <v>36</v>
      </c>
      <c r="BL43" s="347">
        <v>36</v>
      </c>
      <c r="BM43" s="357">
        <v>36</v>
      </c>
      <c r="BN43" s="357">
        <v>37</v>
      </c>
      <c r="BO43" s="357">
        <v>37</v>
      </c>
      <c r="BP43" s="357">
        <v>37</v>
      </c>
      <c r="BQ43" s="357">
        <v>37</v>
      </c>
      <c r="BR43" s="357">
        <v>37</v>
      </c>
      <c r="BS43" s="357">
        <v>37</v>
      </c>
      <c r="BT43" s="357">
        <v>37</v>
      </c>
      <c r="BU43" s="357">
        <v>37</v>
      </c>
      <c r="BV43" s="357">
        <v>37</v>
      </c>
      <c r="BW43" s="346">
        <v>37</v>
      </c>
      <c r="BX43" s="347">
        <v>37</v>
      </c>
      <c r="BY43" s="357">
        <v>37</v>
      </c>
      <c r="BZ43" s="357">
        <v>39</v>
      </c>
      <c r="CA43" s="357">
        <v>39</v>
      </c>
      <c r="CB43" s="357">
        <v>39</v>
      </c>
      <c r="CC43" s="357">
        <v>39</v>
      </c>
      <c r="CD43" s="357">
        <v>39</v>
      </c>
      <c r="CE43" s="357">
        <v>39</v>
      </c>
      <c r="CF43" s="357">
        <v>39</v>
      </c>
      <c r="CG43" s="357">
        <v>39</v>
      </c>
      <c r="CH43" s="357">
        <v>39</v>
      </c>
      <c r="CI43" s="346">
        <v>36</v>
      </c>
      <c r="CJ43" s="347">
        <v>36</v>
      </c>
      <c r="CK43" s="357">
        <v>36</v>
      </c>
      <c r="CL43" s="357">
        <v>35</v>
      </c>
      <c r="CM43" s="357">
        <v>37</v>
      </c>
      <c r="CN43" s="357">
        <v>37</v>
      </c>
      <c r="CO43" s="357">
        <v>37</v>
      </c>
      <c r="CP43" s="357">
        <v>37</v>
      </c>
      <c r="CQ43" s="357">
        <v>37</v>
      </c>
      <c r="CR43" s="357">
        <v>38</v>
      </c>
      <c r="CS43" s="346">
        <v>38</v>
      </c>
      <c r="CT43" s="350">
        <v>38</v>
      </c>
      <c r="CU43" s="102">
        <v>0</v>
      </c>
      <c r="CV43" s="85">
        <v>0</v>
      </c>
      <c r="CW43" s="102">
        <v>2</v>
      </c>
      <c r="CX43" s="85">
        <v>5.5555555555555554</v>
      </c>
    </row>
    <row r="44" spans="1:109" ht="15" customHeight="1" outlineLevel="2">
      <c r="A44" s="371">
        <v>42</v>
      </c>
      <c r="B44" s="15" t="s">
        <v>327</v>
      </c>
      <c r="C44" s="341" t="s">
        <v>329</v>
      </c>
      <c r="D44" s="347">
        <v>418</v>
      </c>
      <c r="E44" s="357">
        <v>417</v>
      </c>
      <c r="F44" s="357">
        <v>416</v>
      </c>
      <c r="G44" s="357">
        <v>418</v>
      </c>
      <c r="H44" s="357">
        <v>418</v>
      </c>
      <c r="I44" s="357">
        <v>430</v>
      </c>
      <c r="J44" s="357">
        <v>429</v>
      </c>
      <c r="K44" s="357">
        <v>428</v>
      </c>
      <c r="L44" s="357">
        <v>429</v>
      </c>
      <c r="M44" s="357">
        <v>429</v>
      </c>
      <c r="N44" s="357">
        <v>428</v>
      </c>
      <c r="O44" s="350">
        <v>438</v>
      </c>
      <c r="P44" s="347">
        <v>438</v>
      </c>
      <c r="Q44" s="357">
        <v>392</v>
      </c>
      <c r="R44" s="357">
        <v>386</v>
      </c>
      <c r="S44" s="357">
        <v>502</v>
      </c>
      <c r="T44" s="357">
        <v>496</v>
      </c>
      <c r="U44" s="357">
        <v>509</v>
      </c>
      <c r="V44" s="357">
        <v>507</v>
      </c>
      <c r="W44" s="357">
        <v>507</v>
      </c>
      <c r="X44" s="357">
        <v>506</v>
      </c>
      <c r="Y44" s="357">
        <v>510</v>
      </c>
      <c r="Z44" s="357">
        <v>509</v>
      </c>
      <c r="AA44" s="350">
        <v>507</v>
      </c>
      <c r="AB44" s="347">
        <v>506</v>
      </c>
      <c r="AC44" s="357">
        <v>508</v>
      </c>
      <c r="AD44" s="357">
        <v>509</v>
      </c>
      <c r="AE44" s="357">
        <v>509</v>
      </c>
      <c r="AF44" s="357">
        <v>502</v>
      </c>
      <c r="AG44" s="357">
        <v>500</v>
      </c>
      <c r="AH44" s="357">
        <v>501</v>
      </c>
      <c r="AI44" s="357">
        <v>502</v>
      </c>
      <c r="AJ44" s="357">
        <v>500</v>
      </c>
      <c r="AK44" s="357">
        <v>502</v>
      </c>
      <c r="AL44" s="357">
        <v>501</v>
      </c>
      <c r="AM44" s="350">
        <v>501</v>
      </c>
      <c r="AN44" s="347">
        <v>500</v>
      </c>
      <c r="AO44" s="357">
        <v>501</v>
      </c>
      <c r="AP44" s="357">
        <v>499</v>
      </c>
      <c r="AQ44" s="357">
        <v>499</v>
      </c>
      <c r="AR44" s="357">
        <v>498</v>
      </c>
      <c r="AS44" s="357">
        <v>500</v>
      </c>
      <c r="AT44" s="357">
        <v>499</v>
      </c>
      <c r="AU44" s="357">
        <v>498</v>
      </c>
      <c r="AV44" s="357">
        <v>498</v>
      </c>
      <c r="AW44" s="357">
        <v>497</v>
      </c>
      <c r="AX44" s="357">
        <v>496</v>
      </c>
      <c r="AY44" s="350">
        <v>496</v>
      </c>
      <c r="AZ44" s="347">
        <v>496</v>
      </c>
      <c r="BA44" s="357">
        <v>493</v>
      </c>
      <c r="BB44" s="357">
        <v>494</v>
      </c>
      <c r="BC44" s="357">
        <v>494</v>
      </c>
      <c r="BD44" s="357">
        <v>490</v>
      </c>
      <c r="BE44" s="357">
        <v>490</v>
      </c>
      <c r="BF44" s="357">
        <v>479</v>
      </c>
      <c r="BG44" s="357">
        <v>478</v>
      </c>
      <c r="BH44" s="357">
        <v>478</v>
      </c>
      <c r="BI44" s="357">
        <v>478</v>
      </c>
      <c r="BJ44" s="357">
        <v>480</v>
      </c>
      <c r="BK44" s="346">
        <v>480</v>
      </c>
      <c r="BL44" s="347">
        <v>480</v>
      </c>
      <c r="BM44" s="357">
        <v>478</v>
      </c>
      <c r="BN44" s="357">
        <v>494</v>
      </c>
      <c r="BO44" s="357">
        <v>495</v>
      </c>
      <c r="BP44" s="357">
        <v>495</v>
      </c>
      <c r="BQ44" s="357">
        <v>496</v>
      </c>
      <c r="BR44" s="357">
        <v>490</v>
      </c>
      <c r="BS44" s="357">
        <v>491</v>
      </c>
      <c r="BT44" s="357">
        <v>490</v>
      </c>
      <c r="BU44" s="357">
        <v>490</v>
      </c>
      <c r="BV44" s="357">
        <v>485</v>
      </c>
      <c r="BW44" s="346">
        <v>487</v>
      </c>
      <c r="BX44" s="347">
        <v>498</v>
      </c>
      <c r="BY44" s="357">
        <v>496</v>
      </c>
      <c r="BZ44" s="357">
        <v>530</v>
      </c>
      <c r="CA44" s="357">
        <v>526</v>
      </c>
      <c r="CB44" s="357">
        <v>532</v>
      </c>
      <c r="CC44" s="357">
        <v>532</v>
      </c>
      <c r="CD44" s="357">
        <v>528</v>
      </c>
      <c r="CE44" s="357">
        <v>526</v>
      </c>
      <c r="CF44" s="357">
        <v>523</v>
      </c>
      <c r="CG44" s="357">
        <v>525</v>
      </c>
      <c r="CH44" s="357">
        <v>524</v>
      </c>
      <c r="CI44" s="346">
        <v>516</v>
      </c>
      <c r="CJ44" s="347">
        <v>518</v>
      </c>
      <c r="CK44" s="357">
        <v>515</v>
      </c>
      <c r="CL44" s="357">
        <v>516</v>
      </c>
      <c r="CM44" s="357">
        <v>523</v>
      </c>
      <c r="CN44" s="357">
        <v>518</v>
      </c>
      <c r="CO44" s="357">
        <v>518</v>
      </c>
      <c r="CP44" s="357">
        <v>518</v>
      </c>
      <c r="CQ44" s="357">
        <v>521</v>
      </c>
      <c r="CR44" s="357">
        <v>526</v>
      </c>
      <c r="CS44" s="346">
        <v>525</v>
      </c>
      <c r="CT44" s="350">
        <v>523</v>
      </c>
      <c r="CU44" s="102">
        <v>-2</v>
      </c>
      <c r="CV44" s="85">
        <v>-0.38095238095238093</v>
      </c>
      <c r="CW44" s="102">
        <v>7</v>
      </c>
      <c r="CX44" s="85">
        <v>1.3565891472868217</v>
      </c>
    </row>
    <row r="45" spans="1:109" ht="15" customHeight="1" outlineLevel="2">
      <c r="A45" s="371">
        <v>44</v>
      </c>
      <c r="B45" s="15" t="s">
        <v>327</v>
      </c>
      <c r="C45" s="341" t="s">
        <v>330</v>
      </c>
      <c r="D45" s="347">
        <v>71</v>
      </c>
      <c r="E45" s="357">
        <v>71</v>
      </c>
      <c r="F45" s="357">
        <v>71</v>
      </c>
      <c r="G45" s="357">
        <v>71</v>
      </c>
      <c r="H45" s="357">
        <v>71</v>
      </c>
      <c r="I45" s="357">
        <v>73</v>
      </c>
      <c r="J45" s="357">
        <v>73</v>
      </c>
      <c r="K45" s="357">
        <v>73</v>
      </c>
      <c r="L45" s="357">
        <v>73</v>
      </c>
      <c r="M45" s="357">
        <v>73</v>
      </c>
      <c r="N45" s="357">
        <v>73</v>
      </c>
      <c r="O45" s="350">
        <v>80</v>
      </c>
      <c r="P45" s="347">
        <v>80</v>
      </c>
      <c r="Q45" s="357">
        <v>69</v>
      </c>
      <c r="R45" s="357">
        <v>69</v>
      </c>
      <c r="S45" s="357">
        <v>91</v>
      </c>
      <c r="T45" s="357">
        <v>90</v>
      </c>
      <c r="U45" s="357">
        <v>94</v>
      </c>
      <c r="V45" s="357">
        <v>95</v>
      </c>
      <c r="W45" s="357">
        <v>96</v>
      </c>
      <c r="X45" s="357">
        <v>96</v>
      </c>
      <c r="Y45" s="357">
        <v>97</v>
      </c>
      <c r="Z45" s="357">
        <v>97</v>
      </c>
      <c r="AA45" s="350">
        <v>97</v>
      </c>
      <c r="AB45" s="347">
        <v>97</v>
      </c>
      <c r="AC45" s="357">
        <v>97</v>
      </c>
      <c r="AD45" s="357">
        <v>97</v>
      </c>
      <c r="AE45" s="357">
        <v>97</v>
      </c>
      <c r="AF45" s="357">
        <v>95</v>
      </c>
      <c r="AG45" s="357">
        <v>94</v>
      </c>
      <c r="AH45" s="357">
        <v>94</v>
      </c>
      <c r="AI45" s="357">
        <v>94</v>
      </c>
      <c r="AJ45" s="357">
        <v>93</v>
      </c>
      <c r="AK45" s="357">
        <v>94</v>
      </c>
      <c r="AL45" s="357">
        <v>94</v>
      </c>
      <c r="AM45" s="350">
        <v>94</v>
      </c>
      <c r="AN45" s="347">
        <v>94</v>
      </c>
      <c r="AO45" s="357">
        <v>94</v>
      </c>
      <c r="AP45" s="357">
        <v>94</v>
      </c>
      <c r="AQ45" s="357">
        <v>94</v>
      </c>
      <c r="AR45" s="357">
        <v>94</v>
      </c>
      <c r="AS45" s="357">
        <v>94</v>
      </c>
      <c r="AT45" s="357">
        <v>94</v>
      </c>
      <c r="AU45" s="357">
        <v>94</v>
      </c>
      <c r="AV45" s="357">
        <v>94</v>
      </c>
      <c r="AW45" s="357">
        <v>94</v>
      </c>
      <c r="AX45" s="357">
        <v>94</v>
      </c>
      <c r="AY45" s="350">
        <v>94</v>
      </c>
      <c r="AZ45" s="347">
        <v>94</v>
      </c>
      <c r="BA45" s="357">
        <v>94</v>
      </c>
      <c r="BB45" s="357">
        <v>94</v>
      </c>
      <c r="BC45" s="357">
        <v>94</v>
      </c>
      <c r="BD45" s="357">
        <v>94</v>
      </c>
      <c r="BE45" s="357">
        <v>94</v>
      </c>
      <c r="BF45" s="357">
        <v>90</v>
      </c>
      <c r="BG45" s="357">
        <v>90</v>
      </c>
      <c r="BH45" s="357">
        <v>90</v>
      </c>
      <c r="BI45" s="357">
        <v>89</v>
      </c>
      <c r="BJ45" s="357">
        <v>90</v>
      </c>
      <c r="BK45" s="346">
        <v>90</v>
      </c>
      <c r="BL45" s="347">
        <v>90</v>
      </c>
      <c r="BM45" s="357">
        <v>88</v>
      </c>
      <c r="BN45" s="357">
        <v>91</v>
      </c>
      <c r="BO45" s="357">
        <v>91</v>
      </c>
      <c r="BP45" s="357">
        <v>91</v>
      </c>
      <c r="BQ45" s="357">
        <v>92</v>
      </c>
      <c r="BR45" s="357">
        <v>90</v>
      </c>
      <c r="BS45" s="357">
        <v>89</v>
      </c>
      <c r="BT45" s="357">
        <v>88</v>
      </c>
      <c r="BU45" s="357">
        <v>88</v>
      </c>
      <c r="BV45" s="357">
        <v>85</v>
      </c>
      <c r="BW45" s="346">
        <v>85</v>
      </c>
      <c r="BX45" s="347">
        <v>87</v>
      </c>
      <c r="BY45" s="357">
        <v>87</v>
      </c>
      <c r="BZ45" s="357">
        <v>92</v>
      </c>
      <c r="CA45" s="357">
        <v>90</v>
      </c>
      <c r="CB45" s="357">
        <v>91</v>
      </c>
      <c r="CC45" s="357">
        <v>89</v>
      </c>
      <c r="CD45" s="357">
        <v>90</v>
      </c>
      <c r="CE45" s="357">
        <v>90</v>
      </c>
      <c r="CF45" s="357">
        <v>90</v>
      </c>
      <c r="CG45" s="357">
        <v>90</v>
      </c>
      <c r="CH45" s="357">
        <v>90</v>
      </c>
      <c r="CI45" s="346">
        <v>90</v>
      </c>
      <c r="CJ45" s="347">
        <v>90</v>
      </c>
      <c r="CK45" s="357">
        <v>90</v>
      </c>
      <c r="CL45" s="357">
        <v>90</v>
      </c>
      <c r="CM45" s="357">
        <v>88</v>
      </c>
      <c r="CN45" s="357">
        <v>88</v>
      </c>
      <c r="CO45" s="357">
        <v>90</v>
      </c>
      <c r="CP45" s="357">
        <v>88</v>
      </c>
      <c r="CQ45" s="357">
        <v>88</v>
      </c>
      <c r="CR45" s="357">
        <v>89</v>
      </c>
      <c r="CS45" s="346">
        <v>89</v>
      </c>
      <c r="CT45" s="350">
        <v>87</v>
      </c>
      <c r="CU45" s="102">
        <v>-2</v>
      </c>
      <c r="CV45" s="85">
        <v>-2.2471910112359552</v>
      </c>
      <c r="CW45" s="102">
        <v>-3</v>
      </c>
      <c r="CX45" s="85">
        <v>-3.3333333333333335</v>
      </c>
    </row>
    <row r="46" spans="1:109" ht="15" customHeight="1" outlineLevel="2">
      <c r="A46" s="371">
        <v>59</v>
      </c>
      <c r="B46" s="15" t="s">
        <v>327</v>
      </c>
      <c r="C46" s="341" t="s">
        <v>331</v>
      </c>
      <c r="D46" s="347">
        <v>67</v>
      </c>
      <c r="E46" s="357">
        <v>67</v>
      </c>
      <c r="F46" s="357">
        <v>67</v>
      </c>
      <c r="G46" s="357">
        <v>67</v>
      </c>
      <c r="H46" s="357">
        <v>67</v>
      </c>
      <c r="I46" s="357">
        <v>67</v>
      </c>
      <c r="J46" s="357">
        <v>67</v>
      </c>
      <c r="K46" s="357">
        <v>67</v>
      </c>
      <c r="L46" s="357">
        <v>67</v>
      </c>
      <c r="M46" s="357">
        <v>67</v>
      </c>
      <c r="N46" s="357">
        <v>67</v>
      </c>
      <c r="O46" s="350">
        <v>69</v>
      </c>
      <c r="P46" s="347">
        <v>69</v>
      </c>
      <c r="Q46" s="357">
        <v>60</v>
      </c>
      <c r="R46" s="357">
        <v>60</v>
      </c>
      <c r="S46" s="357">
        <v>85</v>
      </c>
      <c r="T46" s="357">
        <v>85</v>
      </c>
      <c r="U46" s="357">
        <v>86</v>
      </c>
      <c r="V46" s="357">
        <v>86</v>
      </c>
      <c r="W46" s="357">
        <v>85</v>
      </c>
      <c r="X46" s="357">
        <v>85</v>
      </c>
      <c r="Y46" s="357">
        <v>86</v>
      </c>
      <c r="Z46" s="357">
        <v>86</v>
      </c>
      <c r="AA46" s="350">
        <v>87</v>
      </c>
      <c r="AB46" s="347">
        <v>87</v>
      </c>
      <c r="AC46" s="357">
        <v>88</v>
      </c>
      <c r="AD46" s="357">
        <v>84</v>
      </c>
      <c r="AE46" s="357">
        <v>84</v>
      </c>
      <c r="AF46" s="357">
        <v>84</v>
      </c>
      <c r="AG46" s="357">
        <v>84</v>
      </c>
      <c r="AH46" s="357">
        <v>84</v>
      </c>
      <c r="AI46" s="357">
        <v>84</v>
      </c>
      <c r="AJ46" s="357">
        <v>85</v>
      </c>
      <c r="AK46" s="357">
        <v>85</v>
      </c>
      <c r="AL46" s="357">
        <v>85</v>
      </c>
      <c r="AM46" s="350">
        <v>85</v>
      </c>
      <c r="AN46" s="347">
        <v>85</v>
      </c>
      <c r="AO46" s="357">
        <v>85</v>
      </c>
      <c r="AP46" s="357">
        <v>85</v>
      </c>
      <c r="AQ46" s="357">
        <v>85</v>
      </c>
      <c r="AR46" s="357">
        <v>85</v>
      </c>
      <c r="AS46" s="357">
        <v>85</v>
      </c>
      <c r="AT46" s="357">
        <v>85</v>
      </c>
      <c r="AU46" s="357">
        <v>85</v>
      </c>
      <c r="AV46" s="357">
        <v>85</v>
      </c>
      <c r="AW46" s="357">
        <v>85</v>
      </c>
      <c r="AX46" s="357">
        <v>85</v>
      </c>
      <c r="AY46" s="350">
        <v>85</v>
      </c>
      <c r="AZ46" s="347">
        <v>85</v>
      </c>
      <c r="BA46" s="357">
        <v>84</v>
      </c>
      <c r="BB46" s="357">
        <v>84</v>
      </c>
      <c r="BC46" s="357">
        <v>84</v>
      </c>
      <c r="BD46" s="357">
        <v>84</v>
      </c>
      <c r="BE46" s="357">
        <v>84</v>
      </c>
      <c r="BF46" s="357">
        <v>83</v>
      </c>
      <c r="BG46" s="357">
        <v>84</v>
      </c>
      <c r="BH46" s="357">
        <v>84</v>
      </c>
      <c r="BI46" s="357">
        <v>83</v>
      </c>
      <c r="BJ46" s="357">
        <v>83</v>
      </c>
      <c r="BK46" s="346">
        <v>83</v>
      </c>
      <c r="BL46" s="347">
        <v>89</v>
      </c>
      <c r="BM46" s="357">
        <v>89</v>
      </c>
      <c r="BN46" s="357">
        <v>88</v>
      </c>
      <c r="BO46" s="357">
        <v>88</v>
      </c>
      <c r="BP46" s="357">
        <v>88</v>
      </c>
      <c r="BQ46" s="357">
        <v>88</v>
      </c>
      <c r="BR46" s="357">
        <v>87</v>
      </c>
      <c r="BS46" s="357">
        <v>88</v>
      </c>
      <c r="BT46" s="357">
        <v>88</v>
      </c>
      <c r="BU46" s="357">
        <v>88</v>
      </c>
      <c r="BV46" s="357">
        <v>89</v>
      </c>
      <c r="BW46" s="346">
        <v>89</v>
      </c>
      <c r="BX46" s="347">
        <v>88</v>
      </c>
      <c r="BY46" s="357">
        <v>87</v>
      </c>
      <c r="BZ46" s="357">
        <v>91</v>
      </c>
      <c r="CA46" s="357">
        <v>91</v>
      </c>
      <c r="CB46" s="357">
        <v>93</v>
      </c>
      <c r="CC46" s="357">
        <v>93</v>
      </c>
      <c r="CD46" s="357">
        <v>92</v>
      </c>
      <c r="CE46" s="357">
        <v>92</v>
      </c>
      <c r="CF46" s="357">
        <v>91</v>
      </c>
      <c r="CG46" s="357">
        <v>91</v>
      </c>
      <c r="CH46" s="357">
        <v>90</v>
      </c>
      <c r="CI46" s="346">
        <v>90</v>
      </c>
      <c r="CJ46" s="347">
        <v>90</v>
      </c>
      <c r="CK46" s="357">
        <v>89</v>
      </c>
      <c r="CL46" s="357">
        <v>89</v>
      </c>
      <c r="CM46" s="357">
        <v>90</v>
      </c>
      <c r="CN46" s="357">
        <v>89</v>
      </c>
      <c r="CO46" s="357">
        <v>89</v>
      </c>
      <c r="CP46" s="357">
        <v>89</v>
      </c>
      <c r="CQ46" s="357">
        <v>90</v>
      </c>
      <c r="CR46" s="357">
        <v>89</v>
      </c>
      <c r="CS46" s="346">
        <v>89</v>
      </c>
      <c r="CT46" s="350">
        <v>109</v>
      </c>
      <c r="CU46" s="102">
        <v>20</v>
      </c>
      <c r="CV46" s="85">
        <v>22.471910112359549</v>
      </c>
      <c r="CW46" s="102">
        <v>19</v>
      </c>
      <c r="CX46" s="85">
        <v>21.111111111111111</v>
      </c>
    </row>
    <row r="47" spans="1:109" ht="15" customHeight="1" outlineLevel="2">
      <c r="A47" s="371">
        <v>113</v>
      </c>
      <c r="B47" s="15" t="s">
        <v>327</v>
      </c>
      <c r="C47" s="341" t="s">
        <v>332</v>
      </c>
      <c r="D47" s="347">
        <v>79</v>
      </c>
      <c r="E47" s="357">
        <v>79</v>
      </c>
      <c r="F47" s="357">
        <v>79</v>
      </c>
      <c r="G47" s="357">
        <v>79</v>
      </c>
      <c r="H47" s="357">
        <v>79</v>
      </c>
      <c r="I47" s="357">
        <v>82</v>
      </c>
      <c r="J47" s="357">
        <v>82</v>
      </c>
      <c r="K47" s="357">
        <v>82</v>
      </c>
      <c r="L47" s="357">
        <v>82</v>
      </c>
      <c r="M47" s="357">
        <v>82</v>
      </c>
      <c r="N47" s="357">
        <v>82</v>
      </c>
      <c r="O47" s="350">
        <v>91</v>
      </c>
      <c r="P47" s="347">
        <v>91</v>
      </c>
      <c r="Q47" s="357">
        <v>77</v>
      </c>
      <c r="R47" s="357">
        <v>76</v>
      </c>
      <c r="S47" s="357">
        <v>106</v>
      </c>
      <c r="T47" s="357">
        <v>105</v>
      </c>
      <c r="U47" s="357">
        <v>108</v>
      </c>
      <c r="V47" s="357">
        <v>108</v>
      </c>
      <c r="W47" s="357">
        <v>107</v>
      </c>
      <c r="X47" s="357">
        <v>107</v>
      </c>
      <c r="Y47" s="357">
        <v>108</v>
      </c>
      <c r="Z47" s="357">
        <v>107</v>
      </c>
      <c r="AA47" s="350">
        <v>106</v>
      </c>
      <c r="AB47" s="347">
        <v>106</v>
      </c>
      <c r="AC47" s="357">
        <v>106</v>
      </c>
      <c r="AD47" s="357">
        <v>106</v>
      </c>
      <c r="AE47" s="357">
        <v>106</v>
      </c>
      <c r="AF47" s="357">
        <v>105</v>
      </c>
      <c r="AG47" s="357">
        <v>104</v>
      </c>
      <c r="AH47" s="357">
        <v>105</v>
      </c>
      <c r="AI47" s="357">
        <v>108</v>
      </c>
      <c r="AJ47" s="357">
        <v>108</v>
      </c>
      <c r="AK47" s="357">
        <v>109</v>
      </c>
      <c r="AL47" s="357">
        <v>109</v>
      </c>
      <c r="AM47" s="350">
        <v>109</v>
      </c>
      <c r="AN47" s="347">
        <v>109</v>
      </c>
      <c r="AO47" s="357">
        <v>109</v>
      </c>
      <c r="AP47" s="357">
        <v>109</v>
      </c>
      <c r="AQ47" s="357">
        <v>109</v>
      </c>
      <c r="AR47" s="357">
        <v>109</v>
      </c>
      <c r="AS47" s="357">
        <v>109</v>
      </c>
      <c r="AT47" s="357">
        <v>109</v>
      </c>
      <c r="AU47" s="357">
        <v>108</v>
      </c>
      <c r="AV47" s="357">
        <v>108</v>
      </c>
      <c r="AW47" s="357">
        <v>108</v>
      </c>
      <c r="AX47" s="357">
        <v>108</v>
      </c>
      <c r="AY47" s="350">
        <v>108</v>
      </c>
      <c r="AZ47" s="347">
        <v>108</v>
      </c>
      <c r="BA47" s="357">
        <v>107</v>
      </c>
      <c r="BB47" s="357">
        <v>107</v>
      </c>
      <c r="BC47" s="357">
        <v>107</v>
      </c>
      <c r="BD47" s="357">
        <v>107</v>
      </c>
      <c r="BE47" s="357">
        <v>107</v>
      </c>
      <c r="BF47" s="357">
        <v>105</v>
      </c>
      <c r="BG47" s="357">
        <v>106</v>
      </c>
      <c r="BH47" s="357">
        <v>106</v>
      </c>
      <c r="BI47" s="357">
        <v>106</v>
      </c>
      <c r="BJ47" s="357">
        <v>107</v>
      </c>
      <c r="BK47" s="346">
        <v>107</v>
      </c>
      <c r="BL47" s="347">
        <v>107</v>
      </c>
      <c r="BM47" s="357">
        <v>107</v>
      </c>
      <c r="BN47" s="357">
        <v>110</v>
      </c>
      <c r="BO47" s="357">
        <v>110</v>
      </c>
      <c r="BP47" s="357">
        <v>110</v>
      </c>
      <c r="BQ47" s="357">
        <v>110</v>
      </c>
      <c r="BR47" s="357">
        <v>108</v>
      </c>
      <c r="BS47" s="357">
        <v>110</v>
      </c>
      <c r="BT47" s="357">
        <v>110</v>
      </c>
      <c r="BU47" s="357">
        <v>110</v>
      </c>
      <c r="BV47" s="357">
        <v>109</v>
      </c>
      <c r="BW47" s="346">
        <v>110</v>
      </c>
      <c r="BX47" s="347">
        <v>111</v>
      </c>
      <c r="BY47" s="357">
        <v>111</v>
      </c>
      <c r="BZ47" s="357">
        <v>116</v>
      </c>
      <c r="CA47" s="357">
        <v>116</v>
      </c>
      <c r="CB47" s="357">
        <v>117</v>
      </c>
      <c r="CC47" s="357">
        <v>116</v>
      </c>
      <c r="CD47" s="357">
        <v>116</v>
      </c>
      <c r="CE47" s="357">
        <v>116</v>
      </c>
      <c r="CF47" s="357">
        <v>116</v>
      </c>
      <c r="CG47" s="357">
        <v>118</v>
      </c>
      <c r="CH47" s="357">
        <v>116</v>
      </c>
      <c r="CI47" s="346">
        <v>117</v>
      </c>
      <c r="CJ47" s="347">
        <v>118</v>
      </c>
      <c r="CK47" s="357">
        <v>119</v>
      </c>
      <c r="CL47" s="357">
        <v>120</v>
      </c>
      <c r="CM47" s="357">
        <v>122</v>
      </c>
      <c r="CN47" s="357">
        <v>122</v>
      </c>
      <c r="CO47" s="357">
        <v>121</v>
      </c>
      <c r="CP47" s="357">
        <v>120</v>
      </c>
      <c r="CQ47" s="357">
        <v>120</v>
      </c>
      <c r="CR47" s="357">
        <v>120</v>
      </c>
      <c r="CS47" s="346">
        <v>121</v>
      </c>
      <c r="CT47" s="350">
        <v>121</v>
      </c>
      <c r="CU47" s="102">
        <v>0</v>
      </c>
      <c r="CV47" s="85">
        <v>0</v>
      </c>
      <c r="CW47" s="102">
        <v>4</v>
      </c>
      <c r="CX47" s="85">
        <v>3.4188034188034191</v>
      </c>
    </row>
    <row r="48" spans="1:109" ht="15" customHeight="1" outlineLevel="2">
      <c r="A48" s="371">
        <v>125</v>
      </c>
      <c r="B48" s="15" t="s">
        <v>327</v>
      </c>
      <c r="C48" s="341" t="s">
        <v>333</v>
      </c>
      <c r="D48" s="347">
        <v>109</v>
      </c>
      <c r="E48" s="357">
        <v>109</v>
      </c>
      <c r="F48" s="357">
        <v>109</v>
      </c>
      <c r="G48" s="357">
        <v>109</v>
      </c>
      <c r="H48" s="357">
        <v>109</v>
      </c>
      <c r="I48" s="357">
        <v>111</v>
      </c>
      <c r="J48" s="357">
        <v>110</v>
      </c>
      <c r="K48" s="357">
        <v>111</v>
      </c>
      <c r="L48" s="357">
        <v>111</v>
      </c>
      <c r="M48" s="357">
        <v>111</v>
      </c>
      <c r="N48" s="357">
        <v>109</v>
      </c>
      <c r="O48" s="350">
        <v>120</v>
      </c>
      <c r="P48" s="347">
        <v>118</v>
      </c>
      <c r="Q48" s="357">
        <v>101</v>
      </c>
      <c r="R48" s="357">
        <v>100</v>
      </c>
      <c r="S48" s="357">
        <v>129</v>
      </c>
      <c r="T48" s="357">
        <v>128</v>
      </c>
      <c r="U48" s="357">
        <v>136</v>
      </c>
      <c r="V48" s="357">
        <v>135</v>
      </c>
      <c r="W48" s="357">
        <v>135</v>
      </c>
      <c r="X48" s="357">
        <v>135</v>
      </c>
      <c r="Y48" s="357">
        <v>135</v>
      </c>
      <c r="Z48" s="357">
        <v>135</v>
      </c>
      <c r="AA48" s="350">
        <v>136</v>
      </c>
      <c r="AB48" s="347">
        <v>135</v>
      </c>
      <c r="AC48" s="357">
        <v>135</v>
      </c>
      <c r="AD48" s="357">
        <v>137</v>
      </c>
      <c r="AE48" s="357">
        <v>137</v>
      </c>
      <c r="AF48" s="357">
        <v>140</v>
      </c>
      <c r="AG48" s="357">
        <v>140</v>
      </c>
      <c r="AH48" s="357">
        <v>140</v>
      </c>
      <c r="AI48" s="357">
        <v>141</v>
      </c>
      <c r="AJ48" s="357">
        <v>141</v>
      </c>
      <c r="AK48" s="357">
        <v>141</v>
      </c>
      <c r="AL48" s="357">
        <v>141</v>
      </c>
      <c r="AM48" s="350">
        <v>141</v>
      </c>
      <c r="AN48" s="347">
        <v>141</v>
      </c>
      <c r="AO48" s="357">
        <v>140</v>
      </c>
      <c r="AP48" s="357">
        <v>140</v>
      </c>
      <c r="AQ48" s="357">
        <v>140</v>
      </c>
      <c r="AR48" s="357">
        <v>140</v>
      </c>
      <c r="AS48" s="357">
        <v>139</v>
      </c>
      <c r="AT48" s="357">
        <v>139</v>
      </c>
      <c r="AU48" s="357">
        <v>139</v>
      </c>
      <c r="AV48" s="357">
        <v>139</v>
      </c>
      <c r="AW48" s="357">
        <v>139</v>
      </c>
      <c r="AX48" s="357">
        <v>139</v>
      </c>
      <c r="AY48" s="350">
        <v>138</v>
      </c>
      <c r="AZ48" s="347">
        <v>138</v>
      </c>
      <c r="BA48" s="357">
        <v>135</v>
      </c>
      <c r="BB48" s="357">
        <v>135</v>
      </c>
      <c r="BC48" s="357">
        <v>135</v>
      </c>
      <c r="BD48" s="357">
        <v>134</v>
      </c>
      <c r="BE48" s="357">
        <v>134</v>
      </c>
      <c r="BF48" s="357">
        <v>129</v>
      </c>
      <c r="BG48" s="357">
        <v>131</v>
      </c>
      <c r="BH48" s="357">
        <v>131</v>
      </c>
      <c r="BI48" s="357">
        <v>131</v>
      </c>
      <c r="BJ48" s="357">
        <v>133</v>
      </c>
      <c r="BK48" s="346">
        <v>133</v>
      </c>
      <c r="BL48" s="347">
        <v>132</v>
      </c>
      <c r="BM48" s="357">
        <v>132</v>
      </c>
      <c r="BN48" s="357">
        <v>134</v>
      </c>
      <c r="BO48" s="357">
        <v>134</v>
      </c>
      <c r="BP48" s="357">
        <v>134</v>
      </c>
      <c r="BQ48" s="357">
        <v>134</v>
      </c>
      <c r="BR48" s="357">
        <v>129</v>
      </c>
      <c r="BS48" s="357">
        <v>129</v>
      </c>
      <c r="BT48" s="357">
        <v>129</v>
      </c>
      <c r="BU48" s="357">
        <v>129</v>
      </c>
      <c r="BV48" s="357">
        <v>128</v>
      </c>
      <c r="BW48" s="346">
        <v>128</v>
      </c>
      <c r="BX48" s="347">
        <v>135</v>
      </c>
      <c r="BY48" s="357">
        <v>137</v>
      </c>
      <c r="BZ48" s="357">
        <v>148</v>
      </c>
      <c r="CA48" s="357">
        <v>146</v>
      </c>
      <c r="CB48" s="357">
        <v>148</v>
      </c>
      <c r="CC48" s="357">
        <v>147</v>
      </c>
      <c r="CD48" s="357">
        <v>150</v>
      </c>
      <c r="CE48" s="357">
        <v>150</v>
      </c>
      <c r="CF48" s="357">
        <v>148</v>
      </c>
      <c r="CG48" s="357">
        <v>151</v>
      </c>
      <c r="CH48" s="357">
        <v>151</v>
      </c>
      <c r="CI48" s="346">
        <v>148</v>
      </c>
      <c r="CJ48" s="347">
        <v>148</v>
      </c>
      <c r="CK48" s="357">
        <v>143</v>
      </c>
      <c r="CL48" s="357">
        <v>142</v>
      </c>
      <c r="CM48" s="357">
        <v>142</v>
      </c>
      <c r="CN48" s="357">
        <v>139</v>
      </c>
      <c r="CO48" s="357">
        <v>141</v>
      </c>
      <c r="CP48" s="357">
        <v>140</v>
      </c>
      <c r="CQ48" s="357">
        <v>143</v>
      </c>
      <c r="CR48" s="357">
        <v>144</v>
      </c>
      <c r="CS48" s="346">
        <v>144</v>
      </c>
      <c r="CT48" s="350">
        <v>147</v>
      </c>
      <c r="CU48" s="102">
        <v>3</v>
      </c>
      <c r="CV48" s="85">
        <v>2.083333333333333</v>
      </c>
      <c r="CW48" s="102">
        <v>-1</v>
      </c>
      <c r="CX48" s="85">
        <v>-0.67567567567567566</v>
      </c>
    </row>
    <row r="49" spans="1:102" ht="15" customHeight="1" outlineLevel="2">
      <c r="A49" s="371">
        <v>138</v>
      </c>
      <c r="B49" s="15" t="s">
        <v>327</v>
      </c>
      <c r="C49" s="341" t="s">
        <v>334</v>
      </c>
      <c r="D49" s="347">
        <v>309</v>
      </c>
      <c r="E49" s="357">
        <v>309</v>
      </c>
      <c r="F49" s="357">
        <v>309</v>
      </c>
      <c r="G49" s="357">
        <v>309</v>
      </c>
      <c r="H49" s="357">
        <v>309</v>
      </c>
      <c r="I49" s="357">
        <v>315</v>
      </c>
      <c r="J49" s="357">
        <v>315</v>
      </c>
      <c r="K49" s="357">
        <v>315</v>
      </c>
      <c r="L49" s="357">
        <v>314</v>
      </c>
      <c r="M49" s="357">
        <v>313</v>
      </c>
      <c r="N49" s="357">
        <v>313</v>
      </c>
      <c r="O49" s="350">
        <v>327</v>
      </c>
      <c r="P49" s="347">
        <v>322</v>
      </c>
      <c r="Q49" s="357">
        <v>278</v>
      </c>
      <c r="R49" s="357">
        <v>273</v>
      </c>
      <c r="S49" s="357">
        <v>360</v>
      </c>
      <c r="T49" s="357">
        <v>356</v>
      </c>
      <c r="U49" s="357">
        <v>365</v>
      </c>
      <c r="V49" s="357">
        <v>357</v>
      </c>
      <c r="W49" s="357">
        <v>357</v>
      </c>
      <c r="X49" s="357">
        <v>357</v>
      </c>
      <c r="Y49" s="357">
        <v>357</v>
      </c>
      <c r="Z49" s="357">
        <v>357</v>
      </c>
      <c r="AA49" s="350">
        <v>357</v>
      </c>
      <c r="AB49" s="347">
        <v>357</v>
      </c>
      <c r="AC49" s="357">
        <v>356</v>
      </c>
      <c r="AD49" s="357">
        <v>356</v>
      </c>
      <c r="AE49" s="357">
        <v>356</v>
      </c>
      <c r="AF49" s="357">
        <v>355</v>
      </c>
      <c r="AG49" s="357">
        <v>354</v>
      </c>
      <c r="AH49" s="357">
        <v>354</v>
      </c>
      <c r="AI49" s="357">
        <v>352</v>
      </c>
      <c r="AJ49" s="357">
        <v>352</v>
      </c>
      <c r="AK49" s="357">
        <v>352</v>
      </c>
      <c r="AL49" s="357">
        <v>352</v>
      </c>
      <c r="AM49" s="350">
        <v>352</v>
      </c>
      <c r="AN49" s="347">
        <v>352</v>
      </c>
      <c r="AO49" s="357">
        <v>352</v>
      </c>
      <c r="AP49" s="357">
        <v>352</v>
      </c>
      <c r="AQ49" s="357">
        <v>352</v>
      </c>
      <c r="AR49" s="357">
        <v>351</v>
      </c>
      <c r="AS49" s="357">
        <v>351</v>
      </c>
      <c r="AT49" s="357">
        <v>349</v>
      </c>
      <c r="AU49" s="357">
        <v>347</v>
      </c>
      <c r="AV49" s="357">
        <v>346</v>
      </c>
      <c r="AW49" s="357">
        <v>344</v>
      </c>
      <c r="AX49" s="357">
        <v>344</v>
      </c>
      <c r="AY49" s="350">
        <v>344</v>
      </c>
      <c r="AZ49" s="347">
        <v>344</v>
      </c>
      <c r="BA49" s="357">
        <v>343</v>
      </c>
      <c r="BB49" s="357">
        <v>340</v>
      </c>
      <c r="BC49" s="357">
        <v>338</v>
      </c>
      <c r="BD49" s="357">
        <v>337</v>
      </c>
      <c r="BE49" s="357">
        <v>336</v>
      </c>
      <c r="BF49" s="357">
        <v>328</v>
      </c>
      <c r="BG49" s="357">
        <v>328</v>
      </c>
      <c r="BH49" s="357">
        <v>327</v>
      </c>
      <c r="BI49" s="357">
        <v>326</v>
      </c>
      <c r="BJ49" s="357">
        <v>322</v>
      </c>
      <c r="BK49" s="346">
        <v>321</v>
      </c>
      <c r="BL49" s="347">
        <v>319</v>
      </c>
      <c r="BM49" s="357">
        <v>318</v>
      </c>
      <c r="BN49" s="357">
        <v>324</v>
      </c>
      <c r="BO49" s="357">
        <v>325</v>
      </c>
      <c r="BP49" s="357">
        <v>325</v>
      </c>
      <c r="BQ49" s="357">
        <v>325</v>
      </c>
      <c r="BR49" s="357">
        <v>322</v>
      </c>
      <c r="BS49" s="357">
        <v>324</v>
      </c>
      <c r="BT49" s="357">
        <v>322</v>
      </c>
      <c r="BU49" s="357">
        <v>322</v>
      </c>
      <c r="BV49" s="357">
        <v>317</v>
      </c>
      <c r="BW49" s="346">
        <v>315</v>
      </c>
      <c r="BX49" s="347">
        <v>318</v>
      </c>
      <c r="BY49" s="357">
        <v>318</v>
      </c>
      <c r="BZ49" s="357">
        <v>341</v>
      </c>
      <c r="CA49" s="357">
        <v>333</v>
      </c>
      <c r="CB49" s="357">
        <v>332</v>
      </c>
      <c r="CC49" s="357">
        <v>337</v>
      </c>
      <c r="CD49" s="357">
        <v>336</v>
      </c>
      <c r="CE49" s="357">
        <v>335</v>
      </c>
      <c r="CF49" s="357">
        <v>335</v>
      </c>
      <c r="CG49" s="357">
        <v>336</v>
      </c>
      <c r="CH49" s="357">
        <v>334</v>
      </c>
      <c r="CI49" s="346">
        <v>325</v>
      </c>
      <c r="CJ49" s="347">
        <v>325</v>
      </c>
      <c r="CK49" s="357">
        <v>323</v>
      </c>
      <c r="CL49" s="357">
        <v>324</v>
      </c>
      <c r="CM49" s="357">
        <v>331</v>
      </c>
      <c r="CN49" s="357">
        <v>329</v>
      </c>
      <c r="CO49" s="357">
        <v>327</v>
      </c>
      <c r="CP49" s="357">
        <v>323</v>
      </c>
      <c r="CQ49" s="357">
        <v>326</v>
      </c>
      <c r="CR49" s="357">
        <v>326</v>
      </c>
      <c r="CS49" s="346">
        <v>323</v>
      </c>
      <c r="CT49" s="350">
        <v>325</v>
      </c>
      <c r="CU49" s="102">
        <v>2</v>
      </c>
      <c r="CV49" s="85">
        <v>0.61919504643962853</v>
      </c>
      <c r="CW49" s="102">
        <v>0</v>
      </c>
      <c r="CX49" s="85">
        <v>0</v>
      </c>
    </row>
    <row r="50" spans="1:102" ht="15" customHeight="1" outlineLevel="2">
      <c r="A50" s="371">
        <v>234</v>
      </c>
      <c r="B50" s="15" t="s">
        <v>327</v>
      </c>
      <c r="C50" s="341" t="s">
        <v>335</v>
      </c>
      <c r="D50" s="347">
        <v>386</v>
      </c>
      <c r="E50" s="357">
        <v>386</v>
      </c>
      <c r="F50" s="357">
        <v>386</v>
      </c>
      <c r="G50" s="357">
        <v>386</v>
      </c>
      <c r="H50" s="357">
        <v>386</v>
      </c>
      <c r="I50" s="357">
        <v>390</v>
      </c>
      <c r="J50" s="357">
        <v>390</v>
      </c>
      <c r="K50" s="357">
        <v>390</v>
      </c>
      <c r="L50" s="357">
        <v>390</v>
      </c>
      <c r="M50" s="357">
        <v>390</v>
      </c>
      <c r="N50" s="357">
        <v>385</v>
      </c>
      <c r="O50" s="350">
        <v>415</v>
      </c>
      <c r="P50" s="347">
        <v>414</v>
      </c>
      <c r="Q50" s="357">
        <v>344</v>
      </c>
      <c r="R50" s="357">
        <v>338</v>
      </c>
      <c r="S50" s="357">
        <v>410</v>
      </c>
      <c r="T50" s="357">
        <v>407</v>
      </c>
      <c r="U50" s="357">
        <v>407</v>
      </c>
      <c r="V50" s="357">
        <v>401</v>
      </c>
      <c r="W50" s="357">
        <v>401</v>
      </c>
      <c r="X50" s="357">
        <v>401</v>
      </c>
      <c r="Y50" s="357">
        <v>403</v>
      </c>
      <c r="Z50" s="357">
        <v>402</v>
      </c>
      <c r="AA50" s="350">
        <v>402</v>
      </c>
      <c r="AB50" s="347">
        <v>404</v>
      </c>
      <c r="AC50" s="357">
        <v>402</v>
      </c>
      <c r="AD50" s="357">
        <v>403</v>
      </c>
      <c r="AE50" s="357">
        <v>403</v>
      </c>
      <c r="AF50" s="357">
        <v>402</v>
      </c>
      <c r="AG50" s="357">
        <v>400</v>
      </c>
      <c r="AH50" s="357">
        <v>399</v>
      </c>
      <c r="AI50" s="357">
        <v>402</v>
      </c>
      <c r="AJ50" s="357">
        <v>401</v>
      </c>
      <c r="AK50" s="357">
        <v>403</v>
      </c>
      <c r="AL50" s="357">
        <v>402</v>
      </c>
      <c r="AM50" s="350">
        <v>402</v>
      </c>
      <c r="AN50" s="347">
        <v>402</v>
      </c>
      <c r="AO50" s="357">
        <v>400</v>
      </c>
      <c r="AP50" s="357">
        <v>400</v>
      </c>
      <c r="AQ50" s="357">
        <v>400</v>
      </c>
      <c r="AR50" s="357">
        <v>400</v>
      </c>
      <c r="AS50" s="357">
        <v>399</v>
      </c>
      <c r="AT50" s="357">
        <v>398</v>
      </c>
      <c r="AU50" s="357">
        <v>394</v>
      </c>
      <c r="AV50" s="357">
        <v>394</v>
      </c>
      <c r="AW50" s="357">
        <v>394</v>
      </c>
      <c r="AX50" s="357">
        <v>394</v>
      </c>
      <c r="AY50" s="350">
        <v>392</v>
      </c>
      <c r="AZ50" s="347">
        <v>392</v>
      </c>
      <c r="BA50" s="357">
        <v>392</v>
      </c>
      <c r="BB50" s="357">
        <v>392</v>
      </c>
      <c r="BC50" s="357">
        <v>393</v>
      </c>
      <c r="BD50" s="357">
        <v>392</v>
      </c>
      <c r="BE50" s="357">
        <v>390</v>
      </c>
      <c r="BF50" s="357">
        <v>385</v>
      </c>
      <c r="BG50" s="357">
        <v>390</v>
      </c>
      <c r="BH50" s="357">
        <v>389</v>
      </c>
      <c r="BI50" s="357">
        <v>389</v>
      </c>
      <c r="BJ50" s="357">
        <v>389</v>
      </c>
      <c r="BK50" s="346">
        <v>389</v>
      </c>
      <c r="BL50" s="347">
        <v>385</v>
      </c>
      <c r="BM50" s="357">
        <v>384</v>
      </c>
      <c r="BN50" s="357">
        <v>384</v>
      </c>
      <c r="BO50" s="357">
        <v>385</v>
      </c>
      <c r="BP50" s="357">
        <v>385</v>
      </c>
      <c r="BQ50" s="357">
        <v>386</v>
      </c>
      <c r="BR50" s="357">
        <v>378</v>
      </c>
      <c r="BS50" s="357">
        <v>378</v>
      </c>
      <c r="BT50" s="357">
        <v>378</v>
      </c>
      <c r="BU50" s="357">
        <v>378</v>
      </c>
      <c r="BV50" s="357">
        <v>380</v>
      </c>
      <c r="BW50" s="346">
        <v>383</v>
      </c>
      <c r="BX50" s="347">
        <v>383</v>
      </c>
      <c r="BY50" s="357">
        <v>382</v>
      </c>
      <c r="BZ50" s="357">
        <v>423</v>
      </c>
      <c r="CA50" s="357">
        <v>397</v>
      </c>
      <c r="CB50" s="357">
        <v>409</v>
      </c>
      <c r="CC50" s="357">
        <v>406</v>
      </c>
      <c r="CD50" s="357">
        <v>405</v>
      </c>
      <c r="CE50" s="357">
        <v>404</v>
      </c>
      <c r="CF50" s="357">
        <v>403</v>
      </c>
      <c r="CG50" s="357">
        <v>398</v>
      </c>
      <c r="CH50" s="357">
        <v>394</v>
      </c>
      <c r="CI50" s="346">
        <v>395</v>
      </c>
      <c r="CJ50" s="347">
        <v>391</v>
      </c>
      <c r="CK50" s="357">
        <v>388</v>
      </c>
      <c r="CL50" s="357">
        <v>386</v>
      </c>
      <c r="CM50" s="357">
        <v>397</v>
      </c>
      <c r="CN50" s="357">
        <v>398</v>
      </c>
      <c r="CO50" s="357">
        <v>400</v>
      </c>
      <c r="CP50" s="357">
        <v>399</v>
      </c>
      <c r="CQ50" s="357">
        <v>400</v>
      </c>
      <c r="CR50" s="357">
        <v>400</v>
      </c>
      <c r="CS50" s="346">
        <v>397</v>
      </c>
      <c r="CT50" s="350">
        <v>400</v>
      </c>
      <c r="CU50" s="102">
        <v>3</v>
      </c>
      <c r="CV50" s="85">
        <v>0.75566750629722923</v>
      </c>
      <c r="CW50" s="102">
        <v>5</v>
      </c>
      <c r="CX50" s="85">
        <v>1.2658227848101267</v>
      </c>
    </row>
    <row r="51" spans="1:102" ht="15" customHeight="1" outlineLevel="2">
      <c r="A51" s="371">
        <v>240</v>
      </c>
      <c r="B51" s="15" t="s">
        <v>327</v>
      </c>
      <c r="C51" s="341" t="s">
        <v>336</v>
      </c>
      <c r="D51" s="347">
        <v>222</v>
      </c>
      <c r="E51" s="357">
        <v>222</v>
      </c>
      <c r="F51" s="357">
        <v>222</v>
      </c>
      <c r="G51" s="357">
        <v>222</v>
      </c>
      <c r="H51" s="357">
        <v>222</v>
      </c>
      <c r="I51" s="357">
        <v>224</v>
      </c>
      <c r="J51" s="357">
        <v>223</v>
      </c>
      <c r="K51" s="357">
        <v>224</v>
      </c>
      <c r="L51" s="357">
        <v>224</v>
      </c>
      <c r="M51" s="357">
        <v>224</v>
      </c>
      <c r="N51" s="357">
        <v>220</v>
      </c>
      <c r="O51" s="350">
        <v>226</v>
      </c>
      <c r="P51" s="347">
        <v>226</v>
      </c>
      <c r="Q51" s="357">
        <v>199</v>
      </c>
      <c r="R51" s="357">
        <v>194</v>
      </c>
      <c r="S51" s="357">
        <v>263</v>
      </c>
      <c r="T51" s="357">
        <v>259</v>
      </c>
      <c r="U51" s="357">
        <v>262</v>
      </c>
      <c r="V51" s="357">
        <v>258</v>
      </c>
      <c r="W51" s="357">
        <v>257</v>
      </c>
      <c r="X51" s="357">
        <v>256</v>
      </c>
      <c r="Y51" s="357">
        <v>256</v>
      </c>
      <c r="Z51" s="357">
        <v>256</v>
      </c>
      <c r="AA51" s="350">
        <v>259</v>
      </c>
      <c r="AB51" s="347">
        <v>259</v>
      </c>
      <c r="AC51" s="357">
        <v>259</v>
      </c>
      <c r="AD51" s="357">
        <v>261</v>
      </c>
      <c r="AE51" s="357">
        <v>261</v>
      </c>
      <c r="AF51" s="357">
        <v>260</v>
      </c>
      <c r="AG51" s="357">
        <v>259</v>
      </c>
      <c r="AH51" s="357">
        <v>259</v>
      </c>
      <c r="AI51" s="357">
        <v>260</v>
      </c>
      <c r="AJ51" s="357">
        <v>259</v>
      </c>
      <c r="AK51" s="357">
        <v>260</v>
      </c>
      <c r="AL51" s="357">
        <v>260</v>
      </c>
      <c r="AM51" s="350">
        <v>260</v>
      </c>
      <c r="AN51" s="347">
        <v>260</v>
      </c>
      <c r="AO51" s="357">
        <v>259</v>
      </c>
      <c r="AP51" s="357">
        <v>259</v>
      </c>
      <c r="AQ51" s="357">
        <v>259</v>
      </c>
      <c r="AR51" s="357">
        <v>259</v>
      </c>
      <c r="AS51" s="357">
        <v>259</v>
      </c>
      <c r="AT51" s="357">
        <v>259</v>
      </c>
      <c r="AU51" s="357">
        <v>259</v>
      </c>
      <c r="AV51" s="357">
        <v>258</v>
      </c>
      <c r="AW51" s="357">
        <v>258</v>
      </c>
      <c r="AX51" s="357">
        <v>257</v>
      </c>
      <c r="AY51" s="350">
        <v>256</v>
      </c>
      <c r="AZ51" s="347">
        <v>256</v>
      </c>
      <c r="BA51" s="357">
        <v>255</v>
      </c>
      <c r="BB51" s="357">
        <v>253</v>
      </c>
      <c r="BC51" s="357">
        <v>250</v>
      </c>
      <c r="BD51" s="357">
        <v>249</v>
      </c>
      <c r="BE51" s="357">
        <v>249</v>
      </c>
      <c r="BF51" s="357">
        <v>246</v>
      </c>
      <c r="BG51" s="357">
        <v>245</v>
      </c>
      <c r="BH51" s="357">
        <v>245</v>
      </c>
      <c r="BI51" s="357">
        <v>245</v>
      </c>
      <c r="BJ51" s="357">
        <v>243</v>
      </c>
      <c r="BK51" s="346">
        <v>243</v>
      </c>
      <c r="BL51" s="347">
        <v>244</v>
      </c>
      <c r="BM51" s="357">
        <v>244</v>
      </c>
      <c r="BN51" s="357">
        <v>252</v>
      </c>
      <c r="BO51" s="357">
        <v>252</v>
      </c>
      <c r="BP51" s="357">
        <v>252</v>
      </c>
      <c r="BQ51" s="357">
        <v>253</v>
      </c>
      <c r="BR51" s="357">
        <v>252</v>
      </c>
      <c r="BS51" s="357">
        <v>251</v>
      </c>
      <c r="BT51" s="357">
        <v>251</v>
      </c>
      <c r="BU51" s="357">
        <v>251</v>
      </c>
      <c r="BV51" s="357">
        <v>251</v>
      </c>
      <c r="BW51" s="346">
        <v>251</v>
      </c>
      <c r="BX51" s="347">
        <v>252</v>
      </c>
      <c r="BY51" s="357">
        <v>249</v>
      </c>
      <c r="BZ51" s="357">
        <v>258</v>
      </c>
      <c r="CA51" s="357">
        <v>256</v>
      </c>
      <c r="CB51" s="357">
        <v>255</v>
      </c>
      <c r="CC51" s="357">
        <v>255</v>
      </c>
      <c r="CD51" s="357">
        <v>255</v>
      </c>
      <c r="CE51" s="357">
        <v>254</v>
      </c>
      <c r="CF51" s="357">
        <v>251</v>
      </c>
      <c r="CG51" s="357">
        <v>251</v>
      </c>
      <c r="CH51" s="357">
        <v>249</v>
      </c>
      <c r="CI51" s="346">
        <v>249</v>
      </c>
      <c r="CJ51" s="347">
        <v>247</v>
      </c>
      <c r="CK51" s="357">
        <v>244</v>
      </c>
      <c r="CL51" s="357">
        <v>243</v>
      </c>
      <c r="CM51" s="357">
        <v>248</v>
      </c>
      <c r="CN51" s="357">
        <v>248</v>
      </c>
      <c r="CO51" s="357">
        <v>251</v>
      </c>
      <c r="CP51" s="357">
        <v>250</v>
      </c>
      <c r="CQ51" s="357">
        <v>249</v>
      </c>
      <c r="CR51" s="357">
        <v>250</v>
      </c>
      <c r="CS51" s="346">
        <v>249</v>
      </c>
      <c r="CT51" s="350">
        <v>250</v>
      </c>
      <c r="CU51" s="102">
        <v>1</v>
      </c>
      <c r="CV51" s="85">
        <v>0.40160642570281119</v>
      </c>
      <c r="CW51" s="102">
        <v>1</v>
      </c>
      <c r="CX51" s="85">
        <v>0.40160642570281119</v>
      </c>
    </row>
    <row r="52" spans="1:102" ht="15" customHeight="1" outlineLevel="2">
      <c r="A52" s="371">
        <v>284</v>
      </c>
      <c r="B52" s="15" t="s">
        <v>327</v>
      </c>
      <c r="C52" s="341" t="s">
        <v>337</v>
      </c>
      <c r="D52" s="347">
        <v>607</v>
      </c>
      <c r="E52" s="357">
        <v>607</v>
      </c>
      <c r="F52" s="357">
        <v>607</v>
      </c>
      <c r="G52" s="357">
        <v>607</v>
      </c>
      <c r="H52" s="357">
        <v>607</v>
      </c>
      <c r="I52" s="357">
        <v>621</v>
      </c>
      <c r="J52" s="357">
        <v>621</v>
      </c>
      <c r="K52" s="357">
        <v>621</v>
      </c>
      <c r="L52" s="357">
        <v>621</v>
      </c>
      <c r="M52" s="357">
        <v>621</v>
      </c>
      <c r="N52" s="357">
        <v>619</v>
      </c>
      <c r="O52" s="350">
        <v>634</v>
      </c>
      <c r="P52" s="347">
        <v>627</v>
      </c>
      <c r="Q52" s="357">
        <v>547</v>
      </c>
      <c r="R52" s="357">
        <v>544</v>
      </c>
      <c r="S52" s="357">
        <v>692</v>
      </c>
      <c r="T52" s="357">
        <v>684</v>
      </c>
      <c r="U52" s="357">
        <v>684</v>
      </c>
      <c r="V52" s="357">
        <v>682</v>
      </c>
      <c r="W52" s="357">
        <v>679</v>
      </c>
      <c r="X52" s="357">
        <v>679</v>
      </c>
      <c r="Y52" s="357">
        <v>687</v>
      </c>
      <c r="Z52" s="357">
        <v>684</v>
      </c>
      <c r="AA52" s="350">
        <v>688</v>
      </c>
      <c r="AB52" s="347">
        <v>690</v>
      </c>
      <c r="AC52" s="357">
        <v>691</v>
      </c>
      <c r="AD52" s="357">
        <v>692</v>
      </c>
      <c r="AE52" s="357">
        <v>692</v>
      </c>
      <c r="AF52" s="357">
        <v>673</v>
      </c>
      <c r="AG52" s="357">
        <v>664</v>
      </c>
      <c r="AH52" s="357">
        <v>662</v>
      </c>
      <c r="AI52" s="357">
        <v>660</v>
      </c>
      <c r="AJ52" s="357">
        <v>659</v>
      </c>
      <c r="AK52" s="357">
        <v>659</v>
      </c>
      <c r="AL52" s="357">
        <v>660</v>
      </c>
      <c r="AM52" s="350">
        <v>659</v>
      </c>
      <c r="AN52" s="347">
        <v>657</v>
      </c>
      <c r="AO52" s="357">
        <v>660</v>
      </c>
      <c r="AP52" s="357">
        <v>659</v>
      </c>
      <c r="AQ52" s="357">
        <v>659</v>
      </c>
      <c r="AR52" s="357">
        <v>657</v>
      </c>
      <c r="AS52" s="357">
        <v>656</v>
      </c>
      <c r="AT52" s="357">
        <v>654</v>
      </c>
      <c r="AU52" s="357">
        <v>650</v>
      </c>
      <c r="AV52" s="357">
        <v>649</v>
      </c>
      <c r="AW52" s="357">
        <v>649</v>
      </c>
      <c r="AX52" s="357">
        <v>646</v>
      </c>
      <c r="AY52" s="350">
        <v>643</v>
      </c>
      <c r="AZ52" s="347">
        <v>643</v>
      </c>
      <c r="BA52" s="357">
        <v>642</v>
      </c>
      <c r="BB52" s="357">
        <v>633</v>
      </c>
      <c r="BC52" s="357">
        <v>633</v>
      </c>
      <c r="BD52" s="357">
        <v>632</v>
      </c>
      <c r="BE52" s="357">
        <v>631</v>
      </c>
      <c r="BF52" s="357">
        <v>621</v>
      </c>
      <c r="BG52" s="357">
        <v>617</v>
      </c>
      <c r="BH52" s="357">
        <v>616</v>
      </c>
      <c r="BI52" s="357">
        <v>615</v>
      </c>
      <c r="BJ52" s="357">
        <v>628</v>
      </c>
      <c r="BK52" s="346">
        <v>627</v>
      </c>
      <c r="BL52" s="347">
        <v>621</v>
      </c>
      <c r="BM52" s="357">
        <v>621</v>
      </c>
      <c r="BN52" s="357">
        <v>630</v>
      </c>
      <c r="BO52" s="357">
        <v>631</v>
      </c>
      <c r="BP52" s="357">
        <v>631</v>
      </c>
      <c r="BQ52" s="357">
        <v>634</v>
      </c>
      <c r="BR52" s="357">
        <v>624</v>
      </c>
      <c r="BS52" s="357">
        <v>627</v>
      </c>
      <c r="BT52" s="357">
        <v>626</v>
      </c>
      <c r="BU52" s="357">
        <v>626</v>
      </c>
      <c r="BV52" s="357">
        <v>622</v>
      </c>
      <c r="BW52" s="346">
        <v>625</v>
      </c>
      <c r="BX52" s="347">
        <v>628</v>
      </c>
      <c r="BY52" s="357">
        <v>626</v>
      </c>
      <c r="BZ52" s="357">
        <v>670</v>
      </c>
      <c r="CA52" s="357">
        <v>663</v>
      </c>
      <c r="CB52" s="357">
        <v>665</v>
      </c>
      <c r="CC52" s="357">
        <v>662</v>
      </c>
      <c r="CD52" s="357">
        <v>660</v>
      </c>
      <c r="CE52" s="357">
        <v>655</v>
      </c>
      <c r="CF52" s="357">
        <v>655</v>
      </c>
      <c r="CG52" s="357">
        <v>655</v>
      </c>
      <c r="CH52" s="357">
        <v>651</v>
      </c>
      <c r="CI52" s="346">
        <v>634</v>
      </c>
      <c r="CJ52" s="347">
        <v>635</v>
      </c>
      <c r="CK52" s="357">
        <v>632</v>
      </c>
      <c r="CL52" s="357">
        <v>625</v>
      </c>
      <c r="CM52" s="357">
        <v>631</v>
      </c>
      <c r="CN52" s="357">
        <v>631</v>
      </c>
      <c r="CO52" s="357">
        <v>633</v>
      </c>
      <c r="CP52" s="357">
        <v>634</v>
      </c>
      <c r="CQ52" s="357">
        <v>638</v>
      </c>
      <c r="CR52" s="357">
        <v>637</v>
      </c>
      <c r="CS52" s="346">
        <v>635</v>
      </c>
      <c r="CT52" s="350">
        <v>634</v>
      </c>
      <c r="CU52" s="102">
        <v>-1</v>
      </c>
      <c r="CV52" s="85">
        <v>-0.15748031496062992</v>
      </c>
      <c r="CW52" s="102">
        <v>0</v>
      </c>
      <c r="CX52" s="85">
        <v>0</v>
      </c>
    </row>
    <row r="53" spans="1:102" ht="15" customHeight="1" outlineLevel="2">
      <c r="A53" s="371">
        <v>306</v>
      </c>
      <c r="B53" s="15" t="s">
        <v>327</v>
      </c>
      <c r="C53" s="341" t="s">
        <v>338</v>
      </c>
      <c r="D53" s="347">
        <v>74</v>
      </c>
      <c r="E53" s="357">
        <v>74</v>
      </c>
      <c r="F53" s="357">
        <v>74</v>
      </c>
      <c r="G53" s="357">
        <v>74</v>
      </c>
      <c r="H53" s="357">
        <v>74</v>
      </c>
      <c r="I53" s="357">
        <v>75</v>
      </c>
      <c r="J53" s="357">
        <v>75</v>
      </c>
      <c r="K53" s="357">
        <v>75</v>
      </c>
      <c r="L53" s="357">
        <v>75</v>
      </c>
      <c r="M53" s="357">
        <v>75</v>
      </c>
      <c r="N53" s="357">
        <v>75</v>
      </c>
      <c r="O53" s="350">
        <v>78</v>
      </c>
      <c r="P53" s="347">
        <v>77</v>
      </c>
      <c r="Q53" s="357">
        <v>71</v>
      </c>
      <c r="R53" s="357">
        <v>70</v>
      </c>
      <c r="S53" s="357">
        <v>98</v>
      </c>
      <c r="T53" s="357">
        <v>98</v>
      </c>
      <c r="U53" s="357">
        <v>106</v>
      </c>
      <c r="V53" s="357">
        <v>106</v>
      </c>
      <c r="W53" s="357">
        <v>105</v>
      </c>
      <c r="X53" s="357">
        <v>105</v>
      </c>
      <c r="Y53" s="357">
        <v>107</v>
      </c>
      <c r="Z53" s="357">
        <v>107</v>
      </c>
      <c r="AA53" s="350">
        <v>108</v>
      </c>
      <c r="AB53" s="347">
        <v>108</v>
      </c>
      <c r="AC53" s="357">
        <v>109</v>
      </c>
      <c r="AD53" s="357">
        <v>110</v>
      </c>
      <c r="AE53" s="357">
        <v>110</v>
      </c>
      <c r="AF53" s="357">
        <v>107</v>
      </c>
      <c r="AG53" s="357">
        <v>107</v>
      </c>
      <c r="AH53" s="357">
        <v>108</v>
      </c>
      <c r="AI53" s="357">
        <v>108</v>
      </c>
      <c r="AJ53" s="357">
        <v>109</v>
      </c>
      <c r="AK53" s="357">
        <v>110</v>
      </c>
      <c r="AL53" s="357">
        <v>110</v>
      </c>
      <c r="AM53" s="350">
        <v>110</v>
      </c>
      <c r="AN53" s="347">
        <v>110</v>
      </c>
      <c r="AO53" s="357">
        <v>110</v>
      </c>
      <c r="AP53" s="357">
        <v>110</v>
      </c>
      <c r="AQ53" s="357">
        <v>108</v>
      </c>
      <c r="AR53" s="357">
        <v>108</v>
      </c>
      <c r="AS53" s="357">
        <v>108</v>
      </c>
      <c r="AT53" s="357">
        <v>108</v>
      </c>
      <c r="AU53" s="357">
        <v>108</v>
      </c>
      <c r="AV53" s="357">
        <v>108</v>
      </c>
      <c r="AW53" s="357">
        <v>107</v>
      </c>
      <c r="AX53" s="357">
        <v>107</v>
      </c>
      <c r="AY53" s="350">
        <v>107</v>
      </c>
      <c r="AZ53" s="347">
        <v>107</v>
      </c>
      <c r="BA53" s="357">
        <v>107</v>
      </c>
      <c r="BB53" s="357">
        <v>107</v>
      </c>
      <c r="BC53" s="357">
        <v>106</v>
      </c>
      <c r="BD53" s="357">
        <v>105</v>
      </c>
      <c r="BE53" s="357">
        <v>104</v>
      </c>
      <c r="BF53" s="357">
        <v>100</v>
      </c>
      <c r="BG53" s="357">
        <v>101</v>
      </c>
      <c r="BH53" s="357">
        <v>100</v>
      </c>
      <c r="BI53" s="357">
        <v>100</v>
      </c>
      <c r="BJ53" s="357">
        <v>101</v>
      </c>
      <c r="BK53" s="346">
        <v>101</v>
      </c>
      <c r="BL53" s="347">
        <v>100</v>
      </c>
      <c r="BM53" s="357">
        <v>100</v>
      </c>
      <c r="BN53" s="357">
        <v>102</v>
      </c>
      <c r="BO53" s="357">
        <v>102</v>
      </c>
      <c r="BP53" s="357">
        <v>102</v>
      </c>
      <c r="BQ53" s="357">
        <v>102</v>
      </c>
      <c r="BR53" s="357">
        <v>99</v>
      </c>
      <c r="BS53" s="357">
        <v>98</v>
      </c>
      <c r="BT53" s="357">
        <v>96</v>
      </c>
      <c r="BU53" s="357">
        <v>96</v>
      </c>
      <c r="BV53" s="357">
        <v>97</v>
      </c>
      <c r="BW53" s="346">
        <v>97</v>
      </c>
      <c r="BX53" s="347">
        <v>96</v>
      </c>
      <c r="BY53" s="357">
        <v>96</v>
      </c>
      <c r="BZ53" s="357">
        <v>99</v>
      </c>
      <c r="CA53" s="357">
        <v>98</v>
      </c>
      <c r="CB53" s="357">
        <v>99</v>
      </c>
      <c r="CC53" s="357">
        <v>99</v>
      </c>
      <c r="CD53" s="357">
        <v>98</v>
      </c>
      <c r="CE53" s="357">
        <v>98</v>
      </c>
      <c r="CF53" s="357">
        <v>99</v>
      </c>
      <c r="CG53" s="357">
        <v>99</v>
      </c>
      <c r="CH53" s="357">
        <v>98</v>
      </c>
      <c r="CI53" s="346">
        <v>95</v>
      </c>
      <c r="CJ53" s="347">
        <v>95</v>
      </c>
      <c r="CK53" s="357">
        <v>95</v>
      </c>
      <c r="CL53" s="357">
        <v>96</v>
      </c>
      <c r="CM53" s="357">
        <v>96</v>
      </c>
      <c r="CN53" s="357">
        <v>96</v>
      </c>
      <c r="CO53" s="357">
        <v>95</v>
      </c>
      <c r="CP53" s="357">
        <v>95</v>
      </c>
      <c r="CQ53" s="357">
        <v>95</v>
      </c>
      <c r="CR53" s="357">
        <v>95</v>
      </c>
      <c r="CS53" s="346">
        <v>95</v>
      </c>
      <c r="CT53" s="350">
        <v>96</v>
      </c>
      <c r="CU53" s="102">
        <v>1</v>
      </c>
      <c r="CV53" s="85">
        <v>1.0526315789473684</v>
      </c>
      <c r="CW53" s="102">
        <v>1</v>
      </c>
      <c r="CX53" s="85">
        <v>1.0526315789473684</v>
      </c>
    </row>
    <row r="54" spans="1:102" ht="15" customHeight="1" outlineLevel="2">
      <c r="A54" s="371">
        <v>347</v>
      </c>
      <c r="B54" s="15" t="s">
        <v>327</v>
      </c>
      <c r="C54" s="341" t="s">
        <v>339</v>
      </c>
      <c r="D54" s="347">
        <v>57</v>
      </c>
      <c r="E54" s="357">
        <v>57</v>
      </c>
      <c r="F54" s="357">
        <v>57</v>
      </c>
      <c r="G54" s="357">
        <v>57</v>
      </c>
      <c r="H54" s="357">
        <v>57</v>
      </c>
      <c r="I54" s="357">
        <v>57</v>
      </c>
      <c r="J54" s="357">
        <v>57</v>
      </c>
      <c r="K54" s="357">
        <v>57</v>
      </c>
      <c r="L54" s="357">
        <v>57</v>
      </c>
      <c r="M54" s="357">
        <v>57</v>
      </c>
      <c r="N54" s="357">
        <v>57</v>
      </c>
      <c r="O54" s="350">
        <v>61</v>
      </c>
      <c r="P54" s="347">
        <v>61</v>
      </c>
      <c r="Q54" s="357">
        <v>57</v>
      </c>
      <c r="R54" s="357">
        <v>57</v>
      </c>
      <c r="S54" s="357">
        <v>94</v>
      </c>
      <c r="T54" s="357">
        <v>93</v>
      </c>
      <c r="U54" s="357">
        <v>96</v>
      </c>
      <c r="V54" s="357">
        <v>96</v>
      </c>
      <c r="W54" s="357">
        <v>96</v>
      </c>
      <c r="X54" s="357">
        <v>96</v>
      </c>
      <c r="Y54" s="357">
        <v>95</v>
      </c>
      <c r="Z54" s="357">
        <v>95</v>
      </c>
      <c r="AA54" s="350">
        <v>96</v>
      </c>
      <c r="AB54" s="347">
        <v>96</v>
      </c>
      <c r="AC54" s="357">
        <v>97</v>
      </c>
      <c r="AD54" s="357">
        <v>98</v>
      </c>
      <c r="AE54" s="357">
        <v>98</v>
      </c>
      <c r="AF54" s="357">
        <v>101</v>
      </c>
      <c r="AG54" s="357">
        <v>101</v>
      </c>
      <c r="AH54" s="357">
        <v>101</v>
      </c>
      <c r="AI54" s="357">
        <v>101</v>
      </c>
      <c r="AJ54" s="357">
        <v>101</v>
      </c>
      <c r="AK54" s="357">
        <v>101</v>
      </c>
      <c r="AL54" s="357">
        <v>101</v>
      </c>
      <c r="AM54" s="350">
        <v>101</v>
      </c>
      <c r="AN54" s="347">
        <v>101</v>
      </c>
      <c r="AO54" s="357">
        <v>101</v>
      </c>
      <c r="AP54" s="357">
        <v>101</v>
      </c>
      <c r="AQ54" s="357">
        <v>101</v>
      </c>
      <c r="AR54" s="357">
        <v>101</v>
      </c>
      <c r="AS54" s="357">
        <v>101</v>
      </c>
      <c r="AT54" s="357">
        <v>101</v>
      </c>
      <c r="AU54" s="357">
        <v>100</v>
      </c>
      <c r="AV54" s="357">
        <v>100</v>
      </c>
      <c r="AW54" s="357">
        <v>100</v>
      </c>
      <c r="AX54" s="357">
        <v>100</v>
      </c>
      <c r="AY54" s="350">
        <v>100</v>
      </c>
      <c r="AZ54" s="347">
        <v>100</v>
      </c>
      <c r="BA54" s="357">
        <v>100</v>
      </c>
      <c r="BB54" s="357">
        <v>100</v>
      </c>
      <c r="BC54" s="357">
        <v>101</v>
      </c>
      <c r="BD54" s="357">
        <v>101</v>
      </c>
      <c r="BE54" s="357">
        <v>101</v>
      </c>
      <c r="BF54" s="357">
        <v>94</v>
      </c>
      <c r="BG54" s="357">
        <v>93</v>
      </c>
      <c r="BH54" s="357">
        <v>93</v>
      </c>
      <c r="BI54" s="357">
        <v>93</v>
      </c>
      <c r="BJ54" s="357">
        <v>94</v>
      </c>
      <c r="BK54" s="346">
        <v>94</v>
      </c>
      <c r="BL54" s="347">
        <v>92</v>
      </c>
      <c r="BM54" s="357">
        <v>92</v>
      </c>
      <c r="BN54" s="357">
        <v>93</v>
      </c>
      <c r="BO54" s="357">
        <v>93</v>
      </c>
      <c r="BP54" s="357">
        <v>93</v>
      </c>
      <c r="BQ54" s="357">
        <v>94</v>
      </c>
      <c r="BR54" s="357">
        <v>93</v>
      </c>
      <c r="BS54" s="357">
        <v>95</v>
      </c>
      <c r="BT54" s="357">
        <v>95</v>
      </c>
      <c r="BU54" s="357">
        <v>95</v>
      </c>
      <c r="BV54" s="357">
        <v>95</v>
      </c>
      <c r="BW54" s="346">
        <v>95</v>
      </c>
      <c r="BX54" s="347">
        <v>97</v>
      </c>
      <c r="BY54" s="357">
        <v>96</v>
      </c>
      <c r="BZ54" s="357">
        <v>98</v>
      </c>
      <c r="CA54" s="357">
        <v>94</v>
      </c>
      <c r="CB54" s="357">
        <v>95</v>
      </c>
      <c r="CC54" s="357">
        <v>95</v>
      </c>
      <c r="CD54" s="357">
        <v>97</v>
      </c>
      <c r="CE54" s="357">
        <v>97</v>
      </c>
      <c r="CF54" s="357">
        <v>97</v>
      </c>
      <c r="CG54" s="357">
        <v>96</v>
      </c>
      <c r="CH54" s="357">
        <v>96</v>
      </c>
      <c r="CI54" s="346">
        <v>97</v>
      </c>
      <c r="CJ54" s="347">
        <v>97</v>
      </c>
      <c r="CK54" s="357">
        <v>97</v>
      </c>
      <c r="CL54" s="357">
        <v>97</v>
      </c>
      <c r="CM54" s="357">
        <v>100</v>
      </c>
      <c r="CN54" s="357">
        <v>98</v>
      </c>
      <c r="CO54" s="357">
        <v>98</v>
      </c>
      <c r="CP54" s="357">
        <v>97</v>
      </c>
      <c r="CQ54" s="357">
        <v>98</v>
      </c>
      <c r="CR54" s="357">
        <v>99</v>
      </c>
      <c r="CS54" s="346">
        <v>99</v>
      </c>
      <c r="CT54" s="350">
        <v>100</v>
      </c>
      <c r="CU54" s="102">
        <v>1</v>
      </c>
      <c r="CV54" s="85">
        <v>1.0101010101010102</v>
      </c>
      <c r="CW54" s="102">
        <v>3</v>
      </c>
      <c r="CX54" s="85">
        <v>3.0927835051546393</v>
      </c>
    </row>
    <row r="55" spans="1:102" ht="15" customHeight="1" outlineLevel="2">
      <c r="A55" s="371">
        <v>411</v>
      </c>
      <c r="B55" s="15" t="s">
        <v>327</v>
      </c>
      <c r="C55" s="341" t="s">
        <v>340</v>
      </c>
      <c r="D55" s="347">
        <v>161</v>
      </c>
      <c r="E55" s="357">
        <v>161</v>
      </c>
      <c r="F55" s="357">
        <v>161</v>
      </c>
      <c r="G55" s="357">
        <v>161</v>
      </c>
      <c r="H55" s="357">
        <v>161</v>
      </c>
      <c r="I55" s="357">
        <v>165</v>
      </c>
      <c r="J55" s="357">
        <v>165</v>
      </c>
      <c r="K55" s="357">
        <v>165</v>
      </c>
      <c r="L55" s="357">
        <v>165</v>
      </c>
      <c r="M55" s="357">
        <v>165</v>
      </c>
      <c r="N55" s="357">
        <v>165</v>
      </c>
      <c r="O55" s="350">
        <v>170</v>
      </c>
      <c r="P55" s="347">
        <v>170</v>
      </c>
      <c r="Q55" s="357">
        <v>157</v>
      </c>
      <c r="R55" s="357">
        <v>155</v>
      </c>
      <c r="S55" s="357">
        <v>209</v>
      </c>
      <c r="T55" s="357">
        <v>206</v>
      </c>
      <c r="U55" s="357">
        <v>212</v>
      </c>
      <c r="V55" s="357">
        <v>214</v>
      </c>
      <c r="W55" s="357">
        <v>214</v>
      </c>
      <c r="X55" s="357">
        <v>214</v>
      </c>
      <c r="Y55" s="357">
        <v>218</v>
      </c>
      <c r="Z55" s="357">
        <v>216</v>
      </c>
      <c r="AA55" s="350">
        <v>216</v>
      </c>
      <c r="AB55" s="347">
        <v>217</v>
      </c>
      <c r="AC55" s="357">
        <v>217</v>
      </c>
      <c r="AD55" s="357">
        <v>218</v>
      </c>
      <c r="AE55" s="357">
        <v>218</v>
      </c>
      <c r="AF55" s="357">
        <v>223</v>
      </c>
      <c r="AG55" s="357">
        <v>222</v>
      </c>
      <c r="AH55" s="357">
        <v>223</v>
      </c>
      <c r="AI55" s="357">
        <v>224</v>
      </c>
      <c r="AJ55" s="357">
        <v>225</v>
      </c>
      <c r="AK55" s="357">
        <v>225</v>
      </c>
      <c r="AL55" s="357">
        <v>225</v>
      </c>
      <c r="AM55" s="350">
        <v>224</v>
      </c>
      <c r="AN55" s="347">
        <v>222</v>
      </c>
      <c r="AO55" s="357">
        <v>222</v>
      </c>
      <c r="AP55" s="357">
        <v>222</v>
      </c>
      <c r="AQ55" s="357">
        <v>222</v>
      </c>
      <c r="AR55" s="357">
        <v>220</v>
      </c>
      <c r="AS55" s="357">
        <v>220</v>
      </c>
      <c r="AT55" s="357">
        <v>219</v>
      </c>
      <c r="AU55" s="357">
        <v>218</v>
      </c>
      <c r="AV55" s="357">
        <v>217</v>
      </c>
      <c r="AW55" s="357">
        <v>216</v>
      </c>
      <c r="AX55" s="357">
        <v>214</v>
      </c>
      <c r="AY55" s="350">
        <v>214</v>
      </c>
      <c r="AZ55" s="347">
        <v>214</v>
      </c>
      <c r="BA55" s="357">
        <v>213</v>
      </c>
      <c r="BB55" s="357">
        <v>211</v>
      </c>
      <c r="BC55" s="357">
        <v>211</v>
      </c>
      <c r="BD55" s="357">
        <v>211</v>
      </c>
      <c r="BE55" s="357">
        <v>209</v>
      </c>
      <c r="BF55" s="357">
        <v>204</v>
      </c>
      <c r="BG55" s="357">
        <v>205</v>
      </c>
      <c r="BH55" s="357">
        <v>205</v>
      </c>
      <c r="BI55" s="357">
        <v>205</v>
      </c>
      <c r="BJ55" s="357">
        <v>208</v>
      </c>
      <c r="BK55" s="346">
        <v>208</v>
      </c>
      <c r="BL55" s="347">
        <v>206</v>
      </c>
      <c r="BM55" s="357">
        <v>206</v>
      </c>
      <c r="BN55" s="357">
        <v>211</v>
      </c>
      <c r="BO55" s="357">
        <v>211</v>
      </c>
      <c r="BP55" s="357">
        <v>211</v>
      </c>
      <c r="BQ55" s="357">
        <v>212</v>
      </c>
      <c r="BR55" s="357">
        <v>209</v>
      </c>
      <c r="BS55" s="357">
        <v>208</v>
      </c>
      <c r="BT55" s="357">
        <v>208</v>
      </c>
      <c r="BU55" s="357">
        <v>207</v>
      </c>
      <c r="BV55" s="357">
        <v>207</v>
      </c>
      <c r="BW55" s="346">
        <v>206</v>
      </c>
      <c r="BX55" s="347">
        <v>208</v>
      </c>
      <c r="BY55" s="357">
        <v>207</v>
      </c>
      <c r="BZ55" s="357">
        <v>209</v>
      </c>
      <c r="CA55" s="357">
        <v>207</v>
      </c>
      <c r="CB55" s="357">
        <v>209</v>
      </c>
      <c r="CC55" s="357">
        <v>210</v>
      </c>
      <c r="CD55" s="357">
        <v>210</v>
      </c>
      <c r="CE55" s="357">
        <v>209</v>
      </c>
      <c r="CF55" s="357">
        <v>210</v>
      </c>
      <c r="CG55" s="357">
        <v>210</v>
      </c>
      <c r="CH55" s="357">
        <v>207</v>
      </c>
      <c r="CI55" s="346">
        <v>202</v>
      </c>
      <c r="CJ55" s="347">
        <v>201</v>
      </c>
      <c r="CK55" s="357">
        <v>199</v>
      </c>
      <c r="CL55" s="357">
        <v>199</v>
      </c>
      <c r="CM55" s="357">
        <v>204</v>
      </c>
      <c r="CN55" s="357">
        <v>203</v>
      </c>
      <c r="CO55" s="357">
        <v>204</v>
      </c>
      <c r="CP55" s="357">
        <v>205</v>
      </c>
      <c r="CQ55" s="357">
        <v>205</v>
      </c>
      <c r="CR55" s="357">
        <v>202</v>
      </c>
      <c r="CS55" s="346">
        <v>202</v>
      </c>
      <c r="CT55" s="350">
        <v>204</v>
      </c>
      <c r="CU55" s="102">
        <v>2</v>
      </c>
      <c r="CV55" s="85">
        <v>0.99009900990099009</v>
      </c>
      <c r="CW55" s="102">
        <v>2</v>
      </c>
      <c r="CX55" s="85">
        <v>0.99009900990099009</v>
      </c>
    </row>
    <row r="56" spans="1:102" ht="15" customHeight="1" outlineLevel="2">
      <c r="A56" s="371">
        <v>501</v>
      </c>
      <c r="B56" s="15" t="s">
        <v>327</v>
      </c>
      <c r="C56" s="341" t="s">
        <v>341</v>
      </c>
      <c r="D56" s="347">
        <v>44</v>
      </c>
      <c r="E56" s="357">
        <v>44</v>
      </c>
      <c r="F56" s="357">
        <v>44</v>
      </c>
      <c r="G56" s="357">
        <v>44</v>
      </c>
      <c r="H56" s="357">
        <v>44</v>
      </c>
      <c r="I56" s="357">
        <v>44</v>
      </c>
      <c r="J56" s="357">
        <v>44</v>
      </c>
      <c r="K56" s="357">
        <v>44</v>
      </c>
      <c r="L56" s="357">
        <v>44</v>
      </c>
      <c r="M56" s="357">
        <v>44</v>
      </c>
      <c r="N56" s="357">
        <v>44</v>
      </c>
      <c r="O56" s="350">
        <v>44</v>
      </c>
      <c r="P56" s="347">
        <v>44</v>
      </c>
      <c r="Q56" s="357">
        <v>40</v>
      </c>
      <c r="R56" s="357">
        <v>40</v>
      </c>
      <c r="S56" s="357">
        <v>55</v>
      </c>
      <c r="T56" s="357">
        <v>55</v>
      </c>
      <c r="U56" s="357">
        <v>58</v>
      </c>
      <c r="V56" s="357">
        <v>57</v>
      </c>
      <c r="W56" s="357">
        <v>57</v>
      </c>
      <c r="X56" s="357">
        <v>57</v>
      </c>
      <c r="Y56" s="357">
        <v>57</v>
      </c>
      <c r="Z56" s="357">
        <v>57</v>
      </c>
      <c r="AA56" s="350">
        <v>58</v>
      </c>
      <c r="AB56" s="347">
        <v>58</v>
      </c>
      <c r="AC56" s="357">
        <v>58</v>
      </c>
      <c r="AD56" s="357">
        <v>59</v>
      </c>
      <c r="AE56" s="357">
        <v>59</v>
      </c>
      <c r="AF56" s="357">
        <v>59</v>
      </c>
      <c r="AG56" s="357">
        <v>58</v>
      </c>
      <c r="AH56" s="357">
        <v>58</v>
      </c>
      <c r="AI56" s="357">
        <v>58</v>
      </c>
      <c r="AJ56" s="357">
        <v>58</v>
      </c>
      <c r="AK56" s="357">
        <v>57</v>
      </c>
      <c r="AL56" s="357">
        <v>57</v>
      </c>
      <c r="AM56" s="350">
        <v>57</v>
      </c>
      <c r="AN56" s="347">
        <v>57</v>
      </c>
      <c r="AO56" s="357">
        <v>57</v>
      </c>
      <c r="AP56" s="357">
        <v>57</v>
      </c>
      <c r="AQ56" s="357">
        <v>56</v>
      </c>
      <c r="AR56" s="357">
        <v>56</v>
      </c>
      <c r="AS56" s="357">
        <v>56</v>
      </c>
      <c r="AT56" s="357">
        <v>56</v>
      </c>
      <c r="AU56" s="357">
        <v>56</v>
      </c>
      <c r="AV56" s="357">
        <v>56</v>
      </c>
      <c r="AW56" s="357">
        <v>56</v>
      </c>
      <c r="AX56" s="357">
        <v>56</v>
      </c>
      <c r="AY56" s="350">
        <v>56</v>
      </c>
      <c r="AZ56" s="347">
        <v>56</v>
      </c>
      <c r="BA56" s="357">
        <v>56</v>
      </c>
      <c r="BB56" s="357">
        <v>56</v>
      </c>
      <c r="BC56" s="357">
        <v>56</v>
      </c>
      <c r="BD56" s="357">
        <v>56</v>
      </c>
      <c r="BE56" s="357">
        <v>56</v>
      </c>
      <c r="BF56" s="357">
        <v>56</v>
      </c>
      <c r="BG56" s="357">
        <v>56</v>
      </c>
      <c r="BH56" s="357">
        <v>56</v>
      </c>
      <c r="BI56" s="357">
        <v>56</v>
      </c>
      <c r="BJ56" s="357">
        <v>56</v>
      </c>
      <c r="BK56" s="346">
        <v>56</v>
      </c>
      <c r="BL56" s="347">
        <v>56</v>
      </c>
      <c r="BM56" s="357">
        <v>56</v>
      </c>
      <c r="BN56" s="357">
        <v>56</v>
      </c>
      <c r="BO56" s="357">
        <v>56</v>
      </c>
      <c r="BP56" s="357">
        <v>56</v>
      </c>
      <c r="BQ56" s="357">
        <v>56</v>
      </c>
      <c r="BR56" s="357">
        <v>55</v>
      </c>
      <c r="BS56" s="357">
        <v>55</v>
      </c>
      <c r="BT56" s="357">
        <v>55</v>
      </c>
      <c r="BU56" s="357">
        <v>55</v>
      </c>
      <c r="BV56" s="357">
        <v>53</v>
      </c>
      <c r="BW56" s="346">
        <v>53</v>
      </c>
      <c r="BX56" s="347">
        <v>52</v>
      </c>
      <c r="BY56" s="357">
        <v>52</v>
      </c>
      <c r="BZ56" s="357">
        <v>51</v>
      </c>
      <c r="CA56" s="357">
        <v>52</v>
      </c>
      <c r="CB56" s="357">
        <v>54</v>
      </c>
      <c r="CC56" s="357">
        <v>54</v>
      </c>
      <c r="CD56" s="357">
        <v>54</v>
      </c>
      <c r="CE56" s="357">
        <v>54</v>
      </c>
      <c r="CF56" s="357">
        <v>54</v>
      </c>
      <c r="CG56" s="357">
        <v>54</v>
      </c>
      <c r="CH56" s="357">
        <v>54</v>
      </c>
      <c r="CI56" s="346">
        <v>52</v>
      </c>
      <c r="CJ56" s="347">
        <v>51</v>
      </c>
      <c r="CK56" s="357">
        <v>51</v>
      </c>
      <c r="CL56" s="357">
        <v>51</v>
      </c>
      <c r="CM56" s="357">
        <v>51</v>
      </c>
      <c r="CN56" s="357">
        <v>51</v>
      </c>
      <c r="CO56" s="357">
        <v>52</v>
      </c>
      <c r="CP56" s="357">
        <v>51</v>
      </c>
      <c r="CQ56" s="357">
        <v>52</v>
      </c>
      <c r="CR56" s="357">
        <v>52</v>
      </c>
      <c r="CS56" s="346">
        <v>52</v>
      </c>
      <c r="CT56" s="350">
        <v>52</v>
      </c>
      <c r="CU56" s="102">
        <v>0</v>
      </c>
      <c r="CV56" s="85">
        <v>0</v>
      </c>
      <c r="CW56" s="102">
        <v>0</v>
      </c>
      <c r="CX56" s="85">
        <v>0</v>
      </c>
    </row>
    <row r="57" spans="1:102" ht="15" customHeight="1" outlineLevel="2">
      <c r="A57" s="371">
        <v>543</v>
      </c>
      <c r="B57" s="15" t="s">
        <v>327</v>
      </c>
      <c r="C57" s="341" t="s">
        <v>342</v>
      </c>
      <c r="D57" s="347">
        <v>146</v>
      </c>
      <c r="E57" s="357">
        <v>146</v>
      </c>
      <c r="F57" s="357">
        <v>146</v>
      </c>
      <c r="G57" s="357">
        <v>146</v>
      </c>
      <c r="H57" s="357">
        <v>146</v>
      </c>
      <c r="I57" s="357">
        <v>151</v>
      </c>
      <c r="J57" s="357">
        <v>151</v>
      </c>
      <c r="K57" s="357">
        <v>151</v>
      </c>
      <c r="L57" s="357">
        <v>151</v>
      </c>
      <c r="M57" s="357">
        <v>151</v>
      </c>
      <c r="N57" s="357">
        <v>151</v>
      </c>
      <c r="O57" s="350">
        <v>173</v>
      </c>
      <c r="P57" s="347">
        <v>172</v>
      </c>
      <c r="Q57" s="357">
        <v>147</v>
      </c>
      <c r="R57" s="357">
        <v>147</v>
      </c>
      <c r="S57" s="357">
        <v>173</v>
      </c>
      <c r="T57" s="357">
        <v>173</v>
      </c>
      <c r="U57" s="357">
        <v>176</v>
      </c>
      <c r="V57" s="357">
        <v>178</v>
      </c>
      <c r="W57" s="357">
        <v>177</v>
      </c>
      <c r="X57" s="357">
        <v>177</v>
      </c>
      <c r="Y57" s="357">
        <v>176</v>
      </c>
      <c r="Z57" s="357">
        <v>175</v>
      </c>
      <c r="AA57" s="350">
        <v>176</v>
      </c>
      <c r="AB57" s="347">
        <v>177</v>
      </c>
      <c r="AC57" s="357">
        <v>179</v>
      </c>
      <c r="AD57" s="357">
        <v>179</v>
      </c>
      <c r="AE57" s="357">
        <v>179</v>
      </c>
      <c r="AF57" s="357">
        <v>178</v>
      </c>
      <c r="AG57" s="357">
        <v>178</v>
      </c>
      <c r="AH57" s="357">
        <v>178</v>
      </c>
      <c r="AI57" s="357">
        <v>179</v>
      </c>
      <c r="AJ57" s="357">
        <v>179</v>
      </c>
      <c r="AK57" s="357">
        <v>180</v>
      </c>
      <c r="AL57" s="357">
        <v>178</v>
      </c>
      <c r="AM57" s="350">
        <v>178</v>
      </c>
      <c r="AN57" s="347">
        <v>178</v>
      </c>
      <c r="AO57" s="357">
        <v>178</v>
      </c>
      <c r="AP57" s="357">
        <v>178</v>
      </c>
      <c r="AQ57" s="357">
        <v>178</v>
      </c>
      <c r="AR57" s="357">
        <v>178</v>
      </c>
      <c r="AS57" s="357">
        <v>178</v>
      </c>
      <c r="AT57" s="357">
        <v>178</v>
      </c>
      <c r="AU57" s="357">
        <v>177</v>
      </c>
      <c r="AV57" s="357">
        <v>177</v>
      </c>
      <c r="AW57" s="357">
        <v>177</v>
      </c>
      <c r="AX57" s="357">
        <v>177</v>
      </c>
      <c r="AY57" s="350">
        <v>177</v>
      </c>
      <c r="AZ57" s="347">
        <v>177</v>
      </c>
      <c r="BA57" s="357">
        <v>177</v>
      </c>
      <c r="BB57" s="357">
        <v>176</v>
      </c>
      <c r="BC57" s="357">
        <v>176</v>
      </c>
      <c r="BD57" s="357">
        <v>176</v>
      </c>
      <c r="BE57" s="357">
        <v>175</v>
      </c>
      <c r="BF57" s="357">
        <v>175</v>
      </c>
      <c r="BG57" s="357">
        <v>179</v>
      </c>
      <c r="BH57" s="357">
        <v>179</v>
      </c>
      <c r="BI57" s="357">
        <v>179</v>
      </c>
      <c r="BJ57" s="357">
        <v>180</v>
      </c>
      <c r="BK57" s="346">
        <v>180</v>
      </c>
      <c r="BL57" s="347">
        <v>180</v>
      </c>
      <c r="BM57" s="357">
        <v>180</v>
      </c>
      <c r="BN57" s="357">
        <v>184</v>
      </c>
      <c r="BO57" s="357">
        <v>186</v>
      </c>
      <c r="BP57" s="357">
        <v>186</v>
      </c>
      <c r="BQ57" s="357">
        <v>187</v>
      </c>
      <c r="BR57" s="357">
        <v>186</v>
      </c>
      <c r="BS57" s="357">
        <v>191</v>
      </c>
      <c r="BT57" s="357">
        <v>190</v>
      </c>
      <c r="BU57" s="357">
        <v>190</v>
      </c>
      <c r="BV57" s="357">
        <v>190</v>
      </c>
      <c r="BW57" s="346">
        <v>189</v>
      </c>
      <c r="BX57" s="347">
        <v>189</v>
      </c>
      <c r="BY57" s="357">
        <v>188</v>
      </c>
      <c r="BZ57" s="357">
        <v>198</v>
      </c>
      <c r="CA57" s="357">
        <v>195</v>
      </c>
      <c r="CB57" s="357">
        <v>196</v>
      </c>
      <c r="CC57" s="357">
        <v>194</v>
      </c>
      <c r="CD57" s="357">
        <v>194</v>
      </c>
      <c r="CE57" s="357">
        <v>194</v>
      </c>
      <c r="CF57" s="357">
        <v>190</v>
      </c>
      <c r="CG57" s="357">
        <v>191</v>
      </c>
      <c r="CH57" s="357">
        <v>187</v>
      </c>
      <c r="CI57" s="346">
        <v>185</v>
      </c>
      <c r="CJ57" s="347">
        <v>183</v>
      </c>
      <c r="CK57" s="357">
        <v>183</v>
      </c>
      <c r="CL57" s="357">
        <v>181</v>
      </c>
      <c r="CM57" s="357">
        <v>185</v>
      </c>
      <c r="CN57" s="357">
        <v>185</v>
      </c>
      <c r="CO57" s="357">
        <v>187</v>
      </c>
      <c r="CP57" s="357">
        <v>185</v>
      </c>
      <c r="CQ57" s="357">
        <v>185</v>
      </c>
      <c r="CR57" s="357">
        <v>186</v>
      </c>
      <c r="CS57" s="346">
        <v>187</v>
      </c>
      <c r="CT57" s="350">
        <v>189</v>
      </c>
      <c r="CU57" s="102">
        <v>2</v>
      </c>
      <c r="CV57" s="85">
        <v>1.0695187165775399</v>
      </c>
      <c r="CW57" s="102">
        <v>4</v>
      </c>
      <c r="CX57" s="85">
        <v>2.1621621621621623</v>
      </c>
    </row>
    <row r="58" spans="1:102" ht="15" customHeight="1" outlineLevel="2">
      <c r="A58" s="371">
        <v>628</v>
      </c>
      <c r="B58" s="15" t="s">
        <v>327</v>
      </c>
      <c r="C58" s="341" t="s">
        <v>343</v>
      </c>
      <c r="D58" s="347">
        <v>168</v>
      </c>
      <c r="E58" s="357">
        <v>168</v>
      </c>
      <c r="F58" s="357">
        <v>168</v>
      </c>
      <c r="G58" s="357">
        <v>168</v>
      </c>
      <c r="H58" s="357">
        <v>168</v>
      </c>
      <c r="I58" s="357">
        <v>172</v>
      </c>
      <c r="J58" s="357">
        <v>172</v>
      </c>
      <c r="K58" s="357">
        <v>172</v>
      </c>
      <c r="L58" s="357">
        <v>172</v>
      </c>
      <c r="M58" s="357">
        <v>172</v>
      </c>
      <c r="N58" s="357">
        <v>171</v>
      </c>
      <c r="O58" s="350">
        <v>184</v>
      </c>
      <c r="P58" s="347">
        <v>183</v>
      </c>
      <c r="Q58" s="357">
        <v>169</v>
      </c>
      <c r="R58" s="357">
        <v>169</v>
      </c>
      <c r="S58" s="357">
        <v>197</v>
      </c>
      <c r="T58" s="357">
        <v>195</v>
      </c>
      <c r="U58" s="357">
        <v>203</v>
      </c>
      <c r="V58" s="357">
        <v>197</v>
      </c>
      <c r="W58" s="357">
        <v>197</v>
      </c>
      <c r="X58" s="357">
        <v>196</v>
      </c>
      <c r="Y58" s="357">
        <v>199</v>
      </c>
      <c r="Z58" s="357">
        <v>197</v>
      </c>
      <c r="AA58" s="350">
        <v>198</v>
      </c>
      <c r="AB58" s="347">
        <v>198</v>
      </c>
      <c r="AC58" s="357">
        <v>198</v>
      </c>
      <c r="AD58" s="357">
        <v>198</v>
      </c>
      <c r="AE58" s="357">
        <v>198</v>
      </c>
      <c r="AF58" s="357">
        <v>201</v>
      </c>
      <c r="AG58" s="357">
        <v>199</v>
      </c>
      <c r="AH58" s="357">
        <v>200</v>
      </c>
      <c r="AI58" s="357">
        <v>202</v>
      </c>
      <c r="AJ58" s="357">
        <v>202</v>
      </c>
      <c r="AK58" s="357">
        <v>204</v>
      </c>
      <c r="AL58" s="357">
        <v>202</v>
      </c>
      <c r="AM58" s="350">
        <v>202</v>
      </c>
      <c r="AN58" s="347">
        <v>202</v>
      </c>
      <c r="AO58" s="357">
        <v>203</v>
      </c>
      <c r="AP58" s="357">
        <v>203</v>
      </c>
      <c r="AQ58" s="357">
        <v>203</v>
      </c>
      <c r="AR58" s="357">
        <v>202</v>
      </c>
      <c r="AS58" s="357">
        <v>201</v>
      </c>
      <c r="AT58" s="357">
        <v>200</v>
      </c>
      <c r="AU58" s="357">
        <v>200</v>
      </c>
      <c r="AV58" s="357">
        <v>199</v>
      </c>
      <c r="AW58" s="357">
        <v>199</v>
      </c>
      <c r="AX58" s="357">
        <v>198</v>
      </c>
      <c r="AY58" s="350">
        <v>198</v>
      </c>
      <c r="AZ58" s="347">
        <v>198</v>
      </c>
      <c r="BA58" s="357">
        <v>198</v>
      </c>
      <c r="BB58" s="357">
        <v>197</v>
      </c>
      <c r="BC58" s="357">
        <v>197</v>
      </c>
      <c r="BD58" s="357">
        <v>197</v>
      </c>
      <c r="BE58" s="357">
        <v>197</v>
      </c>
      <c r="BF58" s="357">
        <v>190</v>
      </c>
      <c r="BG58" s="357">
        <v>188</v>
      </c>
      <c r="BH58" s="357">
        <v>188</v>
      </c>
      <c r="BI58" s="357">
        <v>188</v>
      </c>
      <c r="BJ58" s="357">
        <v>188</v>
      </c>
      <c r="BK58" s="346">
        <v>187</v>
      </c>
      <c r="BL58" s="347">
        <v>186</v>
      </c>
      <c r="BM58" s="357">
        <v>185</v>
      </c>
      <c r="BN58" s="357">
        <v>189</v>
      </c>
      <c r="BO58" s="357">
        <v>189</v>
      </c>
      <c r="BP58" s="357">
        <v>189</v>
      </c>
      <c r="BQ58" s="357">
        <v>191</v>
      </c>
      <c r="BR58" s="357">
        <v>189</v>
      </c>
      <c r="BS58" s="357">
        <v>190</v>
      </c>
      <c r="BT58" s="357">
        <v>190</v>
      </c>
      <c r="BU58" s="357">
        <v>190</v>
      </c>
      <c r="BV58" s="357">
        <v>190</v>
      </c>
      <c r="BW58" s="346">
        <v>190</v>
      </c>
      <c r="BX58" s="347">
        <v>191</v>
      </c>
      <c r="BY58" s="357">
        <v>193</v>
      </c>
      <c r="BZ58" s="357">
        <v>208</v>
      </c>
      <c r="CA58" s="357">
        <v>210</v>
      </c>
      <c r="CB58" s="357">
        <v>211</v>
      </c>
      <c r="CC58" s="357">
        <v>210</v>
      </c>
      <c r="CD58" s="357">
        <v>209</v>
      </c>
      <c r="CE58" s="357">
        <v>209</v>
      </c>
      <c r="CF58" s="357">
        <v>210</v>
      </c>
      <c r="CG58" s="357">
        <v>214</v>
      </c>
      <c r="CH58" s="357">
        <v>214</v>
      </c>
      <c r="CI58" s="346">
        <v>210</v>
      </c>
      <c r="CJ58" s="347">
        <v>209</v>
      </c>
      <c r="CK58" s="357">
        <v>205</v>
      </c>
      <c r="CL58" s="357">
        <v>205</v>
      </c>
      <c r="CM58" s="357">
        <v>208</v>
      </c>
      <c r="CN58" s="357">
        <v>208</v>
      </c>
      <c r="CO58" s="357">
        <v>211</v>
      </c>
      <c r="CP58" s="357">
        <v>213</v>
      </c>
      <c r="CQ58" s="357">
        <v>215</v>
      </c>
      <c r="CR58" s="357">
        <v>216</v>
      </c>
      <c r="CS58" s="346">
        <v>213</v>
      </c>
      <c r="CT58" s="350">
        <v>223</v>
      </c>
      <c r="CU58" s="102">
        <v>10</v>
      </c>
      <c r="CV58" s="85">
        <v>4.6948356807511731</v>
      </c>
      <c r="CW58" s="102">
        <v>13</v>
      </c>
      <c r="CX58" s="85">
        <v>6.1904761904761907</v>
      </c>
    </row>
    <row r="59" spans="1:102" ht="15" customHeight="1" outlineLevel="2">
      <c r="A59" s="371">
        <v>656</v>
      </c>
      <c r="B59" s="15" t="s">
        <v>327</v>
      </c>
      <c r="C59" s="341" t="s">
        <v>344</v>
      </c>
      <c r="D59" s="347">
        <v>236</v>
      </c>
      <c r="E59" s="357">
        <v>236</v>
      </c>
      <c r="F59" s="357">
        <v>236</v>
      </c>
      <c r="G59" s="357">
        <v>236</v>
      </c>
      <c r="H59" s="357">
        <v>236</v>
      </c>
      <c r="I59" s="357">
        <v>240</v>
      </c>
      <c r="J59" s="357">
        <v>240</v>
      </c>
      <c r="K59" s="357">
        <v>240</v>
      </c>
      <c r="L59" s="357">
        <v>240</v>
      </c>
      <c r="M59" s="357">
        <v>240</v>
      </c>
      <c r="N59" s="357">
        <v>240</v>
      </c>
      <c r="O59" s="350">
        <v>244</v>
      </c>
      <c r="P59" s="347">
        <v>244</v>
      </c>
      <c r="Q59" s="357">
        <v>216</v>
      </c>
      <c r="R59" s="357">
        <v>212</v>
      </c>
      <c r="S59" s="357">
        <v>267</v>
      </c>
      <c r="T59" s="357">
        <v>260</v>
      </c>
      <c r="U59" s="357">
        <v>268</v>
      </c>
      <c r="V59" s="357">
        <v>264</v>
      </c>
      <c r="W59" s="357">
        <v>264</v>
      </c>
      <c r="X59" s="357">
        <v>263</v>
      </c>
      <c r="Y59" s="357">
        <v>267</v>
      </c>
      <c r="Z59" s="357">
        <v>266</v>
      </c>
      <c r="AA59" s="350">
        <v>268</v>
      </c>
      <c r="AB59" s="347">
        <v>268</v>
      </c>
      <c r="AC59" s="357">
        <v>268</v>
      </c>
      <c r="AD59" s="357">
        <v>268</v>
      </c>
      <c r="AE59" s="357">
        <v>268</v>
      </c>
      <c r="AF59" s="357">
        <v>265</v>
      </c>
      <c r="AG59" s="357">
        <v>265</v>
      </c>
      <c r="AH59" s="357">
        <v>269</v>
      </c>
      <c r="AI59" s="357">
        <v>268</v>
      </c>
      <c r="AJ59" s="357">
        <v>268</v>
      </c>
      <c r="AK59" s="357">
        <v>269</v>
      </c>
      <c r="AL59" s="357">
        <v>269</v>
      </c>
      <c r="AM59" s="350">
        <v>268</v>
      </c>
      <c r="AN59" s="347">
        <v>268</v>
      </c>
      <c r="AO59" s="357">
        <v>267</v>
      </c>
      <c r="AP59" s="357">
        <v>266</v>
      </c>
      <c r="AQ59" s="357">
        <v>266</v>
      </c>
      <c r="AR59" s="357">
        <v>266</v>
      </c>
      <c r="AS59" s="357">
        <v>266</v>
      </c>
      <c r="AT59" s="357">
        <v>266</v>
      </c>
      <c r="AU59" s="357">
        <v>266</v>
      </c>
      <c r="AV59" s="357">
        <v>266</v>
      </c>
      <c r="AW59" s="357">
        <v>266</v>
      </c>
      <c r="AX59" s="357">
        <v>266</v>
      </c>
      <c r="AY59" s="350">
        <v>266</v>
      </c>
      <c r="AZ59" s="347">
        <v>266</v>
      </c>
      <c r="BA59" s="357">
        <v>266</v>
      </c>
      <c r="BB59" s="357">
        <v>266</v>
      </c>
      <c r="BC59" s="357">
        <v>266</v>
      </c>
      <c r="BD59" s="357">
        <v>264</v>
      </c>
      <c r="BE59" s="357">
        <v>263</v>
      </c>
      <c r="BF59" s="357">
        <v>254</v>
      </c>
      <c r="BG59" s="357">
        <v>251</v>
      </c>
      <c r="BH59" s="357">
        <v>250</v>
      </c>
      <c r="BI59" s="357">
        <v>250</v>
      </c>
      <c r="BJ59" s="357">
        <v>250</v>
      </c>
      <c r="BK59" s="346">
        <v>249</v>
      </c>
      <c r="BL59" s="347">
        <v>249</v>
      </c>
      <c r="BM59" s="357">
        <v>247</v>
      </c>
      <c r="BN59" s="357">
        <v>249</v>
      </c>
      <c r="BO59" s="357">
        <v>248</v>
      </c>
      <c r="BP59" s="357">
        <v>248</v>
      </c>
      <c r="BQ59" s="357">
        <v>248</v>
      </c>
      <c r="BR59" s="357">
        <v>245</v>
      </c>
      <c r="BS59" s="357">
        <v>244</v>
      </c>
      <c r="BT59" s="357">
        <v>244</v>
      </c>
      <c r="BU59" s="357">
        <v>243</v>
      </c>
      <c r="BV59" s="357">
        <v>241</v>
      </c>
      <c r="BW59" s="346">
        <v>241</v>
      </c>
      <c r="BX59" s="347">
        <v>245</v>
      </c>
      <c r="BY59" s="357">
        <v>246</v>
      </c>
      <c r="BZ59" s="357">
        <v>273</v>
      </c>
      <c r="CA59" s="357">
        <v>271</v>
      </c>
      <c r="CB59" s="357">
        <v>270</v>
      </c>
      <c r="CC59" s="357">
        <v>268</v>
      </c>
      <c r="CD59" s="357">
        <v>267</v>
      </c>
      <c r="CE59" s="357">
        <v>267</v>
      </c>
      <c r="CF59" s="357">
        <v>267</v>
      </c>
      <c r="CG59" s="357">
        <v>263</v>
      </c>
      <c r="CH59" s="357">
        <v>261</v>
      </c>
      <c r="CI59" s="346">
        <v>255</v>
      </c>
      <c r="CJ59" s="347">
        <v>253</v>
      </c>
      <c r="CK59" s="357">
        <v>250</v>
      </c>
      <c r="CL59" s="357">
        <v>251</v>
      </c>
      <c r="CM59" s="357">
        <v>256</v>
      </c>
      <c r="CN59" s="357">
        <v>255</v>
      </c>
      <c r="CO59" s="357">
        <v>258</v>
      </c>
      <c r="CP59" s="357">
        <v>259</v>
      </c>
      <c r="CQ59" s="357">
        <v>260</v>
      </c>
      <c r="CR59" s="357">
        <v>256</v>
      </c>
      <c r="CS59" s="346">
        <v>256</v>
      </c>
      <c r="CT59" s="350">
        <v>255</v>
      </c>
      <c r="CU59" s="102">
        <v>-1</v>
      </c>
      <c r="CV59" s="85">
        <v>-0.390625</v>
      </c>
      <c r="CW59" s="102">
        <v>0</v>
      </c>
      <c r="CX59" s="85">
        <v>0</v>
      </c>
    </row>
    <row r="60" spans="1:102" ht="15" customHeight="1" outlineLevel="2">
      <c r="A60" s="371">
        <v>761</v>
      </c>
      <c r="B60" s="15" t="s">
        <v>327</v>
      </c>
      <c r="C60" s="341" t="s">
        <v>345</v>
      </c>
      <c r="D60" s="347">
        <v>465</v>
      </c>
      <c r="E60" s="357">
        <v>465</v>
      </c>
      <c r="F60" s="357">
        <v>465</v>
      </c>
      <c r="G60" s="357">
        <v>465</v>
      </c>
      <c r="H60" s="357">
        <v>465</v>
      </c>
      <c r="I60" s="357">
        <v>476</v>
      </c>
      <c r="J60" s="357">
        <v>476</v>
      </c>
      <c r="K60" s="357">
        <v>476</v>
      </c>
      <c r="L60" s="357">
        <v>476</v>
      </c>
      <c r="M60" s="357">
        <v>476</v>
      </c>
      <c r="N60" s="357">
        <v>475</v>
      </c>
      <c r="O60" s="350">
        <v>480</v>
      </c>
      <c r="P60" s="347">
        <v>479</v>
      </c>
      <c r="Q60" s="357">
        <v>425</v>
      </c>
      <c r="R60" s="357">
        <v>417</v>
      </c>
      <c r="S60" s="357">
        <v>512</v>
      </c>
      <c r="T60" s="357">
        <v>505</v>
      </c>
      <c r="U60" s="357">
        <v>513</v>
      </c>
      <c r="V60" s="357">
        <v>504</v>
      </c>
      <c r="W60" s="357">
        <v>505</v>
      </c>
      <c r="X60" s="357">
        <v>502</v>
      </c>
      <c r="Y60" s="357">
        <v>506</v>
      </c>
      <c r="Z60" s="357">
        <v>504</v>
      </c>
      <c r="AA60" s="350">
        <v>504</v>
      </c>
      <c r="AB60" s="347">
        <v>505</v>
      </c>
      <c r="AC60" s="357">
        <v>502</v>
      </c>
      <c r="AD60" s="357">
        <v>501</v>
      </c>
      <c r="AE60" s="357">
        <v>501</v>
      </c>
      <c r="AF60" s="357">
        <v>494</v>
      </c>
      <c r="AG60" s="357">
        <v>492</v>
      </c>
      <c r="AH60" s="357">
        <v>492</v>
      </c>
      <c r="AI60" s="357">
        <v>493</v>
      </c>
      <c r="AJ60" s="357">
        <v>492</v>
      </c>
      <c r="AK60" s="357">
        <v>493</v>
      </c>
      <c r="AL60" s="357">
        <v>493</v>
      </c>
      <c r="AM60" s="350">
        <v>491</v>
      </c>
      <c r="AN60" s="347">
        <v>491</v>
      </c>
      <c r="AO60" s="357">
        <v>489</v>
      </c>
      <c r="AP60" s="357">
        <v>488</v>
      </c>
      <c r="AQ60" s="357">
        <v>489</v>
      </c>
      <c r="AR60" s="357">
        <v>489</v>
      </c>
      <c r="AS60" s="357">
        <v>489</v>
      </c>
      <c r="AT60" s="357">
        <v>488</v>
      </c>
      <c r="AU60" s="357">
        <v>486</v>
      </c>
      <c r="AV60" s="357">
        <v>486</v>
      </c>
      <c r="AW60" s="357">
        <v>486</v>
      </c>
      <c r="AX60" s="357">
        <v>483</v>
      </c>
      <c r="AY60" s="350">
        <v>483</v>
      </c>
      <c r="AZ60" s="347">
        <v>483</v>
      </c>
      <c r="BA60" s="357">
        <v>480</v>
      </c>
      <c r="BB60" s="357">
        <v>480</v>
      </c>
      <c r="BC60" s="357">
        <v>479</v>
      </c>
      <c r="BD60" s="357">
        <v>477</v>
      </c>
      <c r="BE60" s="357">
        <v>474</v>
      </c>
      <c r="BF60" s="357">
        <v>466</v>
      </c>
      <c r="BG60" s="357">
        <v>464</v>
      </c>
      <c r="BH60" s="357">
        <v>464</v>
      </c>
      <c r="BI60" s="357">
        <v>464</v>
      </c>
      <c r="BJ60" s="357">
        <v>463</v>
      </c>
      <c r="BK60" s="346">
        <v>464</v>
      </c>
      <c r="BL60" s="347">
        <v>463</v>
      </c>
      <c r="BM60" s="357">
        <v>462</v>
      </c>
      <c r="BN60" s="357">
        <v>467</v>
      </c>
      <c r="BO60" s="357">
        <v>467</v>
      </c>
      <c r="BP60" s="357">
        <v>467</v>
      </c>
      <c r="BQ60" s="357">
        <v>469</v>
      </c>
      <c r="BR60" s="357">
        <v>465</v>
      </c>
      <c r="BS60" s="357">
        <v>467</v>
      </c>
      <c r="BT60" s="357">
        <v>467</v>
      </c>
      <c r="BU60" s="357">
        <v>465</v>
      </c>
      <c r="BV60" s="357">
        <v>463</v>
      </c>
      <c r="BW60" s="346">
        <v>463</v>
      </c>
      <c r="BX60" s="347">
        <v>471</v>
      </c>
      <c r="BY60" s="357">
        <v>468</v>
      </c>
      <c r="BZ60" s="357">
        <v>501</v>
      </c>
      <c r="CA60" s="357">
        <v>495</v>
      </c>
      <c r="CB60" s="357">
        <v>496</v>
      </c>
      <c r="CC60" s="357">
        <v>493</v>
      </c>
      <c r="CD60" s="357">
        <v>486</v>
      </c>
      <c r="CE60" s="357">
        <v>485</v>
      </c>
      <c r="CF60" s="357">
        <v>485</v>
      </c>
      <c r="CG60" s="357">
        <v>485</v>
      </c>
      <c r="CH60" s="357">
        <v>480</v>
      </c>
      <c r="CI60" s="346">
        <v>470</v>
      </c>
      <c r="CJ60" s="347">
        <v>464</v>
      </c>
      <c r="CK60" s="357">
        <v>456</v>
      </c>
      <c r="CL60" s="357">
        <v>455</v>
      </c>
      <c r="CM60" s="357">
        <v>452</v>
      </c>
      <c r="CN60" s="357">
        <v>452</v>
      </c>
      <c r="CO60" s="357">
        <v>458</v>
      </c>
      <c r="CP60" s="357">
        <v>463</v>
      </c>
      <c r="CQ60" s="357">
        <v>465</v>
      </c>
      <c r="CR60" s="357">
        <v>459</v>
      </c>
      <c r="CS60" s="346">
        <v>458</v>
      </c>
      <c r="CT60" s="350">
        <v>461</v>
      </c>
      <c r="CU60" s="102">
        <v>3</v>
      </c>
      <c r="CV60" s="85">
        <v>0.65502183406113534</v>
      </c>
      <c r="CW60" s="102">
        <v>-9</v>
      </c>
      <c r="CX60" s="85">
        <v>-1.9148936170212765</v>
      </c>
    </row>
    <row r="61" spans="1:102" ht="15" customHeight="1" outlineLevel="2">
      <c r="A61" s="371">
        <v>842</v>
      </c>
      <c r="B61" s="15" t="s">
        <v>327</v>
      </c>
      <c r="C61" s="341" t="s">
        <v>346</v>
      </c>
      <c r="D61" s="347">
        <v>77</v>
      </c>
      <c r="E61" s="357">
        <v>77</v>
      </c>
      <c r="F61" s="357">
        <v>77</v>
      </c>
      <c r="G61" s="357">
        <v>77</v>
      </c>
      <c r="H61" s="357">
        <v>77</v>
      </c>
      <c r="I61" s="357">
        <v>77</v>
      </c>
      <c r="J61" s="357">
        <v>77</v>
      </c>
      <c r="K61" s="357">
        <v>77</v>
      </c>
      <c r="L61" s="357">
        <v>77</v>
      </c>
      <c r="M61" s="357">
        <v>77</v>
      </c>
      <c r="N61" s="357">
        <v>76</v>
      </c>
      <c r="O61" s="350">
        <v>83</v>
      </c>
      <c r="P61" s="347">
        <v>83</v>
      </c>
      <c r="Q61" s="357">
        <v>74</v>
      </c>
      <c r="R61" s="357">
        <v>74</v>
      </c>
      <c r="S61" s="357">
        <v>99</v>
      </c>
      <c r="T61" s="357">
        <v>99</v>
      </c>
      <c r="U61" s="357">
        <v>100</v>
      </c>
      <c r="V61" s="357">
        <v>100</v>
      </c>
      <c r="W61" s="357">
        <v>99</v>
      </c>
      <c r="X61" s="357">
        <v>99</v>
      </c>
      <c r="Y61" s="357">
        <v>100</v>
      </c>
      <c r="Z61" s="357">
        <v>100</v>
      </c>
      <c r="AA61" s="350">
        <v>99</v>
      </c>
      <c r="AB61" s="347">
        <v>99</v>
      </c>
      <c r="AC61" s="357">
        <v>99</v>
      </c>
      <c r="AD61" s="357">
        <v>99</v>
      </c>
      <c r="AE61" s="357">
        <v>99</v>
      </c>
      <c r="AF61" s="357">
        <v>99</v>
      </c>
      <c r="AG61" s="357">
        <v>98</v>
      </c>
      <c r="AH61" s="357">
        <v>98</v>
      </c>
      <c r="AI61" s="357">
        <v>99</v>
      </c>
      <c r="AJ61" s="357">
        <v>100</v>
      </c>
      <c r="AK61" s="357">
        <v>101</v>
      </c>
      <c r="AL61" s="357">
        <v>101</v>
      </c>
      <c r="AM61" s="350">
        <v>101</v>
      </c>
      <c r="AN61" s="347">
        <v>101</v>
      </c>
      <c r="AO61" s="357">
        <v>102</v>
      </c>
      <c r="AP61" s="357">
        <v>102</v>
      </c>
      <c r="AQ61" s="357">
        <v>101</v>
      </c>
      <c r="AR61" s="357">
        <v>101</v>
      </c>
      <c r="AS61" s="357">
        <v>101</v>
      </c>
      <c r="AT61" s="357">
        <v>101</v>
      </c>
      <c r="AU61" s="357">
        <v>101</v>
      </c>
      <c r="AV61" s="357">
        <v>101</v>
      </c>
      <c r="AW61" s="357">
        <v>101</v>
      </c>
      <c r="AX61" s="357">
        <v>101</v>
      </c>
      <c r="AY61" s="350">
        <v>100</v>
      </c>
      <c r="AZ61" s="347">
        <v>100</v>
      </c>
      <c r="BA61" s="357">
        <v>100</v>
      </c>
      <c r="BB61" s="357">
        <v>98</v>
      </c>
      <c r="BC61" s="357">
        <v>97</v>
      </c>
      <c r="BD61" s="357">
        <v>97</v>
      </c>
      <c r="BE61" s="357">
        <v>97</v>
      </c>
      <c r="BF61" s="357">
        <v>96</v>
      </c>
      <c r="BG61" s="357">
        <v>96</v>
      </c>
      <c r="BH61" s="357">
        <v>96</v>
      </c>
      <c r="BI61" s="357">
        <v>96</v>
      </c>
      <c r="BJ61" s="357">
        <v>96</v>
      </c>
      <c r="BK61" s="346">
        <v>96</v>
      </c>
      <c r="BL61" s="347">
        <v>96</v>
      </c>
      <c r="BM61" s="357">
        <v>96</v>
      </c>
      <c r="BN61" s="357">
        <v>96</v>
      </c>
      <c r="BO61" s="357">
        <v>96</v>
      </c>
      <c r="BP61" s="357">
        <v>96</v>
      </c>
      <c r="BQ61" s="357">
        <v>97</v>
      </c>
      <c r="BR61" s="357">
        <v>97</v>
      </c>
      <c r="BS61" s="357">
        <v>98</v>
      </c>
      <c r="BT61" s="357">
        <v>98</v>
      </c>
      <c r="BU61" s="357">
        <v>98</v>
      </c>
      <c r="BV61" s="357">
        <v>98</v>
      </c>
      <c r="BW61" s="346">
        <v>98</v>
      </c>
      <c r="BX61" s="347">
        <v>99</v>
      </c>
      <c r="BY61" s="357">
        <v>99</v>
      </c>
      <c r="BZ61" s="357">
        <v>106</v>
      </c>
      <c r="CA61" s="357">
        <v>107</v>
      </c>
      <c r="CB61" s="357">
        <v>108</v>
      </c>
      <c r="CC61" s="357">
        <v>107</v>
      </c>
      <c r="CD61" s="357">
        <v>105</v>
      </c>
      <c r="CE61" s="357">
        <v>105</v>
      </c>
      <c r="CF61" s="357">
        <v>105</v>
      </c>
      <c r="CG61" s="357">
        <v>105</v>
      </c>
      <c r="CH61" s="357">
        <v>105</v>
      </c>
      <c r="CI61" s="346">
        <v>105</v>
      </c>
      <c r="CJ61" s="347">
        <v>105</v>
      </c>
      <c r="CK61" s="357">
        <v>105</v>
      </c>
      <c r="CL61" s="357">
        <v>105</v>
      </c>
      <c r="CM61" s="357">
        <v>107</v>
      </c>
      <c r="CN61" s="357">
        <v>107</v>
      </c>
      <c r="CO61" s="357">
        <v>109</v>
      </c>
      <c r="CP61" s="357">
        <v>109</v>
      </c>
      <c r="CQ61" s="357">
        <v>109</v>
      </c>
      <c r="CR61" s="357">
        <v>110</v>
      </c>
      <c r="CS61" s="346">
        <v>110</v>
      </c>
      <c r="CT61" s="350">
        <v>110</v>
      </c>
      <c r="CU61" s="102">
        <v>0</v>
      </c>
      <c r="CV61" s="85">
        <v>0</v>
      </c>
      <c r="CW61" s="102">
        <v>5</v>
      </c>
      <c r="CX61" s="85">
        <v>4.7619047619047619</v>
      </c>
    </row>
    <row r="62" spans="1:102" ht="15" customHeight="1" outlineLevel="1">
      <c r="A62" s="123" t="s">
        <v>347</v>
      </c>
      <c r="B62" s="26"/>
      <c r="C62" s="27"/>
      <c r="D62" s="44">
        <v>3577</v>
      </c>
      <c r="E62" s="45">
        <v>3577</v>
      </c>
      <c r="F62" s="45">
        <v>3575</v>
      </c>
      <c r="G62" s="45">
        <v>3575</v>
      </c>
      <c r="H62" s="45">
        <v>3574</v>
      </c>
      <c r="I62" s="45">
        <v>3652</v>
      </c>
      <c r="J62" s="45">
        <v>3650</v>
      </c>
      <c r="K62" s="45">
        <v>3654</v>
      </c>
      <c r="L62" s="45">
        <v>3654</v>
      </c>
      <c r="M62" s="45">
        <v>3653</v>
      </c>
      <c r="N62" s="45">
        <v>3640</v>
      </c>
      <c r="O62" s="235">
        <v>3921</v>
      </c>
      <c r="P62" s="44">
        <v>3910</v>
      </c>
      <c r="Q62" s="45">
        <v>3343</v>
      </c>
      <c r="R62" s="45">
        <v>3311</v>
      </c>
      <c r="S62" s="45">
        <v>4448</v>
      </c>
      <c r="T62" s="45">
        <v>4386</v>
      </c>
      <c r="U62" s="45">
        <v>4483</v>
      </c>
      <c r="V62" s="45">
        <v>4428</v>
      </c>
      <c r="W62" s="45">
        <v>4426</v>
      </c>
      <c r="X62" s="45">
        <v>4419</v>
      </c>
      <c r="Y62" s="45">
        <v>4451</v>
      </c>
      <c r="Z62" s="45">
        <v>4446</v>
      </c>
      <c r="AA62" s="235">
        <v>4464</v>
      </c>
      <c r="AB62" s="44">
        <v>4458</v>
      </c>
      <c r="AC62" s="45">
        <v>4452</v>
      </c>
      <c r="AD62" s="45">
        <v>4456</v>
      </c>
      <c r="AE62" s="45">
        <v>4455</v>
      </c>
      <c r="AF62" s="45">
        <v>4431</v>
      </c>
      <c r="AG62" s="45">
        <v>4419</v>
      </c>
      <c r="AH62" s="45">
        <v>4426</v>
      </c>
      <c r="AI62" s="45">
        <v>4444</v>
      </c>
      <c r="AJ62" s="45">
        <v>4450</v>
      </c>
      <c r="AK62" s="45">
        <v>4453</v>
      </c>
      <c r="AL62" s="45">
        <v>4449</v>
      </c>
      <c r="AM62" s="235">
        <v>4443</v>
      </c>
      <c r="AN62" s="44">
        <v>4432</v>
      </c>
      <c r="AO62" s="45">
        <v>4433</v>
      </c>
      <c r="AP62" s="45">
        <v>4425</v>
      </c>
      <c r="AQ62" s="45">
        <v>4413</v>
      </c>
      <c r="AR62" s="45">
        <v>4398</v>
      </c>
      <c r="AS62" s="45">
        <v>4388</v>
      </c>
      <c r="AT62" s="45">
        <v>4379</v>
      </c>
      <c r="AU62" s="45">
        <v>4357</v>
      </c>
      <c r="AV62" s="45">
        <v>4348</v>
      </c>
      <c r="AW62" s="45">
        <v>4339</v>
      </c>
      <c r="AX62" s="45">
        <v>4321</v>
      </c>
      <c r="AY62" s="235">
        <v>4317</v>
      </c>
      <c r="AZ62" s="44">
        <v>4309</v>
      </c>
      <c r="BA62" s="45">
        <v>4298</v>
      </c>
      <c r="BB62" s="45">
        <v>4277</v>
      </c>
      <c r="BC62" s="45">
        <v>4270</v>
      </c>
      <c r="BD62" s="45">
        <v>4260</v>
      </c>
      <c r="BE62" s="45">
        <v>4244</v>
      </c>
      <c r="BF62" s="45">
        <v>4161</v>
      </c>
      <c r="BG62" s="45">
        <v>4148</v>
      </c>
      <c r="BH62" s="45">
        <v>4144</v>
      </c>
      <c r="BI62" s="45">
        <v>4142</v>
      </c>
      <c r="BJ62" s="45">
        <v>4144</v>
      </c>
      <c r="BK62" s="57">
        <v>4136</v>
      </c>
      <c r="BL62" s="44">
        <v>4114</v>
      </c>
      <c r="BM62" s="45">
        <v>4110</v>
      </c>
      <c r="BN62" s="45">
        <v>4187</v>
      </c>
      <c r="BO62" s="45">
        <v>4198</v>
      </c>
      <c r="BP62" s="45">
        <v>4198</v>
      </c>
      <c r="BQ62" s="45">
        <v>4222</v>
      </c>
      <c r="BR62" s="45">
        <v>4167</v>
      </c>
      <c r="BS62" s="45">
        <v>4162</v>
      </c>
      <c r="BT62" s="45">
        <v>4153</v>
      </c>
      <c r="BU62" s="45">
        <v>4138</v>
      </c>
      <c r="BV62" s="45">
        <v>4130</v>
      </c>
      <c r="BW62" s="57">
        <v>4128</v>
      </c>
      <c r="BX62" s="44">
        <v>4159</v>
      </c>
      <c r="BY62" s="45">
        <v>4110</v>
      </c>
      <c r="BZ62" s="45">
        <v>4410</v>
      </c>
      <c r="CA62" s="45">
        <v>4321</v>
      </c>
      <c r="CB62" s="45">
        <v>4369</v>
      </c>
      <c r="CC62" s="45">
        <v>4332</v>
      </c>
      <c r="CD62" s="45">
        <v>4318</v>
      </c>
      <c r="CE62" s="45">
        <v>4311</v>
      </c>
      <c r="CF62" s="45">
        <v>4304</v>
      </c>
      <c r="CG62" s="45">
        <v>4323</v>
      </c>
      <c r="CH62" s="45">
        <v>4286</v>
      </c>
      <c r="CI62" s="57">
        <v>4227</v>
      </c>
      <c r="CJ62" s="44">
        <v>4244</v>
      </c>
      <c r="CK62" s="45">
        <v>4217</v>
      </c>
      <c r="CL62" s="45">
        <v>4215</v>
      </c>
      <c r="CM62" s="45">
        <v>4265</v>
      </c>
      <c r="CN62" s="45">
        <v>4262</v>
      </c>
      <c r="CO62" s="45">
        <v>4269</v>
      </c>
      <c r="CP62" s="45">
        <v>4251</v>
      </c>
      <c r="CQ62" s="45">
        <v>4279</v>
      </c>
      <c r="CR62" s="45">
        <v>4296</v>
      </c>
      <c r="CS62" s="57">
        <v>4281</v>
      </c>
      <c r="CT62" s="235">
        <v>4293</v>
      </c>
      <c r="CU62" s="102">
        <v>12</v>
      </c>
      <c r="CV62" s="85">
        <v>0.28030833917309039</v>
      </c>
      <c r="CW62" s="102">
        <v>66</v>
      </c>
      <c r="CX62" s="85">
        <v>1.5613910574875798</v>
      </c>
    </row>
    <row r="63" spans="1:102" ht="15" customHeight="1" outlineLevel="2">
      <c r="A63" s="371">
        <v>38</v>
      </c>
      <c r="B63" s="15" t="s">
        <v>347</v>
      </c>
      <c r="C63" s="341" t="s">
        <v>348</v>
      </c>
      <c r="D63" s="347">
        <v>109</v>
      </c>
      <c r="E63" s="357">
        <v>109</v>
      </c>
      <c r="F63" s="357">
        <v>109</v>
      </c>
      <c r="G63" s="357">
        <v>109</v>
      </c>
      <c r="H63" s="357">
        <v>109</v>
      </c>
      <c r="I63" s="357">
        <v>110</v>
      </c>
      <c r="J63" s="357">
        <v>110</v>
      </c>
      <c r="K63" s="357">
        <v>110</v>
      </c>
      <c r="L63" s="357">
        <v>110</v>
      </c>
      <c r="M63" s="357">
        <v>110</v>
      </c>
      <c r="N63" s="357">
        <v>110</v>
      </c>
      <c r="O63" s="350">
        <v>118</v>
      </c>
      <c r="P63" s="347">
        <v>118</v>
      </c>
      <c r="Q63" s="357">
        <v>109</v>
      </c>
      <c r="R63" s="357">
        <v>107</v>
      </c>
      <c r="S63" s="357">
        <v>152</v>
      </c>
      <c r="T63" s="357">
        <v>147</v>
      </c>
      <c r="U63" s="357">
        <v>155</v>
      </c>
      <c r="V63" s="357">
        <v>155</v>
      </c>
      <c r="W63" s="357">
        <v>158</v>
      </c>
      <c r="X63" s="357">
        <v>157</v>
      </c>
      <c r="Y63" s="357">
        <v>157</v>
      </c>
      <c r="Z63" s="357">
        <v>157</v>
      </c>
      <c r="AA63" s="350">
        <v>158</v>
      </c>
      <c r="AB63" s="347">
        <v>158</v>
      </c>
      <c r="AC63" s="357">
        <v>157</v>
      </c>
      <c r="AD63" s="357">
        <v>157</v>
      </c>
      <c r="AE63" s="357">
        <v>157</v>
      </c>
      <c r="AF63" s="357">
        <v>154</v>
      </c>
      <c r="AG63" s="357">
        <v>154</v>
      </c>
      <c r="AH63" s="357">
        <v>154</v>
      </c>
      <c r="AI63" s="357">
        <v>154</v>
      </c>
      <c r="AJ63" s="357">
        <v>153</v>
      </c>
      <c r="AK63" s="357">
        <v>154</v>
      </c>
      <c r="AL63" s="357">
        <v>156</v>
      </c>
      <c r="AM63" s="350">
        <v>156</v>
      </c>
      <c r="AN63" s="347">
        <v>156</v>
      </c>
      <c r="AO63" s="357">
        <v>155</v>
      </c>
      <c r="AP63" s="357">
        <v>154</v>
      </c>
      <c r="AQ63" s="357">
        <v>153</v>
      </c>
      <c r="AR63" s="357">
        <v>153</v>
      </c>
      <c r="AS63" s="357">
        <v>153</v>
      </c>
      <c r="AT63" s="357">
        <v>151</v>
      </c>
      <c r="AU63" s="357">
        <v>150</v>
      </c>
      <c r="AV63" s="357">
        <v>150</v>
      </c>
      <c r="AW63" s="357">
        <v>150</v>
      </c>
      <c r="AX63" s="357">
        <v>149</v>
      </c>
      <c r="AY63" s="350">
        <v>149</v>
      </c>
      <c r="AZ63" s="347">
        <v>149</v>
      </c>
      <c r="BA63" s="357">
        <v>149</v>
      </c>
      <c r="BB63" s="357">
        <v>149</v>
      </c>
      <c r="BC63" s="357">
        <v>148</v>
      </c>
      <c r="BD63" s="357">
        <v>148</v>
      </c>
      <c r="BE63" s="357">
        <v>147</v>
      </c>
      <c r="BF63" s="357">
        <v>145</v>
      </c>
      <c r="BG63" s="357">
        <v>144</v>
      </c>
      <c r="BH63" s="357">
        <v>144</v>
      </c>
      <c r="BI63" s="357">
        <v>144</v>
      </c>
      <c r="BJ63" s="357">
        <v>147</v>
      </c>
      <c r="BK63" s="346">
        <v>147</v>
      </c>
      <c r="BL63" s="347">
        <v>145</v>
      </c>
      <c r="BM63" s="357">
        <v>145</v>
      </c>
      <c r="BN63" s="357">
        <v>145</v>
      </c>
      <c r="BO63" s="357">
        <v>146</v>
      </c>
      <c r="BP63" s="357">
        <v>146</v>
      </c>
      <c r="BQ63" s="357">
        <v>147</v>
      </c>
      <c r="BR63" s="357">
        <v>147</v>
      </c>
      <c r="BS63" s="357">
        <v>147</v>
      </c>
      <c r="BT63" s="357">
        <v>147</v>
      </c>
      <c r="BU63" s="357">
        <v>146</v>
      </c>
      <c r="BV63" s="357">
        <v>146</v>
      </c>
      <c r="BW63" s="346">
        <v>146</v>
      </c>
      <c r="BX63" s="347">
        <v>145</v>
      </c>
      <c r="BY63" s="357">
        <v>143</v>
      </c>
      <c r="BZ63" s="357">
        <v>145</v>
      </c>
      <c r="CA63" s="357">
        <v>142</v>
      </c>
      <c r="CB63" s="357">
        <v>143</v>
      </c>
      <c r="CC63" s="357">
        <v>143</v>
      </c>
      <c r="CD63" s="357">
        <v>144</v>
      </c>
      <c r="CE63" s="357">
        <v>144</v>
      </c>
      <c r="CF63" s="357">
        <v>144</v>
      </c>
      <c r="CG63" s="357">
        <v>146</v>
      </c>
      <c r="CH63" s="357">
        <v>146</v>
      </c>
      <c r="CI63" s="346">
        <v>144</v>
      </c>
      <c r="CJ63" s="347">
        <v>145</v>
      </c>
      <c r="CK63" s="357">
        <v>143</v>
      </c>
      <c r="CL63" s="357">
        <v>143</v>
      </c>
      <c r="CM63" s="357">
        <v>144</v>
      </c>
      <c r="CN63" s="357">
        <v>144</v>
      </c>
      <c r="CO63" s="357">
        <v>146</v>
      </c>
      <c r="CP63" s="357">
        <v>144</v>
      </c>
      <c r="CQ63" s="357">
        <v>145</v>
      </c>
      <c r="CR63" s="357">
        <v>146</v>
      </c>
      <c r="CS63" s="346">
        <v>147</v>
      </c>
      <c r="CT63" s="350">
        <v>148</v>
      </c>
      <c r="CU63" s="102">
        <v>1</v>
      </c>
      <c r="CV63" s="85">
        <v>0.68027210884353739</v>
      </c>
      <c r="CW63" s="102">
        <v>4</v>
      </c>
      <c r="CX63" s="85">
        <v>2.7777777777777777</v>
      </c>
    </row>
    <row r="64" spans="1:102" ht="15" customHeight="1" outlineLevel="2">
      <c r="A64" s="371">
        <v>86</v>
      </c>
      <c r="B64" s="15" t="s">
        <v>347</v>
      </c>
      <c r="C64" s="341" t="s">
        <v>349</v>
      </c>
      <c r="D64" s="347">
        <v>48</v>
      </c>
      <c r="E64" s="357">
        <v>48</v>
      </c>
      <c r="F64" s="357">
        <v>48</v>
      </c>
      <c r="G64" s="357">
        <v>48</v>
      </c>
      <c r="H64" s="357">
        <v>47</v>
      </c>
      <c r="I64" s="357">
        <v>48</v>
      </c>
      <c r="J64" s="357">
        <v>48</v>
      </c>
      <c r="K64" s="357">
        <v>48</v>
      </c>
      <c r="L64" s="357">
        <v>48</v>
      </c>
      <c r="M64" s="357">
        <v>48</v>
      </c>
      <c r="N64" s="357">
        <v>48</v>
      </c>
      <c r="O64" s="350">
        <v>57</v>
      </c>
      <c r="P64" s="347">
        <v>57</v>
      </c>
      <c r="Q64" s="357">
        <v>52</v>
      </c>
      <c r="R64" s="357">
        <v>52</v>
      </c>
      <c r="S64" s="357">
        <v>91</v>
      </c>
      <c r="T64" s="357">
        <v>91</v>
      </c>
      <c r="U64" s="357">
        <v>95</v>
      </c>
      <c r="V64" s="357">
        <v>95</v>
      </c>
      <c r="W64" s="357">
        <v>94</v>
      </c>
      <c r="X64" s="357">
        <v>94</v>
      </c>
      <c r="Y64" s="357">
        <v>95</v>
      </c>
      <c r="Z64" s="357">
        <v>95</v>
      </c>
      <c r="AA64" s="350">
        <v>96</v>
      </c>
      <c r="AB64" s="347">
        <v>96</v>
      </c>
      <c r="AC64" s="357">
        <v>96</v>
      </c>
      <c r="AD64" s="357">
        <v>96</v>
      </c>
      <c r="AE64" s="357">
        <v>96</v>
      </c>
      <c r="AF64" s="357">
        <v>94</v>
      </c>
      <c r="AG64" s="357">
        <v>93</v>
      </c>
      <c r="AH64" s="357">
        <v>93</v>
      </c>
      <c r="AI64" s="357">
        <v>93</v>
      </c>
      <c r="AJ64" s="357">
        <v>94</v>
      </c>
      <c r="AK64" s="357">
        <v>96</v>
      </c>
      <c r="AL64" s="357">
        <v>96</v>
      </c>
      <c r="AM64" s="350">
        <v>96</v>
      </c>
      <c r="AN64" s="347">
        <v>96</v>
      </c>
      <c r="AO64" s="357">
        <v>95</v>
      </c>
      <c r="AP64" s="357">
        <v>94</v>
      </c>
      <c r="AQ64" s="357">
        <v>94</v>
      </c>
      <c r="AR64" s="357">
        <v>94</v>
      </c>
      <c r="AS64" s="357">
        <v>94</v>
      </c>
      <c r="AT64" s="357">
        <v>94</v>
      </c>
      <c r="AU64" s="357">
        <v>94</v>
      </c>
      <c r="AV64" s="357">
        <v>94</v>
      </c>
      <c r="AW64" s="357">
        <v>94</v>
      </c>
      <c r="AX64" s="357">
        <v>94</v>
      </c>
      <c r="AY64" s="350">
        <v>93</v>
      </c>
      <c r="AZ64" s="347">
        <v>92</v>
      </c>
      <c r="BA64" s="357">
        <v>91</v>
      </c>
      <c r="BB64" s="357">
        <v>91</v>
      </c>
      <c r="BC64" s="357">
        <v>90</v>
      </c>
      <c r="BD64" s="357">
        <v>90</v>
      </c>
      <c r="BE64" s="357">
        <v>90</v>
      </c>
      <c r="BF64" s="357">
        <v>88</v>
      </c>
      <c r="BG64" s="357">
        <v>87</v>
      </c>
      <c r="BH64" s="357">
        <v>87</v>
      </c>
      <c r="BI64" s="357">
        <v>87</v>
      </c>
      <c r="BJ64" s="357">
        <v>87</v>
      </c>
      <c r="BK64" s="346">
        <v>87</v>
      </c>
      <c r="BL64" s="347">
        <v>86</v>
      </c>
      <c r="BM64" s="357">
        <v>86</v>
      </c>
      <c r="BN64" s="357">
        <v>88</v>
      </c>
      <c r="BO64" s="357">
        <v>88</v>
      </c>
      <c r="BP64" s="357">
        <v>88</v>
      </c>
      <c r="BQ64" s="357">
        <v>88</v>
      </c>
      <c r="BR64" s="357">
        <v>86</v>
      </c>
      <c r="BS64" s="357">
        <v>86</v>
      </c>
      <c r="BT64" s="357">
        <v>86</v>
      </c>
      <c r="BU64" s="357">
        <v>86</v>
      </c>
      <c r="BV64" s="357">
        <v>87</v>
      </c>
      <c r="BW64" s="346">
        <v>87</v>
      </c>
      <c r="BX64" s="347">
        <v>86</v>
      </c>
      <c r="BY64" s="357">
        <v>87</v>
      </c>
      <c r="BZ64" s="357">
        <v>88</v>
      </c>
      <c r="CA64" s="357">
        <v>88</v>
      </c>
      <c r="CB64" s="357">
        <v>88</v>
      </c>
      <c r="CC64" s="357">
        <v>88</v>
      </c>
      <c r="CD64" s="357">
        <v>89</v>
      </c>
      <c r="CE64" s="357">
        <v>89</v>
      </c>
      <c r="CF64" s="357">
        <v>91</v>
      </c>
      <c r="CG64" s="357">
        <v>91</v>
      </c>
      <c r="CH64" s="357">
        <v>91</v>
      </c>
      <c r="CI64" s="346">
        <v>88</v>
      </c>
      <c r="CJ64" s="347">
        <v>89</v>
      </c>
      <c r="CK64" s="357">
        <v>91</v>
      </c>
      <c r="CL64" s="357">
        <v>91</v>
      </c>
      <c r="CM64" s="357">
        <v>94</v>
      </c>
      <c r="CN64" s="357">
        <v>95</v>
      </c>
      <c r="CO64" s="357">
        <v>95</v>
      </c>
      <c r="CP64" s="357">
        <v>95</v>
      </c>
      <c r="CQ64" s="357">
        <v>94</v>
      </c>
      <c r="CR64" s="357">
        <v>94</v>
      </c>
      <c r="CS64" s="346">
        <v>94</v>
      </c>
      <c r="CT64" s="350">
        <v>96</v>
      </c>
      <c r="CU64" s="102">
        <v>2</v>
      </c>
      <c r="CV64" s="85">
        <v>2.1276595744680851</v>
      </c>
      <c r="CW64" s="102">
        <v>8</v>
      </c>
      <c r="CX64" s="85">
        <v>9.0909090909090917</v>
      </c>
    </row>
    <row r="65" spans="1:102" ht="15" customHeight="1" outlineLevel="2">
      <c r="A65" s="371">
        <v>107</v>
      </c>
      <c r="B65" s="15" t="s">
        <v>347</v>
      </c>
      <c r="C65" s="341" t="s">
        <v>350</v>
      </c>
      <c r="D65" s="347">
        <v>141</v>
      </c>
      <c r="E65" s="357">
        <v>141</v>
      </c>
      <c r="F65" s="357">
        <v>141</v>
      </c>
      <c r="G65" s="357">
        <v>141</v>
      </c>
      <c r="H65" s="357">
        <v>141</v>
      </c>
      <c r="I65" s="357">
        <v>143</v>
      </c>
      <c r="J65" s="357">
        <v>143</v>
      </c>
      <c r="K65" s="357">
        <v>143</v>
      </c>
      <c r="L65" s="357">
        <v>143</v>
      </c>
      <c r="M65" s="357">
        <v>142</v>
      </c>
      <c r="N65" s="357">
        <v>142</v>
      </c>
      <c r="O65" s="350">
        <v>166</v>
      </c>
      <c r="P65" s="347">
        <v>165</v>
      </c>
      <c r="Q65" s="357">
        <v>141</v>
      </c>
      <c r="R65" s="357">
        <v>135</v>
      </c>
      <c r="S65" s="357">
        <v>169</v>
      </c>
      <c r="T65" s="357">
        <v>167</v>
      </c>
      <c r="U65" s="357">
        <v>173</v>
      </c>
      <c r="V65" s="357">
        <v>165</v>
      </c>
      <c r="W65" s="357">
        <v>163</v>
      </c>
      <c r="X65" s="357">
        <v>163</v>
      </c>
      <c r="Y65" s="357">
        <v>164</v>
      </c>
      <c r="Z65" s="357">
        <v>164</v>
      </c>
      <c r="AA65" s="350">
        <v>167</v>
      </c>
      <c r="AB65" s="347">
        <v>167</v>
      </c>
      <c r="AC65" s="357">
        <v>167</v>
      </c>
      <c r="AD65" s="357">
        <v>166</v>
      </c>
      <c r="AE65" s="357">
        <v>166</v>
      </c>
      <c r="AF65" s="357">
        <v>166</v>
      </c>
      <c r="AG65" s="357">
        <v>164</v>
      </c>
      <c r="AH65" s="357">
        <v>165</v>
      </c>
      <c r="AI65" s="357">
        <v>168</v>
      </c>
      <c r="AJ65" s="357">
        <v>168</v>
      </c>
      <c r="AK65" s="357">
        <v>170</v>
      </c>
      <c r="AL65" s="357">
        <v>170</v>
      </c>
      <c r="AM65" s="350">
        <v>169</v>
      </c>
      <c r="AN65" s="347">
        <v>169</v>
      </c>
      <c r="AO65" s="357">
        <v>171</v>
      </c>
      <c r="AP65" s="357">
        <v>171</v>
      </c>
      <c r="AQ65" s="357">
        <v>171</v>
      </c>
      <c r="AR65" s="357">
        <v>171</v>
      </c>
      <c r="AS65" s="357">
        <v>171</v>
      </c>
      <c r="AT65" s="357">
        <v>171</v>
      </c>
      <c r="AU65" s="357">
        <v>171</v>
      </c>
      <c r="AV65" s="357">
        <v>171</v>
      </c>
      <c r="AW65" s="357">
        <v>170</v>
      </c>
      <c r="AX65" s="357">
        <v>170</v>
      </c>
      <c r="AY65" s="350">
        <v>170</v>
      </c>
      <c r="AZ65" s="347">
        <v>170</v>
      </c>
      <c r="BA65" s="357">
        <v>170</v>
      </c>
      <c r="BB65" s="357">
        <v>170</v>
      </c>
      <c r="BC65" s="357">
        <v>170</v>
      </c>
      <c r="BD65" s="357">
        <v>170</v>
      </c>
      <c r="BE65" s="357">
        <v>169</v>
      </c>
      <c r="BF65" s="357">
        <v>165</v>
      </c>
      <c r="BG65" s="357">
        <v>166</v>
      </c>
      <c r="BH65" s="357">
        <v>165</v>
      </c>
      <c r="BI65" s="357">
        <v>165</v>
      </c>
      <c r="BJ65" s="357">
        <v>166</v>
      </c>
      <c r="BK65" s="346">
        <v>166</v>
      </c>
      <c r="BL65" s="347">
        <v>165</v>
      </c>
      <c r="BM65" s="357">
        <v>165</v>
      </c>
      <c r="BN65" s="357">
        <v>167</v>
      </c>
      <c r="BO65" s="357">
        <v>168</v>
      </c>
      <c r="BP65" s="357">
        <v>168</v>
      </c>
      <c r="BQ65" s="357">
        <v>169</v>
      </c>
      <c r="BR65" s="357">
        <v>169</v>
      </c>
      <c r="BS65" s="357">
        <v>169</v>
      </c>
      <c r="BT65" s="357">
        <v>169</v>
      </c>
      <c r="BU65" s="357">
        <v>167</v>
      </c>
      <c r="BV65" s="357">
        <v>167</v>
      </c>
      <c r="BW65" s="346">
        <v>167</v>
      </c>
      <c r="BX65" s="347">
        <v>167</v>
      </c>
      <c r="BY65" s="357">
        <v>166</v>
      </c>
      <c r="BZ65" s="357">
        <v>180</v>
      </c>
      <c r="CA65" s="357">
        <v>181</v>
      </c>
      <c r="CB65" s="357">
        <v>195</v>
      </c>
      <c r="CC65" s="357">
        <v>192</v>
      </c>
      <c r="CD65" s="357">
        <v>182</v>
      </c>
      <c r="CE65" s="357">
        <v>182</v>
      </c>
      <c r="CF65" s="357">
        <v>180</v>
      </c>
      <c r="CG65" s="357">
        <v>181</v>
      </c>
      <c r="CH65" s="357">
        <v>178</v>
      </c>
      <c r="CI65" s="346">
        <v>175</v>
      </c>
      <c r="CJ65" s="347">
        <v>177</v>
      </c>
      <c r="CK65" s="357">
        <v>176</v>
      </c>
      <c r="CL65" s="357">
        <v>175</v>
      </c>
      <c r="CM65" s="357">
        <v>177</v>
      </c>
      <c r="CN65" s="357">
        <v>177</v>
      </c>
      <c r="CO65" s="357">
        <v>177</v>
      </c>
      <c r="CP65" s="357">
        <v>179</v>
      </c>
      <c r="CQ65" s="357">
        <v>177</v>
      </c>
      <c r="CR65" s="357">
        <v>179</v>
      </c>
      <c r="CS65" s="346">
        <v>179</v>
      </c>
      <c r="CT65" s="350">
        <v>181</v>
      </c>
      <c r="CU65" s="102">
        <v>2</v>
      </c>
      <c r="CV65" s="85">
        <v>1.1173184357541899</v>
      </c>
      <c r="CW65" s="102">
        <v>6</v>
      </c>
      <c r="CX65" s="85">
        <v>3.4285714285714288</v>
      </c>
    </row>
    <row r="66" spans="1:102" ht="15" customHeight="1" outlineLevel="2">
      <c r="A66" s="371">
        <v>134</v>
      </c>
      <c r="B66" s="15" t="s">
        <v>347</v>
      </c>
      <c r="C66" s="341" t="s">
        <v>351</v>
      </c>
      <c r="D66" s="347">
        <v>83</v>
      </c>
      <c r="E66" s="357">
        <v>83</v>
      </c>
      <c r="F66" s="357">
        <v>83</v>
      </c>
      <c r="G66" s="357">
        <v>83</v>
      </c>
      <c r="H66" s="357">
        <v>83</v>
      </c>
      <c r="I66" s="357">
        <v>83</v>
      </c>
      <c r="J66" s="357">
        <v>83</v>
      </c>
      <c r="K66" s="357">
        <v>83</v>
      </c>
      <c r="L66" s="357">
        <v>83</v>
      </c>
      <c r="M66" s="357">
        <v>83</v>
      </c>
      <c r="N66" s="357">
        <v>83</v>
      </c>
      <c r="O66" s="350">
        <v>106</v>
      </c>
      <c r="P66" s="347">
        <v>105</v>
      </c>
      <c r="Q66" s="357">
        <v>95</v>
      </c>
      <c r="R66" s="357">
        <v>95</v>
      </c>
      <c r="S66" s="357">
        <v>126</v>
      </c>
      <c r="T66" s="357">
        <v>126</v>
      </c>
      <c r="U66" s="357">
        <v>133</v>
      </c>
      <c r="V66" s="357">
        <v>131</v>
      </c>
      <c r="W66" s="357">
        <v>131</v>
      </c>
      <c r="X66" s="357">
        <v>130</v>
      </c>
      <c r="Y66" s="357">
        <v>132</v>
      </c>
      <c r="Z66" s="357">
        <v>131</v>
      </c>
      <c r="AA66" s="350">
        <v>132</v>
      </c>
      <c r="AB66" s="347">
        <v>132</v>
      </c>
      <c r="AC66" s="357">
        <v>132</v>
      </c>
      <c r="AD66" s="357">
        <v>134</v>
      </c>
      <c r="AE66" s="357">
        <v>134</v>
      </c>
      <c r="AF66" s="357">
        <v>136</v>
      </c>
      <c r="AG66" s="357">
        <v>136</v>
      </c>
      <c r="AH66" s="357">
        <v>137</v>
      </c>
      <c r="AI66" s="357">
        <v>137</v>
      </c>
      <c r="AJ66" s="357">
        <v>137</v>
      </c>
      <c r="AK66" s="357">
        <v>137</v>
      </c>
      <c r="AL66" s="357">
        <v>137</v>
      </c>
      <c r="AM66" s="350">
        <v>137</v>
      </c>
      <c r="AN66" s="347">
        <v>135</v>
      </c>
      <c r="AO66" s="357">
        <v>136</v>
      </c>
      <c r="AP66" s="357">
        <v>136</v>
      </c>
      <c r="AQ66" s="357">
        <v>133</v>
      </c>
      <c r="AR66" s="357">
        <v>132</v>
      </c>
      <c r="AS66" s="357">
        <v>132</v>
      </c>
      <c r="AT66" s="357">
        <v>132</v>
      </c>
      <c r="AU66" s="357">
        <v>132</v>
      </c>
      <c r="AV66" s="357">
        <v>132</v>
      </c>
      <c r="AW66" s="357">
        <v>132</v>
      </c>
      <c r="AX66" s="357">
        <v>131</v>
      </c>
      <c r="AY66" s="350">
        <v>131</v>
      </c>
      <c r="AZ66" s="347">
        <v>131</v>
      </c>
      <c r="BA66" s="357">
        <v>131</v>
      </c>
      <c r="BB66" s="357">
        <v>131</v>
      </c>
      <c r="BC66" s="357">
        <v>131</v>
      </c>
      <c r="BD66" s="357">
        <v>130</v>
      </c>
      <c r="BE66" s="357">
        <v>130</v>
      </c>
      <c r="BF66" s="357">
        <v>127</v>
      </c>
      <c r="BG66" s="357">
        <v>126</v>
      </c>
      <c r="BH66" s="357">
        <v>126</v>
      </c>
      <c r="BI66" s="357">
        <v>126</v>
      </c>
      <c r="BJ66" s="357">
        <v>126</v>
      </c>
      <c r="BK66" s="346">
        <v>125</v>
      </c>
      <c r="BL66" s="347">
        <v>124</v>
      </c>
      <c r="BM66" s="357">
        <v>124</v>
      </c>
      <c r="BN66" s="357">
        <v>127</v>
      </c>
      <c r="BO66" s="357">
        <v>129</v>
      </c>
      <c r="BP66" s="357">
        <v>129</v>
      </c>
      <c r="BQ66" s="357">
        <v>130</v>
      </c>
      <c r="BR66" s="357">
        <v>129</v>
      </c>
      <c r="BS66" s="357">
        <v>129</v>
      </c>
      <c r="BT66" s="357">
        <v>129</v>
      </c>
      <c r="BU66" s="357">
        <v>128</v>
      </c>
      <c r="BV66" s="357">
        <v>128</v>
      </c>
      <c r="BW66" s="346">
        <v>128</v>
      </c>
      <c r="BX66" s="347">
        <v>131</v>
      </c>
      <c r="BY66" s="357">
        <v>131</v>
      </c>
      <c r="BZ66" s="357">
        <v>133</v>
      </c>
      <c r="CA66" s="357">
        <v>134</v>
      </c>
      <c r="CB66" s="357">
        <v>135</v>
      </c>
      <c r="CC66" s="357">
        <v>133</v>
      </c>
      <c r="CD66" s="357">
        <v>132</v>
      </c>
      <c r="CE66" s="357">
        <v>132</v>
      </c>
      <c r="CF66" s="357">
        <v>135</v>
      </c>
      <c r="CG66" s="357">
        <v>136</v>
      </c>
      <c r="CH66" s="357">
        <v>135</v>
      </c>
      <c r="CI66" s="346">
        <v>135</v>
      </c>
      <c r="CJ66" s="347">
        <v>135</v>
      </c>
      <c r="CK66" s="357">
        <v>134</v>
      </c>
      <c r="CL66" s="357">
        <v>134</v>
      </c>
      <c r="CM66" s="357">
        <v>137</v>
      </c>
      <c r="CN66" s="357">
        <v>136</v>
      </c>
      <c r="CO66" s="357">
        <v>136</v>
      </c>
      <c r="CP66" s="357">
        <v>136</v>
      </c>
      <c r="CQ66" s="357">
        <v>137</v>
      </c>
      <c r="CR66" s="357">
        <v>137</v>
      </c>
      <c r="CS66" s="346">
        <v>136</v>
      </c>
      <c r="CT66" s="350">
        <v>135</v>
      </c>
      <c r="CU66" s="102">
        <v>-1</v>
      </c>
      <c r="CV66" s="85">
        <v>-0.73529411764705876</v>
      </c>
      <c r="CW66" s="102">
        <v>0</v>
      </c>
      <c r="CX66" s="85">
        <v>0</v>
      </c>
    </row>
    <row r="67" spans="1:102" ht="15" customHeight="1" outlineLevel="2">
      <c r="A67" s="371">
        <v>150</v>
      </c>
      <c r="B67" s="15" t="s">
        <v>347</v>
      </c>
      <c r="C67" s="341" t="s">
        <v>352</v>
      </c>
      <c r="D67" s="347">
        <v>137</v>
      </c>
      <c r="E67" s="357">
        <v>137</v>
      </c>
      <c r="F67" s="357">
        <v>137</v>
      </c>
      <c r="G67" s="357">
        <v>137</v>
      </c>
      <c r="H67" s="357">
        <v>137</v>
      </c>
      <c r="I67" s="357">
        <v>137</v>
      </c>
      <c r="J67" s="357">
        <v>137</v>
      </c>
      <c r="K67" s="357">
        <v>137</v>
      </c>
      <c r="L67" s="357">
        <v>137</v>
      </c>
      <c r="M67" s="357">
        <v>137</v>
      </c>
      <c r="N67" s="357">
        <v>136</v>
      </c>
      <c r="O67" s="350">
        <v>139</v>
      </c>
      <c r="P67" s="347">
        <v>139</v>
      </c>
      <c r="Q67" s="357">
        <v>116</v>
      </c>
      <c r="R67" s="357">
        <v>116</v>
      </c>
      <c r="S67" s="357">
        <v>158</v>
      </c>
      <c r="T67" s="357">
        <v>154</v>
      </c>
      <c r="U67" s="357">
        <v>155</v>
      </c>
      <c r="V67" s="357">
        <v>153</v>
      </c>
      <c r="W67" s="357">
        <v>152</v>
      </c>
      <c r="X67" s="357">
        <v>152</v>
      </c>
      <c r="Y67" s="357">
        <v>152</v>
      </c>
      <c r="Z67" s="357">
        <v>152</v>
      </c>
      <c r="AA67" s="350">
        <v>152</v>
      </c>
      <c r="AB67" s="347">
        <v>152</v>
      </c>
      <c r="AC67" s="357">
        <v>152</v>
      </c>
      <c r="AD67" s="357">
        <v>151</v>
      </c>
      <c r="AE67" s="357">
        <v>151</v>
      </c>
      <c r="AF67" s="357">
        <v>150</v>
      </c>
      <c r="AG67" s="357">
        <v>149</v>
      </c>
      <c r="AH67" s="357">
        <v>149</v>
      </c>
      <c r="AI67" s="357">
        <v>150</v>
      </c>
      <c r="AJ67" s="357">
        <v>150</v>
      </c>
      <c r="AK67" s="357">
        <v>149</v>
      </c>
      <c r="AL67" s="357">
        <v>148</v>
      </c>
      <c r="AM67" s="350">
        <v>148</v>
      </c>
      <c r="AN67" s="347">
        <v>148</v>
      </c>
      <c r="AO67" s="357">
        <v>147</v>
      </c>
      <c r="AP67" s="357">
        <v>147</v>
      </c>
      <c r="AQ67" s="357">
        <v>147</v>
      </c>
      <c r="AR67" s="357">
        <v>147</v>
      </c>
      <c r="AS67" s="357">
        <v>147</v>
      </c>
      <c r="AT67" s="357">
        <v>147</v>
      </c>
      <c r="AU67" s="357">
        <v>146</v>
      </c>
      <c r="AV67" s="357">
        <v>145</v>
      </c>
      <c r="AW67" s="357">
        <v>145</v>
      </c>
      <c r="AX67" s="357">
        <v>145</v>
      </c>
      <c r="AY67" s="350">
        <v>145</v>
      </c>
      <c r="AZ67" s="347">
        <v>144</v>
      </c>
      <c r="BA67" s="357">
        <v>143</v>
      </c>
      <c r="BB67" s="357">
        <v>142</v>
      </c>
      <c r="BC67" s="357">
        <v>142</v>
      </c>
      <c r="BD67" s="357">
        <v>142</v>
      </c>
      <c r="BE67" s="357">
        <v>141</v>
      </c>
      <c r="BF67" s="357">
        <v>136</v>
      </c>
      <c r="BG67" s="357">
        <v>135</v>
      </c>
      <c r="BH67" s="357">
        <v>135</v>
      </c>
      <c r="BI67" s="357">
        <v>134</v>
      </c>
      <c r="BJ67" s="357">
        <v>133</v>
      </c>
      <c r="BK67" s="346">
        <v>133</v>
      </c>
      <c r="BL67" s="347">
        <v>133</v>
      </c>
      <c r="BM67" s="357">
        <v>132</v>
      </c>
      <c r="BN67" s="357">
        <v>132</v>
      </c>
      <c r="BO67" s="357">
        <v>133</v>
      </c>
      <c r="BP67" s="357">
        <v>133</v>
      </c>
      <c r="BQ67" s="357">
        <v>133</v>
      </c>
      <c r="BR67" s="357">
        <v>133</v>
      </c>
      <c r="BS67" s="357">
        <v>130</v>
      </c>
      <c r="BT67" s="357">
        <v>130</v>
      </c>
      <c r="BU67" s="357">
        <v>129</v>
      </c>
      <c r="BV67" s="357">
        <v>127</v>
      </c>
      <c r="BW67" s="346">
        <v>127</v>
      </c>
      <c r="BX67" s="347">
        <v>127</v>
      </c>
      <c r="BY67" s="357">
        <v>126</v>
      </c>
      <c r="BZ67" s="357">
        <v>136</v>
      </c>
      <c r="CA67" s="357">
        <v>136</v>
      </c>
      <c r="CB67" s="357">
        <v>137</v>
      </c>
      <c r="CC67" s="357">
        <v>135</v>
      </c>
      <c r="CD67" s="357">
        <v>132</v>
      </c>
      <c r="CE67" s="357">
        <v>132</v>
      </c>
      <c r="CF67" s="357">
        <v>134</v>
      </c>
      <c r="CG67" s="357">
        <v>134</v>
      </c>
      <c r="CH67" s="357">
        <v>133</v>
      </c>
      <c r="CI67" s="346">
        <v>131</v>
      </c>
      <c r="CJ67" s="347">
        <v>132</v>
      </c>
      <c r="CK67" s="357">
        <v>131</v>
      </c>
      <c r="CL67" s="357">
        <v>130</v>
      </c>
      <c r="CM67" s="357">
        <v>129</v>
      </c>
      <c r="CN67" s="357">
        <v>128</v>
      </c>
      <c r="CO67" s="357">
        <v>128</v>
      </c>
      <c r="CP67" s="357">
        <v>129</v>
      </c>
      <c r="CQ67" s="357">
        <v>130</v>
      </c>
      <c r="CR67" s="357">
        <v>130</v>
      </c>
      <c r="CS67" s="346">
        <v>129</v>
      </c>
      <c r="CT67" s="350">
        <v>129</v>
      </c>
      <c r="CU67" s="102">
        <v>0</v>
      </c>
      <c r="CV67" s="85">
        <v>0</v>
      </c>
      <c r="CW67" s="102">
        <v>-2</v>
      </c>
      <c r="CX67" s="85">
        <v>-1.5267175572519083</v>
      </c>
    </row>
    <row r="68" spans="1:102" ht="15" customHeight="1" outlineLevel="2">
      <c r="A68" s="371">
        <v>237</v>
      </c>
      <c r="B68" s="15" t="s">
        <v>347</v>
      </c>
      <c r="C68" s="341" t="s">
        <v>353</v>
      </c>
      <c r="D68" s="347">
        <v>167</v>
      </c>
      <c r="E68" s="357">
        <v>167</v>
      </c>
      <c r="F68" s="357">
        <v>167</v>
      </c>
      <c r="G68" s="357">
        <v>167</v>
      </c>
      <c r="H68" s="357">
        <v>167</v>
      </c>
      <c r="I68" s="357">
        <v>168</v>
      </c>
      <c r="J68" s="357">
        <v>168</v>
      </c>
      <c r="K68" s="357">
        <v>168</v>
      </c>
      <c r="L68" s="357">
        <v>168</v>
      </c>
      <c r="M68" s="357">
        <v>168</v>
      </c>
      <c r="N68" s="357">
        <v>168</v>
      </c>
      <c r="O68" s="350">
        <v>179</v>
      </c>
      <c r="P68" s="347">
        <v>179</v>
      </c>
      <c r="Q68" s="357">
        <v>164</v>
      </c>
      <c r="R68" s="357">
        <v>162</v>
      </c>
      <c r="S68" s="357">
        <v>233</v>
      </c>
      <c r="T68" s="357">
        <v>230</v>
      </c>
      <c r="U68" s="357">
        <v>238</v>
      </c>
      <c r="V68" s="357">
        <v>236</v>
      </c>
      <c r="W68" s="357">
        <v>235</v>
      </c>
      <c r="X68" s="357">
        <v>235</v>
      </c>
      <c r="Y68" s="357">
        <v>239</v>
      </c>
      <c r="Z68" s="357">
        <v>238</v>
      </c>
      <c r="AA68" s="350">
        <v>238</v>
      </c>
      <c r="AB68" s="347">
        <v>237</v>
      </c>
      <c r="AC68" s="357">
        <v>236</v>
      </c>
      <c r="AD68" s="357">
        <v>235</v>
      </c>
      <c r="AE68" s="357">
        <v>235</v>
      </c>
      <c r="AF68" s="357">
        <v>233</v>
      </c>
      <c r="AG68" s="357">
        <v>232</v>
      </c>
      <c r="AH68" s="357">
        <v>232</v>
      </c>
      <c r="AI68" s="357">
        <v>234</v>
      </c>
      <c r="AJ68" s="357">
        <v>233</v>
      </c>
      <c r="AK68" s="357">
        <v>234</v>
      </c>
      <c r="AL68" s="357">
        <v>234</v>
      </c>
      <c r="AM68" s="350">
        <v>234</v>
      </c>
      <c r="AN68" s="347">
        <v>234</v>
      </c>
      <c r="AO68" s="357">
        <v>233</v>
      </c>
      <c r="AP68" s="357">
        <v>233</v>
      </c>
      <c r="AQ68" s="357">
        <v>232</v>
      </c>
      <c r="AR68" s="357">
        <v>231</v>
      </c>
      <c r="AS68" s="357">
        <v>231</v>
      </c>
      <c r="AT68" s="357">
        <v>230</v>
      </c>
      <c r="AU68" s="357">
        <v>229</v>
      </c>
      <c r="AV68" s="357">
        <v>229</v>
      </c>
      <c r="AW68" s="357">
        <v>227</v>
      </c>
      <c r="AX68" s="357">
        <v>227</v>
      </c>
      <c r="AY68" s="350">
        <v>227</v>
      </c>
      <c r="AZ68" s="347">
        <v>226</v>
      </c>
      <c r="BA68" s="357">
        <v>226</v>
      </c>
      <c r="BB68" s="357">
        <v>225</v>
      </c>
      <c r="BC68" s="357">
        <v>225</v>
      </c>
      <c r="BD68" s="357">
        <v>225</v>
      </c>
      <c r="BE68" s="357">
        <v>225</v>
      </c>
      <c r="BF68" s="357">
        <v>220</v>
      </c>
      <c r="BG68" s="357">
        <v>222</v>
      </c>
      <c r="BH68" s="357">
        <v>222</v>
      </c>
      <c r="BI68" s="357">
        <v>221</v>
      </c>
      <c r="BJ68" s="357">
        <v>218</v>
      </c>
      <c r="BK68" s="346">
        <v>218</v>
      </c>
      <c r="BL68" s="347">
        <v>216</v>
      </c>
      <c r="BM68" s="357">
        <v>216</v>
      </c>
      <c r="BN68" s="357">
        <v>219</v>
      </c>
      <c r="BO68" s="357">
        <v>219</v>
      </c>
      <c r="BP68" s="357">
        <v>219</v>
      </c>
      <c r="BQ68" s="357">
        <v>219</v>
      </c>
      <c r="BR68" s="357">
        <v>215</v>
      </c>
      <c r="BS68" s="357">
        <v>215</v>
      </c>
      <c r="BT68" s="357">
        <v>215</v>
      </c>
      <c r="BU68" s="357">
        <v>215</v>
      </c>
      <c r="BV68" s="357">
        <v>216</v>
      </c>
      <c r="BW68" s="346">
        <v>216</v>
      </c>
      <c r="BX68" s="347">
        <v>218</v>
      </c>
      <c r="BY68" s="357">
        <v>215</v>
      </c>
      <c r="BZ68" s="357">
        <v>224</v>
      </c>
      <c r="CA68" s="357">
        <v>225</v>
      </c>
      <c r="CB68" s="357">
        <v>226</v>
      </c>
      <c r="CC68" s="357">
        <v>225</v>
      </c>
      <c r="CD68" s="357">
        <v>225</v>
      </c>
      <c r="CE68" s="357">
        <v>225</v>
      </c>
      <c r="CF68" s="357">
        <v>226</v>
      </c>
      <c r="CG68" s="357">
        <v>225</v>
      </c>
      <c r="CH68" s="357">
        <v>222</v>
      </c>
      <c r="CI68" s="346">
        <v>222</v>
      </c>
      <c r="CJ68" s="347">
        <v>222</v>
      </c>
      <c r="CK68" s="357">
        <v>218</v>
      </c>
      <c r="CL68" s="357">
        <v>217</v>
      </c>
      <c r="CM68" s="357">
        <v>220</v>
      </c>
      <c r="CN68" s="357">
        <v>221</v>
      </c>
      <c r="CO68" s="357">
        <v>221</v>
      </c>
      <c r="CP68" s="357">
        <v>218</v>
      </c>
      <c r="CQ68" s="357">
        <v>220</v>
      </c>
      <c r="CR68" s="357">
        <v>221</v>
      </c>
      <c r="CS68" s="346">
        <v>220</v>
      </c>
      <c r="CT68" s="350">
        <v>219</v>
      </c>
      <c r="CU68" s="102">
        <v>-1</v>
      </c>
      <c r="CV68" s="85">
        <v>-0.45454545454545453</v>
      </c>
      <c r="CW68" s="102">
        <v>-3</v>
      </c>
      <c r="CX68" s="85">
        <v>-1.3513513513513513</v>
      </c>
    </row>
    <row r="69" spans="1:102" ht="15" customHeight="1" outlineLevel="2">
      <c r="A69" s="371">
        <v>264</v>
      </c>
      <c r="B69" s="15" t="s">
        <v>347</v>
      </c>
      <c r="C69" s="341" t="s">
        <v>354</v>
      </c>
      <c r="D69" s="347">
        <v>81</v>
      </c>
      <c r="E69" s="357">
        <v>81</v>
      </c>
      <c r="F69" s="357">
        <v>81</v>
      </c>
      <c r="G69" s="357">
        <v>81</v>
      </c>
      <c r="H69" s="357">
        <v>81</v>
      </c>
      <c r="I69" s="357">
        <v>84</v>
      </c>
      <c r="J69" s="357">
        <v>84</v>
      </c>
      <c r="K69" s="357">
        <v>84</v>
      </c>
      <c r="L69" s="357">
        <v>84</v>
      </c>
      <c r="M69" s="357">
        <v>84</v>
      </c>
      <c r="N69" s="357">
        <v>83</v>
      </c>
      <c r="O69" s="350">
        <v>91</v>
      </c>
      <c r="P69" s="347">
        <v>90</v>
      </c>
      <c r="Q69" s="357">
        <v>81</v>
      </c>
      <c r="R69" s="357">
        <v>80</v>
      </c>
      <c r="S69" s="357">
        <v>116</v>
      </c>
      <c r="T69" s="357">
        <v>114</v>
      </c>
      <c r="U69" s="357">
        <v>119</v>
      </c>
      <c r="V69" s="357">
        <v>118</v>
      </c>
      <c r="W69" s="357">
        <v>118</v>
      </c>
      <c r="X69" s="357">
        <v>118</v>
      </c>
      <c r="Y69" s="357">
        <v>119</v>
      </c>
      <c r="Z69" s="357">
        <v>119</v>
      </c>
      <c r="AA69" s="350">
        <v>121</v>
      </c>
      <c r="AB69" s="347">
        <v>121</v>
      </c>
      <c r="AC69" s="357">
        <v>121</v>
      </c>
      <c r="AD69" s="357">
        <v>121</v>
      </c>
      <c r="AE69" s="357">
        <v>121</v>
      </c>
      <c r="AF69" s="357">
        <v>123</v>
      </c>
      <c r="AG69" s="357">
        <v>121</v>
      </c>
      <c r="AH69" s="357">
        <v>121</v>
      </c>
      <c r="AI69" s="357">
        <v>122</v>
      </c>
      <c r="AJ69" s="357">
        <v>122</v>
      </c>
      <c r="AK69" s="357">
        <v>123</v>
      </c>
      <c r="AL69" s="357">
        <v>123</v>
      </c>
      <c r="AM69" s="350">
        <v>123</v>
      </c>
      <c r="AN69" s="347">
        <v>123</v>
      </c>
      <c r="AO69" s="357">
        <v>124</v>
      </c>
      <c r="AP69" s="357">
        <v>124</v>
      </c>
      <c r="AQ69" s="357">
        <v>124</v>
      </c>
      <c r="AR69" s="357">
        <v>124</v>
      </c>
      <c r="AS69" s="357">
        <v>124</v>
      </c>
      <c r="AT69" s="357">
        <v>124</v>
      </c>
      <c r="AU69" s="357">
        <v>122</v>
      </c>
      <c r="AV69" s="357">
        <v>122</v>
      </c>
      <c r="AW69" s="357">
        <v>122</v>
      </c>
      <c r="AX69" s="357">
        <v>121</v>
      </c>
      <c r="AY69" s="350">
        <v>121</v>
      </c>
      <c r="AZ69" s="347">
        <v>121</v>
      </c>
      <c r="BA69" s="357">
        <v>121</v>
      </c>
      <c r="BB69" s="357">
        <v>120</v>
      </c>
      <c r="BC69" s="357">
        <v>120</v>
      </c>
      <c r="BD69" s="357">
        <v>118</v>
      </c>
      <c r="BE69" s="357">
        <v>118</v>
      </c>
      <c r="BF69" s="357">
        <v>116</v>
      </c>
      <c r="BG69" s="357">
        <v>116</v>
      </c>
      <c r="BH69" s="357">
        <v>116</v>
      </c>
      <c r="BI69" s="357">
        <v>116</v>
      </c>
      <c r="BJ69" s="357">
        <v>116</v>
      </c>
      <c r="BK69" s="346">
        <v>115</v>
      </c>
      <c r="BL69" s="347">
        <v>114</v>
      </c>
      <c r="BM69" s="357">
        <v>114</v>
      </c>
      <c r="BN69" s="357">
        <v>117</v>
      </c>
      <c r="BO69" s="357">
        <v>117</v>
      </c>
      <c r="BP69" s="357">
        <v>117</v>
      </c>
      <c r="BQ69" s="357">
        <v>117</v>
      </c>
      <c r="BR69" s="357">
        <v>114</v>
      </c>
      <c r="BS69" s="357">
        <v>114</v>
      </c>
      <c r="BT69" s="357">
        <v>114</v>
      </c>
      <c r="BU69" s="357">
        <v>114</v>
      </c>
      <c r="BV69" s="357">
        <v>114</v>
      </c>
      <c r="BW69" s="346">
        <v>114</v>
      </c>
      <c r="BX69" s="347">
        <v>117</v>
      </c>
      <c r="BY69" s="357">
        <v>117</v>
      </c>
      <c r="BZ69" s="357">
        <v>127</v>
      </c>
      <c r="CA69" s="357">
        <v>127</v>
      </c>
      <c r="CB69" s="357">
        <v>128</v>
      </c>
      <c r="CC69" s="357">
        <v>127</v>
      </c>
      <c r="CD69" s="357">
        <v>128</v>
      </c>
      <c r="CE69" s="357">
        <v>127</v>
      </c>
      <c r="CF69" s="357">
        <v>127</v>
      </c>
      <c r="CG69" s="357">
        <v>128</v>
      </c>
      <c r="CH69" s="357">
        <v>128</v>
      </c>
      <c r="CI69" s="346">
        <v>128</v>
      </c>
      <c r="CJ69" s="347">
        <v>128</v>
      </c>
      <c r="CK69" s="357">
        <v>126</v>
      </c>
      <c r="CL69" s="357">
        <v>130</v>
      </c>
      <c r="CM69" s="357">
        <v>129</v>
      </c>
      <c r="CN69" s="357">
        <v>128</v>
      </c>
      <c r="CO69" s="357">
        <v>130</v>
      </c>
      <c r="CP69" s="357">
        <v>130</v>
      </c>
      <c r="CQ69" s="357">
        <v>132</v>
      </c>
      <c r="CR69" s="357">
        <v>132</v>
      </c>
      <c r="CS69" s="346">
        <v>131</v>
      </c>
      <c r="CT69" s="350">
        <v>131</v>
      </c>
      <c r="CU69" s="102">
        <v>0</v>
      </c>
      <c r="CV69" s="85">
        <v>0</v>
      </c>
      <c r="CW69" s="102">
        <v>3</v>
      </c>
      <c r="CX69" s="85">
        <v>2.34375</v>
      </c>
    </row>
    <row r="70" spans="1:102" ht="15" customHeight="1" outlineLevel="2">
      <c r="A70" s="371">
        <v>310</v>
      </c>
      <c r="B70" s="15" t="s">
        <v>347</v>
      </c>
      <c r="C70" s="341" t="s">
        <v>355</v>
      </c>
      <c r="D70" s="347">
        <v>100</v>
      </c>
      <c r="E70" s="357">
        <v>100</v>
      </c>
      <c r="F70" s="357">
        <v>100</v>
      </c>
      <c r="G70" s="357">
        <v>100</v>
      </c>
      <c r="H70" s="357">
        <v>100</v>
      </c>
      <c r="I70" s="357">
        <v>101</v>
      </c>
      <c r="J70" s="357">
        <v>101</v>
      </c>
      <c r="K70" s="357">
        <v>101</v>
      </c>
      <c r="L70" s="357">
        <v>101</v>
      </c>
      <c r="M70" s="357">
        <v>101</v>
      </c>
      <c r="N70" s="357">
        <v>100</v>
      </c>
      <c r="O70" s="350">
        <v>105</v>
      </c>
      <c r="P70" s="347">
        <v>105</v>
      </c>
      <c r="Q70" s="357">
        <v>91</v>
      </c>
      <c r="R70" s="357">
        <v>90</v>
      </c>
      <c r="S70" s="357">
        <v>132</v>
      </c>
      <c r="T70" s="357">
        <v>130</v>
      </c>
      <c r="U70" s="357">
        <v>135</v>
      </c>
      <c r="V70" s="357">
        <v>136</v>
      </c>
      <c r="W70" s="357">
        <v>136</v>
      </c>
      <c r="X70" s="357">
        <v>136</v>
      </c>
      <c r="Y70" s="357">
        <v>137</v>
      </c>
      <c r="Z70" s="357">
        <v>137</v>
      </c>
      <c r="AA70" s="350">
        <v>138</v>
      </c>
      <c r="AB70" s="347">
        <v>138</v>
      </c>
      <c r="AC70" s="357">
        <v>135</v>
      </c>
      <c r="AD70" s="357">
        <v>135</v>
      </c>
      <c r="AE70" s="357">
        <v>135</v>
      </c>
      <c r="AF70" s="357">
        <v>135</v>
      </c>
      <c r="AG70" s="357">
        <v>135</v>
      </c>
      <c r="AH70" s="357">
        <v>135</v>
      </c>
      <c r="AI70" s="357">
        <v>136</v>
      </c>
      <c r="AJ70" s="357">
        <v>136</v>
      </c>
      <c r="AK70" s="357">
        <v>136</v>
      </c>
      <c r="AL70" s="357">
        <v>136</v>
      </c>
      <c r="AM70" s="350">
        <v>136</v>
      </c>
      <c r="AN70" s="347">
        <v>136</v>
      </c>
      <c r="AO70" s="357">
        <v>136</v>
      </c>
      <c r="AP70" s="357">
        <v>135</v>
      </c>
      <c r="AQ70" s="357">
        <v>135</v>
      </c>
      <c r="AR70" s="357">
        <v>135</v>
      </c>
      <c r="AS70" s="357">
        <v>134</v>
      </c>
      <c r="AT70" s="357">
        <v>134</v>
      </c>
      <c r="AU70" s="357">
        <v>133</v>
      </c>
      <c r="AV70" s="357">
        <v>133</v>
      </c>
      <c r="AW70" s="357">
        <v>132</v>
      </c>
      <c r="AX70" s="357">
        <v>132</v>
      </c>
      <c r="AY70" s="350">
        <v>132</v>
      </c>
      <c r="AZ70" s="347">
        <v>132</v>
      </c>
      <c r="BA70" s="357">
        <v>132</v>
      </c>
      <c r="BB70" s="357">
        <v>131</v>
      </c>
      <c r="BC70" s="357">
        <v>131</v>
      </c>
      <c r="BD70" s="357">
        <v>130</v>
      </c>
      <c r="BE70" s="357">
        <v>129</v>
      </c>
      <c r="BF70" s="357">
        <v>126</v>
      </c>
      <c r="BG70" s="357">
        <v>124</v>
      </c>
      <c r="BH70" s="357">
        <v>124</v>
      </c>
      <c r="BI70" s="357">
        <v>124</v>
      </c>
      <c r="BJ70" s="357">
        <v>125</v>
      </c>
      <c r="BK70" s="346">
        <v>125</v>
      </c>
      <c r="BL70" s="347">
        <v>125</v>
      </c>
      <c r="BM70" s="357">
        <v>125</v>
      </c>
      <c r="BN70" s="357">
        <v>125</v>
      </c>
      <c r="BO70" s="357">
        <v>125</v>
      </c>
      <c r="BP70" s="357">
        <v>125</v>
      </c>
      <c r="BQ70" s="357">
        <v>127</v>
      </c>
      <c r="BR70" s="357">
        <v>126</v>
      </c>
      <c r="BS70" s="357">
        <v>128</v>
      </c>
      <c r="BT70" s="357">
        <v>128</v>
      </c>
      <c r="BU70" s="357">
        <v>127</v>
      </c>
      <c r="BV70" s="357">
        <v>128</v>
      </c>
      <c r="BW70" s="346">
        <v>128</v>
      </c>
      <c r="BX70" s="347">
        <v>128</v>
      </c>
      <c r="BY70" s="357">
        <v>127</v>
      </c>
      <c r="BZ70" s="357">
        <v>130</v>
      </c>
      <c r="CA70" s="357">
        <v>130</v>
      </c>
      <c r="CB70" s="357">
        <v>130</v>
      </c>
      <c r="CC70" s="357">
        <v>130</v>
      </c>
      <c r="CD70" s="357">
        <v>129</v>
      </c>
      <c r="CE70" s="357">
        <v>129</v>
      </c>
      <c r="CF70" s="357">
        <v>129</v>
      </c>
      <c r="CG70" s="357">
        <v>133</v>
      </c>
      <c r="CH70" s="357">
        <v>133</v>
      </c>
      <c r="CI70" s="346">
        <v>134</v>
      </c>
      <c r="CJ70" s="347">
        <v>135</v>
      </c>
      <c r="CK70" s="357">
        <v>134</v>
      </c>
      <c r="CL70" s="357">
        <v>134</v>
      </c>
      <c r="CM70" s="357">
        <v>135</v>
      </c>
      <c r="CN70" s="357">
        <v>134</v>
      </c>
      <c r="CO70" s="357">
        <v>136</v>
      </c>
      <c r="CP70" s="357">
        <v>135</v>
      </c>
      <c r="CQ70" s="357">
        <v>135</v>
      </c>
      <c r="CR70" s="357">
        <v>136</v>
      </c>
      <c r="CS70" s="346">
        <v>136</v>
      </c>
      <c r="CT70" s="350">
        <v>137</v>
      </c>
      <c r="CU70" s="102">
        <v>1</v>
      </c>
      <c r="CV70" s="85">
        <v>0.73529411764705876</v>
      </c>
      <c r="CW70" s="102">
        <v>3</v>
      </c>
      <c r="CX70" s="85">
        <v>2.2388059701492535</v>
      </c>
    </row>
    <row r="71" spans="1:102" ht="15" customHeight="1" outlineLevel="2">
      <c r="A71" s="371">
        <v>315</v>
      </c>
      <c r="B71" s="15" t="s">
        <v>347</v>
      </c>
      <c r="C71" s="341" t="s">
        <v>356</v>
      </c>
      <c r="D71" s="347">
        <v>65</v>
      </c>
      <c r="E71" s="357">
        <v>65</v>
      </c>
      <c r="F71" s="357">
        <v>65</v>
      </c>
      <c r="G71" s="357">
        <v>65</v>
      </c>
      <c r="H71" s="357">
        <v>65</v>
      </c>
      <c r="I71" s="357">
        <v>65</v>
      </c>
      <c r="J71" s="357">
        <v>65</v>
      </c>
      <c r="K71" s="357">
        <v>65</v>
      </c>
      <c r="L71" s="357">
        <v>65</v>
      </c>
      <c r="M71" s="357">
        <v>65</v>
      </c>
      <c r="N71" s="357">
        <v>65</v>
      </c>
      <c r="O71" s="350">
        <v>67</v>
      </c>
      <c r="P71" s="347">
        <v>65</v>
      </c>
      <c r="Q71" s="357">
        <v>56</v>
      </c>
      <c r="R71" s="357">
        <v>55</v>
      </c>
      <c r="S71" s="357">
        <v>78</v>
      </c>
      <c r="T71" s="357">
        <v>78</v>
      </c>
      <c r="U71" s="357">
        <v>81</v>
      </c>
      <c r="V71" s="357">
        <v>81</v>
      </c>
      <c r="W71" s="357">
        <v>82</v>
      </c>
      <c r="X71" s="357">
        <v>82</v>
      </c>
      <c r="Y71" s="357">
        <v>83</v>
      </c>
      <c r="Z71" s="357">
        <v>83</v>
      </c>
      <c r="AA71" s="350">
        <v>85</v>
      </c>
      <c r="AB71" s="347">
        <v>85</v>
      </c>
      <c r="AC71" s="357">
        <v>85</v>
      </c>
      <c r="AD71" s="357">
        <v>86</v>
      </c>
      <c r="AE71" s="357">
        <v>86</v>
      </c>
      <c r="AF71" s="357">
        <v>87</v>
      </c>
      <c r="AG71" s="357">
        <v>87</v>
      </c>
      <c r="AH71" s="357">
        <v>87</v>
      </c>
      <c r="AI71" s="357">
        <v>90</v>
      </c>
      <c r="AJ71" s="357">
        <v>91</v>
      </c>
      <c r="AK71" s="357">
        <v>90</v>
      </c>
      <c r="AL71" s="357">
        <v>90</v>
      </c>
      <c r="AM71" s="350">
        <v>90</v>
      </c>
      <c r="AN71" s="347">
        <v>90</v>
      </c>
      <c r="AO71" s="357">
        <v>90</v>
      </c>
      <c r="AP71" s="357">
        <v>90</v>
      </c>
      <c r="AQ71" s="357">
        <v>90</v>
      </c>
      <c r="AR71" s="357">
        <v>90</v>
      </c>
      <c r="AS71" s="357">
        <v>90</v>
      </c>
      <c r="AT71" s="357">
        <v>90</v>
      </c>
      <c r="AU71" s="357">
        <v>90</v>
      </c>
      <c r="AV71" s="357">
        <v>90</v>
      </c>
      <c r="AW71" s="357">
        <v>90</v>
      </c>
      <c r="AX71" s="357">
        <v>89</v>
      </c>
      <c r="AY71" s="350">
        <v>89</v>
      </c>
      <c r="AZ71" s="347">
        <v>89</v>
      </c>
      <c r="BA71" s="357">
        <v>88</v>
      </c>
      <c r="BB71" s="357">
        <v>87</v>
      </c>
      <c r="BC71" s="357">
        <v>86</v>
      </c>
      <c r="BD71" s="357">
        <v>86</v>
      </c>
      <c r="BE71" s="357">
        <v>86</v>
      </c>
      <c r="BF71" s="357">
        <v>85</v>
      </c>
      <c r="BG71" s="357">
        <v>84</v>
      </c>
      <c r="BH71" s="357">
        <v>84</v>
      </c>
      <c r="BI71" s="357">
        <v>83</v>
      </c>
      <c r="BJ71" s="357">
        <v>84</v>
      </c>
      <c r="BK71" s="346">
        <v>84</v>
      </c>
      <c r="BL71" s="347">
        <v>84</v>
      </c>
      <c r="BM71" s="357">
        <v>84</v>
      </c>
      <c r="BN71" s="357">
        <v>84</v>
      </c>
      <c r="BO71" s="357">
        <v>83</v>
      </c>
      <c r="BP71" s="357">
        <v>83</v>
      </c>
      <c r="BQ71" s="357">
        <v>83</v>
      </c>
      <c r="BR71" s="357">
        <v>83</v>
      </c>
      <c r="BS71" s="357">
        <v>84</v>
      </c>
      <c r="BT71" s="357">
        <v>84</v>
      </c>
      <c r="BU71" s="357">
        <v>83</v>
      </c>
      <c r="BV71" s="357">
        <v>83</v>
      </c>
      <c r="BW71" s="346">
        <v>82</v>
      </c>
      <c r="BX71" s="347">
        <v>83</v>
      </c>
      <c r="BY71" s="357">
        <v>80</v>
      </c>
      <c r="BZ71" s="357">
        <v>81</v>
      </c>
      <c r="CA71" s="357">
        <v>81</v>
      </c>
      <c r="CB71" s="357">
        <v>82</v>
      </c>
      <c r="CC71" s="357">
        <v>82</v>
      </c>
      <c r="CD71" s="357">
        <v>82</v>
      </c>
      <c r="CE71" s="357">
        <v>82</v>
      </c>
      <c r="CF71" s="357">
        <v>82</v>
      </c>
      <c r="CG71" s="357">
        <v>84</v>
      </c>
      <c r="CH71" s="357">
        <v>84</v>
      </c>
      <c r="CI71" s="346">
        <v>83</v>
      </c>
      <c r="CJ71" s="347">
        <v>83</v>
      </c>
      <c r="CK71" s="357">
        <v>82</v>
      </c>
      <c r="CL71" s="357">
        <v>82</v>
      </c>
      <c r="CM71" s="357">
        <v>84</v>
      </c>
      <c r="CN71" s="357">
        <v>84</v>
      </c>
      <c r="CO71" s="357">
        <v>84</v>
      </c>
      <c r="CP71" s="357">
        <v>84</v>
      </c>
      <c r="CQ71" s="357">
        <v>84</v>
      </c>
      <c r="CR71" s="357">
        <v>85</v>
      </c>
      <c r="CS71" s="346">
        <v>84</v>
      </c>
      <c r="CT71" s="350">
        <v>84</v>
      </c>
      <c r="CU71" s="102">
        <v>0</v>
      </c>
      <c r="CV71" s="85">
        <v>0</v>
      </c>
      <c r="CW71" s="102">
        <v>1</v>
      </c>
      <c r="CX71" s="85">
        <v>1.2048192771084338</v>
      </c>
    </row>
    <row r="72" spans="1:102" ht="15" customHeight="1" outlineLevel="2">
      <c r="A72" s="371">
        <v>361</v>
      </c>
      <c r="B72" s="15" t="s">
        <v>347</v>
      </c>
      <c r="C72" s="341" t="s">
        <v>357</v>
      </c>
      <c r="D72" s="347">
        <v>558</v>
      </c>
      <c r="E72" s="357">
        <v>558</v>
      </c>
      <c r="F72" s="357">
        <v>558</v>
      </c>
      <c r="G72" s="357">
        <v>558</v>
      </c>
      <c r="H72" s="357">
        <v>558</v>
      </c>
      <c r="I72" s="357">
        <v>571</v>
      </c>
      <c r="J72" s="357">
        <v>571</v>
      </c>
      <c r="K72" s="357">
        <v>571</v>
      </c>
      <c r="L72" s="357">
        <v>571</v>
      </c>
      <c r="M72" s="357">
        <v>571</v>
      </c>
      <c r="N72" s="357">
        <v>570</v>
      </c>
      <c r="O72" s="350">
        <v>612</v>
      </c>
      <c r="P72" s="347">
        <v>611</v>
      </c>
      <c r="Q72" s="357">
        <v>518</v>
      </c>
      <c r="R72" s="357">
        <v>514</v>
      </c>
      <c r="S72" s="357">
        <v>612</v>
      </c>
      <c r="T72" s="357">
        <v>601</v>
      </c>
      <c r="U72" s="357">
        <v>612</v>
      </c>
      <c r="V72" s="357">
        <v>605</v>
      </c>
      <c r="W72" s="357">
        <v>606</v>
      </c>
      <c r="X72" s="357">
        <v>606</v>
      </c>
      <c r="Y72" s="357">
        <v>611</v>
      </c>
      <c r="Z72" s="357">
        <v>611</v>
      </c>
      <c r="AA72" s="350">
        <v>612</v>
      </c>
      <c r="AB72" s="347">
        <v>611</v>
      </c>
      <c r="AC72" s="357">
        <v>611</v>
      </c>
      <c r="AD72" s="357">
        <v>614</v>
      </c>
      <c r="AE72" s="357">
        <v>613</v>
      </c>
      <c r="AF72" s="357">
        <v>601</v>
      </c>
      <c r="AG72" s="357">
        <v>599</v>
      </c>
      <c r="AH72" s="357">
        <v>596</v>
      </c>
      <c r="AI72" s="357">
        <v>596</v>
      </c>
      <c r="AJ72" s="357">
        <v>600</v>
      </c>
      <c r="AK72" s="357">
        <v>601</v>
      </c>
      <c r="AL72" s="357">
        <v>604</v>
      </c>
      <c r="AM72" s="350">
        <v>603</v>
      </c>
      <c r="AN72" s="347">
        <v>600</v>
      </c>
      <c r="AO72" s="357">
        <v>601</v>
      </c>
      <c r="AP72" s="357">
        <v>600</v>
      </c>
      <c r="AQ72" s="357">
        <v>599</v>
      </c>
      <c r="AR72" s="357">
        <v>596</v>
      </c>
      <c r="AS72" s="357">
        <v>595</v>
      </c>
      <c r="AT72" s="357">
        <v>595</v>
      </c>
      <c r="AU72" s="357">
        <v>592</v>
      </c>
      <c r="AV72" s="357">
        <v>591</v>
      </c>
      <c r="AW72" s="357">
        <v>590</v>
      </c>
      <c r="AX72" s="357">
        <v>589</v>
      </c>
      <c r="AY72" s="350">
        <v>588</v>
      </c>
      <c r="AZ72" s="347">
        <v>587</v>
      </c>
      <c r="BA72" s="357">
        <v>582</v>
      </c>
      <c r="BB72" s="357">
        <v>580</v>
      </c>
      <c r="BC72" s="357">
        <v>579</v>
      </c>
      <c r="BD72" s="357">
        <v>577</v>
      </c>
      <c r="BE72" s="357">
        <v>573</v>
      </c>
      <c r="BF72" s="357">
        <v>566</v>
      </c>
      <c r="BG72" s="357">
        <v>562</v>
      </c>
      <c r="BH72" s="357">
        <v>559</v>
      </c>
      <c r="BI72" s="357">
        <v>561</v>
      </c>
      <c r="BJ72" s="357">
        <v>557</v>
      </c>
      <c r="BK72" s="346">
        <v>554</v>
      </c>
      <c r="BL72" s="347">
        <v>553</v>
      </c>
      <c r="BM72" s="357">
        <v>553</v>
      </c>
      <c r="BN72" s="357">
        <v>561</v>
      </c>
      <c r="BO72" s="357">
        <v>563</v>
      </c>
      <c r="BP72" s="357">
        <v>563</v>
      </c>
      <c r="BQ72" s="357">
        <v>568</v>
      </c>
      <c r="BR72" s="357">
        <v>558</v>
      </c>
      <c r="BS72" s="357">
        <v>554</v>
      </c>
      <c r="BT72" s="357">
        <v>554</v>
      </c>
      <c r="BU72" s="357">
        <v>552</v>
      </c>
      <c r="BV72" s="357">
        <v>549</v>
      </c>
      <c r="BW72" s="346">
        <v>548</v>
      </c>
      <c r="BX72" s="347">
        <v>552</v>
      </c>
      <c r="BY72" s="357">
        <v>542</v>
      </c>
      <c r="BZ72" s="357">
        <v>625</v>
      </c>
      <c r="CA72" s="357">
        <v>551</v>
      </c>
      <c r="CB72" s="357">
        <v>569</v>
      </c>
      <c r="CC72" s="357">
        <v>554</v>
      </c>
      <c r="CD72" s="357">
        <v>548</v>
      </c>
      <c r="CE72" s="357">
        <v>546</v>
      </c>
      <c r="CF72" s="357">
        <v>542</v>
      </c>
      <c r="CG72" s="357">
        <v>542</v>
      </c>
      <c r="CH72" s="357">
        <v>527</v>
      </c>
      <c r="CI72" s="346">
        <v>513</v>
      </c>
      <c r="CJ72" s="347">
        <v>524</v>
      </c>
      <c r="CK72" s="357">
        <v>517</v>
      </c>
      <c r="CL72" s="357">
        <v>516</v>
      </c>
      <c r="CM72" s="357">
        <v>523</v>
      </c>
      <c r="CN72" s="357">
        <v>525</v>
      </c>
      <c r="CO72" s="357">
        <v>534</v>
      </c>
      <c r="CP72" s="357">
        <v>527</v>
      </c>
      <c r="CQ72" s="357">
        <v>536</v>
      </c>
      <c r="CR72" s="357">
        <v>537</v>
      </c>
      <c r="CS72" s="346">
        <v>537</v>
      </c>
      <c r="CT72" s="350">
        <v>531</v>
      </c>
      <c r="CU72" s="102">
        <v>-6</v>
      </c>
      <c r="CV72" s="85">
        <v>-1.1173184357541899</v>
      </c>
      <c r="CW72" s="102">
        <v>18</v>
      </c>
      <c r="CX72" s="85">
        <v>3.5087719298245612</v>
      </c>
    </row>
    <row r="73" spans="1:102" ht="15" customHeight="1" outlineLevel="2">
      <c r="A73" s="371">
        <v>647</v>
      </c>
      <c r="B73" s="15" t="s">
        <v>347</v>
      </c>
      <c r="C73" s="341" t="s">
        <v>358</v>
      </c>
      <c r="D73" s="347">
        <v>124</v>
      </c>
      <c r="E73" s="357">
        <v>124</v>
      </c>
      <c r="F73" s="357">
        <v>124</v>
      </c>
      <c r="G73" s="357">
        <v>124</v>
      </c>
      <c r="H73" s="357">
        <v>124</v>
      </c>
      <c r="I73" s="357">
        <v>126</v>
      </c>
      <c r="J73" s="357">
        <v>126</v>
      </c>
      <c r="K73" s="357">
        <v>126</v>
      </c>
      <c r="L73" s="357">
        <v>126</v>
      </c>
      <c r="M73" s="357">
        <v>126</v>
      </c>
      <c r="N73" s="357">
        <v>123</v>
      </c>
      <c r="O73" s="350">
        <v>138</v>
      </c>
      <c r="P73" s="347">
        <v>138</v>
      </c>
      <c r="Q73" s="357">
        <v>104</v>
      </c>
      <c r="R73" s="357">
        <v>104</v>
      </c>
      <c r="S73" s="357">
        <v>133</v>
      </c>
      <c r="T73" s="357">
        <v>132</v>
      </c>
      <c r="U73" s="357">
        <v>133</v>
      </c>
      <c r="V73" s="357">
        <v>133</v>
      </c>
      <c r="W73" s="357">
        <v>132</v>
      </c>
      <c r="X73" s="357">
        <v>132</v>
      </c>
      <c r="Y73" s="357">
        <v>132</v>
      </c>
      <c r="Z73" s="357">
        <v>132</v>
      </c>
      <c r="AA73" s="350">
        <v>131</v>
      </c>
      <c r="AB73" s="347">
        <v>131</v>
      </c>
      <c r="AC73" s="357">
        <v>131</v>
      </c>
      <c r="AD73" s="357">
        <v>130</v>
      </c>
      <c r="AE73" s="357">
        <v>130</v>
      </c>
      <c r="AF73" s="357">
        <v>137</v>
      </c>
      <c r="AG73" s="357">
        <v>137</v>
      </c>
      <c r="AH73" s="357">
        <v>138</v>
      </c>
      <c r="AI73" s="357">
        <v>138</v>
      </c>
      <c r="AJ73" s="357">
        <v>137</v>
      </c>
      <c r="AK73" s="357">
        <v>136</v>
      </c>
      <c r="AL73" s="357">
        <v>135</v>
      </c>
      <c r="AM73" s="350">
        <v>134</v>
      </c>
      <c r="AN73" s="347">
        <v>134</v>
      </c>
      <c r="AO73" s="357">
        <v>134</v>
      </c>
      <c r="AP73" s="357">
        <v>134</v>
      </c>
      <c r="AQ73" s="357">
        <v>133</v>
      </c>
      <c r="AR73" s="357">
        <v>133</v>
      </c>
      <c r="AS73" s="357">
        <v>132</v>
      </c>
      <c r="AT73" s="357">
        <v>132</v>
      </c>
      <c r="AU73" s="357">
        <v>132</v>
      </c>
      <c r="AV73" s="357">
        <v>132</v>
      </c>
      <c r="AW73" s="357">
        <v>132</v>
      </c>
      <c r="AX73" s="357">
        <v>130</v>
      </c>
      <c r="AY73" s="350">
        <v>130</v>
      </c>
      <c r="AZ73" s="347">
        <v>130</v>
      </c>
      <c r="BA73" s="357">
        <v>130</v>
      </c>
      <c r="BB73" s="357">
        <v>128</v>
      </c>
      <c r="BC73" s="357">
        <v>129</v>
      </c>
      <c r="BD73" s="357">
        <v>128</v>
      </c>
      <c r="BE73" s="357">
        <v>128</v>
      </c>
      <c r="BF73" s="357">
        <v>125</v>
      </c>
      <c r="BG73" s="357">
        <v>121</v>
      </c>
      <c r="BH73" s="357">
        <v>121</v>
      </c>
      <c r="BI73" s="357">
        <v>121</v>
      </c>
      <c r="BJ73" s="357">
        <v>122</v>
      </c>
      <c r="BK73" s="346">
        <v>122</v>
      </c>
      <c r="BL73" s="347">
        <v>122</v>
      </c>
      <c r="BM73" s="357">
        <v>122</v>
      </c>
      <c r="BN73" s="357">
        <v>122</v>
      </c>
      <c r="BO73" s="357">
        <v>123</v>
      </c>
      <c r="BP73" s="357">
        <v>123</v>
      </c>
      <c r="BQ73" s="357">
        <v>124</v>
      </c>
      <c r="BR73" s="357">
        <v>124</v>
      </c>
      <c r="BS73" s="357">
        <v>124</v>
      </c>
      <c r="BT73" s="357">
        <v>124</v>
      </c>
      <c r="BU73" s="357">
        <v>124</v>
      </c>
      <c r="BV73" s="357">
        <v>124</v>
      </c>
      <c r="BW73" s="346">
        <v>124</v>
      </c>
      <c r="BX73" s="347">
        <v>125</v>
      </c>
      <c r="BY73" s="357">
        <v>127</v>
      </c>
      <c r="BZ73" s="357">
        <v>137</v>
      </c>
      <c r="CA73" s="357">
        <v>138</v>
      </c>
      <c r="CB73" s="357">
        <v>138</v>
      </c>
      <c r="CC73" s="357">
        <v>136</v>
      </c>
      <c r="CD73" s="357">
        <v>136</v>
      </c>
      <c r="CE73" s="357">
        <v>136</v>
      </c>
      <c r="CF73" s="357">
        <v>135</v>
      </c>
      <c r="CG73" s="357">
        <v>136</v>
      </c>
      <c r="CH73" s="357">
        <v>136</v>
      </c>
      <c r="CI73" s="346">
        <v>135</v>
      </c>
      <c r="CJ73" s="347">
        <v>135</v>
      </c>
      <c r="CK73" s="357">
        <v>137</v>
      </c>
      <c r="CL73" s="357">
        <v>137</v>
      </c>
      <c r="CM73" s="357">
        <v>137</v>
      </c>
      <c r="CN73" s="357">
        <v>136</v>
      </c>
      <c r="CO73" s="357">
        <v>136</v>
      </c>
      <c r="CP73" s="357">
        <v>135</v>
      </c>
      <c r="CQ73" s="357">
        <v>135</v>
      </c>
      <c r="CR73" s="357">
        <v>137</v>
      </c>
      <c r="CS73" s="346">
        <v>132</v>
      </c>
      <c r="CT73" s="350">
        <v>135</v>
      </c>
      <c r="CU73" s="102">
        <v>3</v>
      </c>
      <c r="CV73" s="85">
        <v>2.2727272727272729</v>
      </c>
      <c r="CW73" s="102">
        <v>0</v>
      </c>
      <c r="CX73" s="85">
        <v>0</v>
      </c>
    </row>
    <row r="74" spans="1:102" ht="15" customHeight="1" outlineLevel="2">
      <c r="A74" s="371">
        <v>658</v>
      </c>
      <c r="B74" s="15" t="s">
        <v>347</v>
      </c>
      <c r="C74" s="341" t="s">
        <v>359</v>
      </c>
      <c r="D74" s="347">
        <v>115</v>
      </c>
      <c r="E74" s="357">
        <v>115</v>
      </c>
      <c r="F74" s="357">
        <v>115</v>
      </c>
      <c r="G74" s="357">
        <v>115</v>
      </c>
      <c r="H74" s="357">
        <v>115</v>
      </c>
      <c r="I74" s="357">
        <v>115</v>
      </c>
      <c r="J74" s="357">
        <v>115</v>
      </c>
      <c r="K74" s="357">
        <v>115</v>
      </c>
      <c r="L74" s="357">
        <v>115</v>
      </c>
      <c r="M74" s="357">
        <v>115</v>
      </c>
      <c r="N74" s="357">
        <v>113</v>
      </c>
      <c r="O74" s="350">
        <v>118</v>
      </c>
      <c r="P74" s="347">
        <v>118</v>
      </c>
      <c r="Q74" s="357">
        <v>97</v>
      </c>
      <c r="R74" s="357">
        <v>96</v>
      </c>
      <c r="S74" s="357">
        <v>113</v>
      </c>
      <c r="T74" s="357">
        <v>111</v>
      </c>
      <c r="U74" s="357">
        <v>112</v>
      </c>
      <c r="V74" s="357">
        <v>110</v>
      </c>
      <c r="W74" s="357">
        <v>110</v>
      </c>
      <c r="X74" s="357">
        <v>108</v>
      </c>
      <c r="Y74" s="357">
        <v>108</v>
      </c>
      <c r="Z74" s="357">
        <v>107</v>
      </c>
      <c r="AA74" s="350">
        <v>107</v>
      </c>
      <c r="AB74" s="347">
        <v>107</v>
      </c>
      <c r="AC74" s="357">
        <v>107</v>
      </c>
      <c r="AD74" s="357">
        <v>107</v>
      </c>
      <c r="AE74" s="357">
        <v>107</v>
      </c>
      <c r="AF74" s="357">
        <v>109</v>
      </c>
      <c r="AG74" s="357">
        <v>109</v>
      </c>
      <c r="AH74" s="357">
        <v>109</v>
      </c>
      <c r="AI74" s="357">
        <v>108</v>
      </c>
      <c r="AJ74" s="357">
        <v>107</v>
      </c>
      <c r="AK74" s="357">
        <v>107</v>
      </c>
      <c r="AL74" s="357">
        <v>107</v>
      </c>
      <c r="AM74" s="350">
        <v>107</v>
      </c>
      <c r="AN74" s="347">
        <v>107</v>
      </c>
      <c r="AO74" s="357">
        <v>107</v>
      </c>
      <c r="AP74" s="357">
        <v>107</v>
      </c>
      <c r="AQ74" s="357">
        <v>107</v>
      </c>
      <c r="AR74" s="357">
        <v>107</v>
      </c>
      <c r="AS74" s="357">
        <v>107</v>
      </c>
      <c r="AT74" s="357">
        <v>107</v>
      </c>
      <c r="AU74" s="357">
        <v>104</v>
      </c>
      <c r="AV74" s="357">
        <v>101</v>
      </c>
      <c r="AW74" s="357">
        <v>101</v>
      </c>
      <c r="AX74" s="357">
        <v>101</v>
      </c>
      <c r="AY74" s="350">
        <v>101</v>
      </c>
      <c r="AZ74" s="347">
        <v>101</v>
      </c>
      <c r="BA74" s="357">
        <v>101</v>
      </c>
      <c r="BB74" s="357">
        <v>101</v>
      </c>
      <c r="BC74" s="357">
        <v>100</v>
      </c>
      <c r="BD74" s="357">
        <v>100</v>
      </c>
      <c r="BE74" s="357">
        <v>100</v>
      </c>
      <c r="BF74" s="357">
        <v>97</v>
      </c>
      <c r="BG74" s="357">
        <v>99</v>
      </c>
      <c r="BH74" s="357">
        <v>99</v>
      </c>
      <c r="BI74" s="357">
        <v>99</v>
      </c>
      <c r="BJ74" s="357">
        <v>97</v>
      </c>
      <c r="BK74" s="346">
        <v>96</v>
      </c>
      <c r="BL74" s="347">
        <v>96</v>
      </c>
      <c r="BM74" s="357">
        <v>96</v>
      </c>
      <c r="BN74" s="357">
        <v>100</v>
      </c>
      <c r="BO74" s="357">
        <v>100</v>
      </c>
      <c r="BP74" s="357">
        <v>100</v>
      </c>
      <c r="BQ74" s="357">
        <v>100</v>
      </c>
      <c r="BR74" s="357">
        <v>99</v>
      </c>
      <c r="BS74" s="357">
        <v>98</v>
      </c>
      <c r="BT74" s="357">
        <v>97</v>
      </c>
      <c r="BU74" s="357">
        <v>96</v>
      </c>
      <c r="BV74" s="357">
        <v>96</v>
      </c>
      <c r="BW74" s="346">
        <v>95</v>
      </c>
      <c r="BX74" s="347">
        <v>97</v>
      </c>
      <c r="BY74" s="357">
        <v>96</v>
      </c>
      <c r="BZ74" s="357">
        <v>106</v>
      </c>
      <c r="CA74" s="357">
        <v>106</v>
      </c>
      <c r="CB74" s="357">
        <v>103</v>
      </c>
      <c r="CC74" s="357">
        <v>102</v>
      </c>
      <c r="CD74" s="357">
        <v>102</v>
      </c>
      <c r="CE74" s="357">
        <v>102</v>
      </c>
      <c r="CF74" s="357">
        <v>101</v>
      </c>
      <c r="CG74" s="357">
        <v>102</v>
      </c>
      <c r="CH74" s="357">
        <v>100</v>
      </c>
      <c r="CI74" s="346">
        <v>101</v>
      </c>
      <c r="CJ74" s="347">
        <v>99</v>
      </c>
      <c r="CK74" s="357">
        <v>100</v>
      </c>
      <c r="CL74" s="357">
        <v>97</v>
      </c>
      <c r="CM74" s="357">
        <v>98</v>
      </c>
      <c r="CN74" s="357">
        <v>98</v>
      </c>
      <c r="CO74" s="357">
        <v>99</v>
      </c>
      <c r="CP74" s="357">
        <v>98</v>
      </c>
      <c r="CQ74" s="357">
        <v>98</v>
      </c>
      <c r="CR74" s="357">
        <v>98</v>
      </c>
      <c r="CS74" s="346">
        <v>97</v>
      </c>
      <c r="CT74" s="350">
        <v>96</v>
      </c>
      <c r="CU74" s="102">
        <v>-1</v>
      </c>
      <c r="CV74" s="85">
        <v>-1.0309278350515463</v>
      </c>
      <c r="CW74" s="102">
        <v>-5</v>
      </c>
      <c r="CX74" s="85">
        <v>-4.9504950495049505</v>
      </c>
    </row>
    <row r="75" spans="1:102" ht="15" customHeight="1" outlineLevel="2">
      <c r="A75" s="371">
        <v>664</v>
      </c>
      <c r="B75" s="15" t="s">
        <v>347</v>
      </c>
      <c r="C75" s="341" t="s">
        <v>360</v>
      </c>
      <c r="D75" s="347">
        <v>387</v>
      </c>
      <c r="E75" s="357">
        <v>387</v>
      </c>
      <c r="F75" s="357">
        <v>387</v>
      </c>
      <c r="G75" s="357">
        <v>387</v>
      </c>
      <c r="H75" s="357">
        <v>387</v>
      </c>
      <c r="I75" s="357">
        <v>400</v>
      </c>
      <c r="J75" s="357">
        <v>400</v>
      </c>
      <c r="K75" s="357">
        <v>400</v>
      </c>
      <c r="L75" s="357">
        <v>400</v>
      </c>
      <c r="M75" s="357">
        <v>400</v>
      </c>
      <c r="N75" s="357">
        <v>399</v>
      </c>
      <c r="O75" s="350">
        <v>406</v>
      </c>
      <c r="P75" s="347">
        <v>403</v>
      </c>
      <c r="Q75" s="357">
        <v>327</v>
      </c>
      <c r="R75" s="357">
        <v>322</v>
      </c>
      <c r="S75" s="357">
        <v>443</v>
      </c>
      <c r="T75" s="357">
        <v>431</v>
      </c>
      <c r="U75" s="357">
        <v>432</v>
      </c>
      <c r="V75" s="357">
        <v>423</v>
      </c>
      <c r="W75" s="357">
        <v>423</v>
      </c>
      <c r="X75" s="357">
        <v>422</v>
      </c>
      <c r="Y75" s="357">
        <v>427</v>
      </c>
      <c r="Z75" s="357">
        <v>426</v>
      </c>
      <c r="AA75" s="350">
        <v>424</v>
      </c>
      <c r="AB75" s="347">
        <v>429</v>
      </c>
      <c r="AC75" s="357">
        <v>427</v>
      </c>
      <c r="AD75" s="357">
        <v>427</v>
      </c>
      <c r="AE75" s="357">
        <v>427</v>
      </c>
      <c r="AF75" s="357">
        <v>424</v>
      </c>
      <c r="AG75" s="357">
        <v>421</v>
      </c>
      <c r="AH75" s="357">
        <v>417</v>
      </c>
      <c r="AI75" s="357">
        <v>417</v>
      </c>
      <c r="AJ75" s="357">
        <v>417</v>
      </c>
      <c r="AK75" s="357">
        <v>415</v>
      </c>
      <c r="AL75" s="357">
        <v>412</v>
      </c>
      <c r="AM75" s="350">
        <v>411</v>
      </c>
      <c r="AN75" s="347">
        <v>410</v>
      </c>
      <c r="AO75" s="357">
        <v>409</v>
      </c>
      <c r="AP75" s="357">
        <v>408</v>
      </c>
      <c r="AQ75" s="357">
        <v>408</v>
      </c>
      <c r="AR75" s="357">
        <v>408</v>
      </c>
      <c r="AS75" s="357">
        <v>406</v>
      </c>
      <c r="AT75" s="357">
        <v>406</v>
      </c>
      <c r="AU75" s="357">
        <v>406</v>
      </c>
      <c r="AV75" s="357">
        <v>405</v>
      </c>
      <c r="AW75" s="357">
        <v>402</v>
      </c>
      <c r="AX75" s="357">
        <v>400</v>
      </c>
      <c r="AY75" s="350">
        <v>400</v>
      </c>
      <c r="AZ75" s="347">
        <v>398</v>
      </c>
      <c r="BA75" s="357">
        <v>398</v>
      </c>
      <c r="BB75" s="357">
        <v>398</v>
      </c>
      <c r="BC75" s="357">
        <v>397</v>
      </c>
      <c r="BD75" s="357">
        <v>395</v>
      </c>
      <c r="BE75" s="357">
        <v>391</v>
      </c>
      <c r="BF75" s="357">
        <v>385</v>
      </c>
      <c r="BG75" s="357">
        <v>380</v>
      </c>
      <c r="BH75" s="357">
        <v>380</v>
      </c>
      <c r="BI75" s="357">
        <v>380</v>
      </c>
      <c r="BJ75" s="357">
        <v>379</v>
      </c>
      <c r="BK75" s="346">
        <v>379</v>
      </c>
      <c r="BL75" s="347">
        <v>378</v>
      </c>
      <c r="BM75" s="357">
        <v>378</v>
      </c>
      <c r="BN75" s="357">
        <v>396</v>
      </c>
      <c r="BO75" s="357">
        <v>398</v>
      </c>
      <c r="BP75" s="357">
        <v>398</v>
      </c>
      <c r="BQ75" s="357">
        <v>397</v>
      </c>
      <c r="BR75" s="357">
        <v>391</v>
      </c>
      <c r="BS75" s="357">
        <v>391</v>
      </c>
      <c r="BT75" s="357">
        <v>390</v>
      </c>
      <c r="BU75" s="357">
        <v>389</v>
      </c>
      <c r="BV75" s="357">
        <v>388</v>
      </c>
      <c r="BW75" s="346">
        <v>387</v>
      </c>
      <c r="BX75" s="347">
        <v>389</v>
      </c>
      <c r="BY75" s="357">
        <v>389</v>
      </c>
      <c r="BZ75" s="357">
        <v>422</v>
      </c>
      <c r="CA75" s="357">
        <v>417</v>
      </c>
      <c r="CB75" s="357">
        <v>412</v>
      </c>
      <c r="CC75" s="357">
        <v>407</v>
      </c>
      <c r="CD75" s="357">
        <v>408</v>
      </c>
      <c r="CE75" s="357">
        <v>407</v>
      </c>
      <c r="CF75" s="357">
        <v>402</v>
      </c>
      <c r="CG75" s="357">
        <v>402</v>
      </c>
      <c r="CH75" s="357">
        <v>402</v>
      </c>
      <c r="CI75" s="346">
        <v>397</v>
      </c>
      <c r="CJ75" s="347">
        <v>397</v>
      </c>
      <c r="CK75" s="357">
        <v>401</v>
      </c>
      <c r="CL75" s="357">
        <v>402</v>
      </c>
      <c r="CM75" s="357">
        <v>407</v>
      </c>
      <c r="CN75" s="357">
        <v>408</v>
      </c>
      <c r="CO75" s="357">
        <v>406</v>
      </c>
      <c r="CP75" s="357">
        <v>401</v>
      </c>
      <c r="CQ75" s="357">
        <v>407</v>
      </c>
      <c r="CR75" s="357">
        <v>406</v>
      </c>
      <c r="CS75" s="346">
        <v>404</v>
      </c>
      <c r="CT75" s="350">
        <v>406</v>
      </c>
      <c r="CU75" s="102">
        <v>2</v>
      </c>
      <c r="CV75" s="85">
        <v>0.49504950495049505</v>
      </c>
      <c r="CW75" s="102">
        <v>9</v>
      </c>
      <c r="CX75" s="85">
        <v>2.2670025188916876</v>
      </c>
    </row>
    <row r="76" spans="1:102" ht="15" customHeight="1" outlineLevel="2">
      <c r="A76" s="371">
        <v>686</v>
      </c>
      <c r="B76" s="15" t="s">
        <v>347</v>
      </c>
      <c r="C76" s="341" t="s">
        <v>361</v>
      </c>
      <c r="D76" s="347">
        <v>454</v>
      </c>
      <c r="E76" s="357">
        <v>454</v>
      </c>
      <c r="F76" s="357">
        <v>454</v>
      </c>
      <c r="G76" s="357">
        <v>454</v>
      </c>
      <c r="H76" s="357">
        <v>454</v>
      </c>
      <c r="I76" s="357">
        <v>467</v>
      </c>
      <c r="J76" s="357">
        <v>466</v>
      </c>
      <c r="K76" s="357">
        <v>467</v>
      </c>
      <c r="L76" s="357">
        <v>467</v>
      </c>
      <c r="M76" s="357">
        <v>467</v>
      </c>
      <c r="N76" s="357">
        <v>467</v>
      </c>
      <c r="O76" s="350">
        <v>507</v>
      </c>
      <c r="P76" s="347">
        <v>507</v>
      </c>
      <c r="Q76" s="357">
        <v>454</v>
      </c>
      <c r="R76" s="357">
        <v>452</v>
      </c>
      <c r="S76" s="357">
        <v>658</v>
      </c>
      <c r="T76" s="357">
        <v>653</v>
      </c>
      <c r="U76" s="357">
        <v>672</v>
      </c>
      <c r="V76" s="357">
        <v>668</v>
      </c>
      <c r="W76" s="357">
        <v>667</v>
      </c>
      <c r="X76" s="357">
        <v>665</v>
      </c>
      <c r="Y76" s="357">
        <v>668</v>
      </c>
      <c r="Z76" s="357">
        <v>668</v>
      </c>
      <c r="AA76" s="350">
        <v>668</v>
      </c>
      <c r="AB76" s="347">
        <v>664</v>
      </c>
      <c r="AC76" s="357">
        <v>662</v>
      </c>
      <c r="AD76" s="357">
        <v>662</v>
      </c>
      <c r="AE76" s="357">
        <v>662</v>
      </c>
      <c r="AF76" s="357">
        <v>666</v>
      </c>
      <c r="AG76" s="357">
        <v>666</v>
      </c>
      <c r="AH76" s="357">
        <v>668</v>
      </c>
      <c r="AI76" s="357">
        <v>671</v>
      </c>
      <c r="AJ76" s="357">
        <v>674</v>
      </c>
      <c r="AK76" s="357">
        <v>676</v>
      </c>
      <c r="AL76" s="357">
        <v>675</v>
      </c>
      <c r="AM76" s="350">
        <v>675</v>
      </c>
      <c r="AN76" s="347">
        <v>675</v>
      </c>
      <c r="AO76" s="357">
        <v>674</v>
      </c>
      <c r="AP76" s="357">
        <v>672</v>
      </c>
      <c r="AQ76" s="357">
        <v>669</v>
      </c>
      <c r="AR76" s="357">
        <v>665</v>
      </c>
      <c r="AS76" s="357">
        <v>661</v>
      </c>
      <c r="AT76" s="357">
        <v>658</v>
      </c>
      <c r="AU76" s="357">
        <v>658</v>
      </c>
      <c r="AV76" s="357">
        <v>656</v>
      </c>
      <c r="AW76" s="357">
        <v>656</v>
      </c>
      <c r="AX76" s="357">
        <v>653</v>
      </c>
      <c r="AY76" s="350">
        <v>653</v>
      </c>
      <c r="AZ76" s="347">
        <v>651</v>
      </c>
      <c r="BA76" s="357">
        <v>651</v>
      </c>
      <c r="BB76" s="357">
        <v>644</v>
      </c>
      <c r="BC76" s="357">
        <v>643</v>
      </c>
      <c r="BD76" s="357">
        <v>641</v>
      </c>
      <c r="BE76" s="357">
        <v>639</v>
      </c>
      <c r="BF76" s="357">
        <v>626</v>
      </c>
      <c r="BG76" s="357">
        <v>618</v>
      </c>
      <c r="BH76" s="357">
        <v>617</v>
      </c>
      <c r="BI76" s="357">
        <v>617</v>
      </c>
      <c r="BJ76" s="357">
        <v>619</v>
      </c>
      <c r="BK76" s="346">
        <v>619</v>
      </c>
      <c r="BL76" s="347">
        <v>612</v>
      </c>
      <c r="BM76" s="357">
        <v>611</v>
      </c>
      <c r="BN76" s="357">
        <v>619</v>
      </c>
      <c r="BO76" s="357">
        <v>619</v>
      </c>
      <c r="BP76" s="357">
        <v>619</v>
      </c>
      <c r="BQ76" s="357">
        <v>622</v>
      </c>
      <c r="BR76" s="357">
        <v>615</v>
      </c>
      <c r="BS76" s="357">
        <v>612</v>
      </c>
      <c r="BT76" s="357">
        <v>610</v>
      </c>
      <c r="BU76" s="357">
        <v>608</v>
      </c>
      <c r="BV76" s="357">
        <v>608</v>
      </c>
      <c r="BW76" s="346">
        <v>608</v>
      </c>
      <c r="BX76" s="347">
        <v>613</v>
      </c>
      <c r="BY76" s="357">
        <v>599</v>
      </c>
      <c r="BZ76" s="357">
        <v>635</v>
      </c>
      <c r="CA76" s="357">
        <v>634</v>
      </c>
      <c r="CB76" s="357">
        <v>637</v>
      </c>
      <c r="CC76" s="357">
        <v>637</v>
      </c>
      <c r="CD76" s="357">
        <v>635</v>
      </c>
      <c r="CE76" s="357">
        <v>634</v>
      </c>
      <c r="CF76" s="357">
        <v>631</v>
      </c>
      <c r="CG76" s="357">
        <v>632</v>
      </c>
      <c r="CH76" s="357">
        <v>628</v>
      </c>
      <c r="CI76" s="346">
        <v>616</v>
      </c>
      <c r="CJ76" s="347">
        <v>616</v>
      </c>
      <c r="CK76" s="357">
        <v>611</v>
      </c>
      <c r="CL76" s="357">
        <v>610</v>
      </c>
      <c r="CM76" s="357">
        <v>617</v>
      </c>
      <c r="CN76" s="357">
        <v>617</v>
      </c>
      <c r="CO76" s="357">
        <v>616</v>
      </c>
      <c r="CP76" s="357">
        <v>616</v>
      </c>
      <c r="CQ76" s="357">
        <v>622</v>
      </c>
      <c r="CR76" s="357">
        <v>624</v>
      </c>
      <c r="CS76" s="346">
        <v>621</v>
      </c>
      <c r="CT76" s="350">
        <v>625</v>
      </c>
      <c r="CU76" s="102">
        <v>4</v>
      </c>
      <c r="CV76" s="85">
        <v>0.64412238325281801</v>
      </c>
      <c r="CW76" s="102">
        <v>9</v>
      </c>
      <c r="CX76" s="85">
        <v>1.4610389610389609</v>
      </c>
    </row>
    <row r="77" spans="1:102" ht="15" customHeight="1" outlineLevel="2">
      <c r="A77" s="371">
        <v>819</v>
      </c>
      <c r="B77" s="15" t="s">
        <v>347</v>
      </c>
      <c r="C77" s="341" t="s">
        <v>362</v>
      </c>
      <c r="D77" s="347">
        <v>90</v>
      </c>
      <c r="E77" s="357">
        <v>90</v>
      </c>
      <c r="F77" s="357">
        <v>90</v>
      </c>
      <c r="G77" s="357">
        <v>90</v>
      </c>
      <c r="H77" s="357">
        <v>90</v>
      </c>
      <c r="I77" s="357">
        <v>90</v>
      </c>
      <c r="J77" s="357">
        <v>90</v>
      </c>
      <c r="K77" s="357">
        <v>90</v>
      </c>
      <c r="L77" s="357">
        <v>90</v>
      </c>
      <c r="M77" s="357">
        <v>90</v>
      </c>
      <c r="N77" s="357">
        <v>89</v>
      </c>
      <c r="O77" s="350">
        <v>107</v>
      </c>
      <c r="P77" s="347">
        <v>107</v>
      </c>
      <c r="Q77" s="357">
        <v>93</v>
      </c>
      <c r="R77" s="357">
        <v>92</v>
      </c>
      <c r="S77" s="357">
        <v>115</v>
      </c>
      <c r="T77" s="357">
        <v>113</v>
      </c>
      <c r="U77" s="357">
        <v>114</v>
      </c>
      <c r="V77" s="357">
        <v>113</v>
      </c>
      <c r="W77" s="357">
        <v>111</v>
      </c>
      <c r="X77" s="357">
        <v>111</v>
      </c>
      <c r="Y77" s="357">
        <v>110</v>
      </c>
      <c r="Z77" s="357">
        <v>110</v>
      </c>
      <c r="AA77" s="350">
        <v>113</v>
      </c>
      <c r="AB77" s="347">
        <v>113</v>
      </c>
      <c r="AC77" s="357">
        <v>114</v>
      </c>
      <c r="AD77" s="357">
        <v>115</v>
      </c>
      <c r="AE77" s="357">
        <v>115</v>
      </c>
      <c r="AF77" s="357">
        <v>115</v>
      </c>
      <c r="AG77" s="357">
        <v>115</v>
      </c>
      <c r="AH77" s="357">
        <v>117</v>
      </c>
      <c r="AI77" s="357">
        <v>117</v>
      </c>
      <c r="AJ77" s="357">
        <v>117</v>
      </c>
      <c r="AK77" s="357">
        <v>117</v>
      </c>
      <c r="AL77" s="357">
        <v>117</v>
      </c>
      <c r="AM77" s="350">
        <v>116</v>
      </c>
      <c r="AN77" s="347">
        <v>116</v>
      </c>
      <c r="AO77" s="357">
        <v>116</v>
      </c>
      <c r="AP77" s="357">
        <v>116</v>
      </c>
      <c r="AQ77" s="357">
        <v>116</v>
      </c>
      <c r="AR77" s="357">
        <v>116</v>
      </c>
      <c r="AS77" s="357">
        <v>116</v>
      </c>
      <c r="AT77" s="357">
        <v>115</v>
      </c>
      <c r="AU77" s="357">
        <v>115</v>
      </c>
      <c r="AV77" s="357">
        <v>115</v>
      </c>
      <c r="AW77" s="357">
        <v>115</v>
      </c>
      <c r="AX77" s="357">
        <v>115</v>
      </c>
      <c r="AY77" s="350">
        <v>115</v>
      </c>
      <c r="AZ77" s="347">
        <v>115</v>
      </c>
      <c r="BA77" s="357">
        <v>114</v>
      </c>
      <c r="BB77" s="357">
        <v>114</v>
      </c>
      <c r="BC77" s="357">
        <v>114</v>
      </c>
      <c r="BD77" s="357">
        <v>114</v>
      </c>
      <c r="BE77" s="357">
        <v>114</v>
      </c>
      <c r="BF77" s="357">
        <v>110</v>
      </c>
      <c r="BG77" s="357">
        <v>111</v>
      </c>
      <c r="BH77" s="357">
        <v>111</v>
      </c>
      <c r="BI77" s="357">
        <v>111</v>
      </c>
      <c r="BJ77" s="357">
        <v>112</v>
      </c>
      <c r="BK77" s="346">
        <v>112</v>
      </c>
      <c r="BL77" s="347">
        <v>111</v>
      </c>
      <c r="BM77" s="357">
        <v>111</v>
      </c>
      <c r="BN77" s="357">
        <v>113</v>
      </c>
      <c r="BO77" s="357">
        <v>113</v>
      </c>
      <c r="BP77" s="357">
        <v>113</v>
      </c>
      <c r="BQ77" s="357">
        <v>113</v>
      </c>
      <c r="BR77" s="357">
        <v>111</v>
      </c>
      <c r="BS77" s="357">
        <v>110</v>
      </c>
      <c r="BT77" s="357">
        <v>110</v>
      </c>
      <c r="BU77" s="357">
        <v>110</v>
      </c>
      <c r="BV77" s="357">
        <v>109</v>
      </c>
      <c r="BW77" s="346">
        <v>109</v>
      </c>
      <c r="BX77" s="347">
        <v>110</v>
      </c>
      <c r="BY77" s="357">
        <v>108</v>
      </c>
      <c r="BZ77" s="357">
        <v>112</v>
      </c>
      <c r="CA77" s="357">
        <v>111</v>
      </c>
      <c r="CB77" s="357">
        <v>112</v>
      </c>
      <c r="CC77" s="357">
        <v>112</v>
      </c>
      <c r="CD77" s="357">
        <v>113</v>
      </c>
      <c r="CE77" s="357">
        <v>113</v>
      </c>
      <c r="CF77" s="357">
        <v>111</v>
      </c>
      <c r="CG77" s="357">
        <v>111</v>
      </c>
      <c r="CH77" s="357">
        <v>109</v>
      </c>
      <c r="CI77" s="346">
        <v>106</v>
      </c>
      <c r="CJ77" s="347">
        <v>106</v>
      </c>
      <c r="CK77" s="357">
        <v>106</v>
      </c>
      <c r="CL77" s="357">
        <v>106</v>
      </c>
      <c r="CM77" s="357">
        <v>107</v>
      </c>
      <c r="CN77" s="357">
        <v>107</v>
      </c>
      <c r="CO77" s="357">
        <v>106</v>
      </c>
      <c r="CP77" s="357">
        <v>107</v>
      </c>
      <c r="CQ77" s="357">
        <v>107</v>
      </c>
      <c r="CR77" s="357">
        <v>109</v>
      </c>
      <c r="CS77" s="346">
        <v>108</v>
      </c>
      <c r="CT77" s="350">
        <v>108</v>
      </c>
      <c r="CU77" s="102">
        <v>0</v>
      </c>
      <c r="CV77" s="85">
        <v>0</v>
      </c>
      <c r="CW77" s="102">
        <v>2</v>
      </c>
      <c r="CX77" s="85">
        <v>1.8867924528301887</v>
      </c>
    </row>
    <row r="78" spans="1:102" ht="15" customHeight="1" outlineLevel="2">
      <c r="A78" s="371">
        <v>854</v>
      </c>
      <c r="B78" s="15" t="s">
        <v>347</v>
      </c>
      <c r="C78" s="341" t="s">
        <v>363</v>
      </c>
      <c r="D78" s="347">
        <v>172</v>
      </c>
      <c r="E78" s="357">
        <v>172</v>
      </c>
      <c r="F78" s="357">
        <v>172</v>
      </c>
      <c r="G78" s="357">
        <v>172</v>
      </c>
      <c r="H78" s="357">
        <v>172</v>
      </c>
      <c r="I78" s="357">
        <v>176</v>
      </c>
      <c r="J78" s="357">
        <v>175</v>
      </c>
      <c r="K78" s="357">
        <v>176</v>
      </c>
      <c r="L78" s="357">
        <v>176</v>
      </c>
      <c r="M78" s="357">
        <v>176</v>
      </c>
      <c r="N78" s="357">
        <v>175</v>
      </c>
      <c r="O78" s="350">
        <v>198</v>
      </c>
      <c r="P78" s="347">
        <v>198</v>
      </c>
      <c r="Q78" s="357">
        <v>176</v>
      </c>
      <c r="R78" s="357">
        <v>174</v>
      </c>
      <c r="S78" s="357">
        <v>222</v>
      </c>
      <c r="T78" s="357">
        <v>220</v>
      </c>
      <c r="U78" s="357">
        <v>226</v>
      </c>
      <c r="V78" s="357">
        <v>221</v>
      </c>
      <c r="W78" s="357">
        <v>223</v>
      </c>
      <c r="X78" s="357">
        <v>223</v>
      </c>
      <c r="Y78" s="357">
        <v>226</v>
      </c>
      <c r="Z78" s="357">
        <v>225</v>
      </c>
      <c r="AA78" s="350">
        <v>226</v>
      </c>
      <c r="AB78" s="347">
        <v>226</v>
      </c>
      <c r="AC78" s="357">
        <v>226</v>
      </c>
      <c r="AD78" s="357">
        <v>227</v>
      </c>
      <c r="AE78" s="357">
        <v>227</v>
      </c>
      <c r="AF78" s="357">
        <v>223</v>
      </c>
      <c r="AG78" s="357">
        <v>223</v>
      </c>
      <c r="AH78" s="357">
        <v>223</v>
      </c>
      <c r="AI78" s="357">
        <v>225</v>
      </c>
      <c r="AJ78" s="357">
        <v>227</v>
      </c>
      <c r="AK78" s="357">
        <v>227</v>
      </c>
      <c r="AL78" s="357">
        <v>226</v>
      </c>
      <c r="AM78" s="350">
        <v>226</v>
      </c>
      <c r="AN78" s="347">
        <v>225</v>
      </c>
      <c r="AO78" s="357">
        <v>226</v>
      </c>
      <c r="AP78" s="357">
        <v>226</v>
      </c>
      <c r="AQ78" s="357">
        <v>226</v>
      </c>
      <c r="AR78" s="357">
        <v>224</v>
      </c>
      <c r="AS78" s="357">
        <v>223</v>
      </c>
      <c r="AT78" s="357">
        <v>223</v>
      </c>
      <c r="AU78" s="357">
        <v>223</v>
      </c>
      <c r="AV78" s="357">
        <v>223</v>
      </c>
      <c r="AW78" s="357">
        <v>223</v>
      </c>
      <c r="AX78" s="357">
        <v>223</v>
      </c>
      <c r="AY78" s="350">
        <v>223</v>
      </c>
      <c r="AZ78" s="347">
        <v>223</v>
      </c>
      <c r="BA78" s="357">
        <v>223</v>
      </c>
      <c r="BB78" s="357">
        <v>223</v>
      </c>
      <c r="BC78" s="357">
        <v>223</v>
      </c>
      <c r="BD78" s="357">
        <v>223</v>
      </c>
      <c r="BE78" s="357">
        <v>223</v>
      </c>
      <c r="BF78" s="357">
        <v>222</v>
      </c>
      <c r="BG78" s="357">
        <v>225</v>
      </c>
      <c r="BH78" s="357">
        <v>225</v>
      </c>
      <c r="BI78" s="357">
        <v>225</v>
      </c>
      <c r="BJ78" s="357">
        <v>225</v>
      </c>
      <c r="BK78" s="346">
        <v>225</v>
      </c>
      <c r="BL78" s="347">
        <v>224</v>
      </c>
      <c r="BM78" s="357">
        <v>224</v>
      </c>
      <c r="BN78" s="357">
        <v>223</v>
      </c>
      <c r="BO78" s="357">
        <v>224</v>
      </c>
      <c r="BP78" s="357">
        <v>224</v>
      </c>
      <c r="BQ78" s="357">
        <v>228</v>
      </c>
      <c r="BR78" s="357">
        <v>227</v>
      </c>
      <c r="BS78" s="357">
        <v>228</v>
      </c>
      <c r="BT78" s="357">
        <v>227</v>
      </c>
      <c r="BU78" s="357">
        <v>227</v>
      </c>
      <c r="BV78" s="357">
        <v>228</v>
      </c>
      <c r="BW78" s="346">
        <v>230</v>
      </c>
      <c r="BX78" s="347">
        <v>231</v>
      </c>
      <c r="BY78" s="357">
        <v>227</v>
      </c>
      <c r="BZ78" s="357">
        <v>243</v>
      </c>
      <c r="CA78" s="357">
        <v>239</v>
      </c>
      <c r="CB78" s="357">
        <v>243</v>
      </c>
      <c r="CC78" s="357">
        <v>240</v>
      </c>
      <c r="CD78" s="357">
        <v>246</v>
      </c>
      <c r="CE78" s="357">
        <v>245</v>
      </c>
      <c r="CF78" s="357">
        <v>247</v>
      </c>
      <c r="CG78" s="357">
        <v>246</v>
      </c>
      <c r="CH78" s="357">
        <v>244</v>
      </c>
      <c r="CI78" s="346">
        <v>241</v>
      </c>
      <c r="CJ78" s="347">
        <v>243</v>
      </c>
      <c r="CK78" s="357">
        <v>244</v>
      </c>
      <c r="CL78" s="357">
        <v>245</v>
      </c>
      <c r="CM78" s="357">
        <v>246</v>
      </c>
      <c r="CN78" s="357">
        <v>246</v>
      </c>
      <c r="CO78" s="357">
        <v>247</v>
      </c>
      <c r="CP78" s="357">
        <v>246</v>
      </c>
      <c r="CQ78" s="357">
        <v>249</v>
      </c>
      <c r="CR78" s="357">
        <v>249</v>
      </c>
      <c r="CS78" s="346">
        <v>250</v>
      </c>
      <c r="CT78" s="350">
        <v>251</v>
      </c>
      <c r="CU78" s="102">
        <v>1</v>
      </c>
      <c r="CV78" s="85">
        <v>0.4</v>
      </c>
      <c r="CW78" s="102">
        <v>10</v>
      </c>
      <c r="CX78" s="85">
        <v>4.1493775933609953</v>
      </c>
    </row>
    <row r="79" spans="1:102" ht="15" customHeight="1" outlineLevel="2">
      <c r="A79" s="371">
        <v>887</v>
      </c>
      <c r="B79" s="15" t="s">
        <v>347</v>
      </c>
      <c r="C79" s="341" t="s">
        <v>364</v>
      </c>
      <c r="D79" s="347">
        <v>746</v>
      </c>
      <c r="E79" s="357">
        <v>746</v>
      </c>
      <c r="F79" s="357">
        <v>744</v>
      </c>
      <c r="G79" s="357">
        <v>744</v>
      </c>
      <c r="H79" s="357">
        <v>744</v>
      </c>
      <c r="I79" s="357">
        <v>768</v>
      </c>
      <c r="J79" s="357">
        <v>768</v>
      </c>
      <c r="K79" s="357">
        <v>770</v>
      </c>
      <c r="L79" s="357">
        <v>770</v>
      </c>
      <c r="M79" s="357">
        <v>770</v>
      </c>
      <c r="N79" s="357">
        <v>769</v>
      </c>
      <c r="O79" s="350">
        <v>807</v>
      </c>
      <c r="P79" s="347">
        <v>805</v>
      </c>
      <c r="Q79" s="357">
        <v>669</v>
      </c>
      <c r="R79" s="357">
        <v>665</v>
      </c>
      <c r="S79" s="357">
        <v>897</v>
      </c>
      <c r="T79" s="357">
        <v>888</v>
      </c>
      <c r="U79" s="357">
        <v>898</v>
      </c>
      <c r="V79" s="357">
        <v>885</v>
      </c>
      <c r="W79" s="357">
        <v>885</v>
      </c>
      <c r="X79" s="357">
        <v>885</v>
      </c>
      <c r="Y79" s="357">
        <v>891</v>
      </c>
      <c r="Z79" s="357">
        <v>891</v>
      </c>
      <c r="AA79" s="350">
        <v>896</v>
      </c>
      <c r="AB79" s="347">
        <v>891</v>
      </c>
      <c r="AC79" s="357">
        <v>893</v>
      </c>
      <c r="AD79" s="357">
        <v>893</v>
      </c>
      <c r="AE79" s="357">
        <v>893</v>
      </c>
      <c r="AF79" s="357">
        <v>878</v>
      </c>
      <c r="AG79" s="357">
        <v>878</v>
      </c>
      <c r="AH79" s="357">
        <v>885</v>
      </c>
      <c r="AI79" s="357">
        <v>888</v>
      </c>
      <c r="AJ79" s="357">
        <v>887</v>
      </c>
      <c r="AK79" s="357">
        <v>885</v>
      </c>
      <c r="AL79" s="357">
        <v>883</v>
      </c>
      <c r="AM79" s="350">
        <v>882</v>
      </c>
      <c r="AN79" s="347">
        <v>878</v>
      </c>
      <c r="AO79" s="357">
        <v>879</v>
      </c>
      <c r="AP79" s="357">
        <v>878</v>
      </c>
      <c r="AQ79" s="357">
        <v>876</v>
      </c>
      <c r="AR79" s="357">
        <v>872</v>
      </c>
      <c r="AS79" s="357">
        <v>872</v>
      </c>
      <c r="AT79" s="357">
        <v>870</v>
      </c>
      <c r="AU79" s="357">
        <v>860</v>
      </c>
      <c r="AV79" s="357">
        <v>859</v>
      </c>
      <c r="AW79" s="357">
        <v>858</v>
      </c>
      <c r="AX79" s="357">
        <v>852</v>
      </c>
      <c r="AY79" s="350">
        <v>850</v>
      </c>
      <c r="AZ79" s="347">
        <v>850</v>
      </c>
      <c r="BA79" s="357">
        <v>848</v>
      </c>
      <c r="BB79" s="357">
        <v>843</v>
      </c>
      <c r="BC79" s="357">
        <v>842</v>
      </c>
      <c r="BD79" s="357">
        <v>843</v>
      </c>
      <c r="BE79" s="357">
        <v>841</v>
      </c>
      <c r="BF79" s="357">
        <v>822</v>
      </c>
      <c r="BG79" s="357">
        <v>828</v>
      </c>
      <c r="BH79" s="357">
        <v>829</v>
      </c>
      <c r="BI79" s="357">
        <v>828</v>
      </c>
      <c r="BJ79" s="357">
        <v>831</v>
      </c>
      <c r="BK79" s="346">
        <v>829</v>
      </c>
      <c r="BL79" s="347">
        <v>826</v>
      </c>
      <c r="BM79" s="357">
        <v>824</v>
      </c>
      <c r="BN79" s="357">
        <v>849</v>
      </c>
      <c r="BO79" s="357">
        <v>850</v>
      </c>
      <c r="BP79" s="357">
        <v>850</v>
      </c>
      <c r="BQ79" s="357">
        <v>857</v>
      </c>
      <c r="BR79" s="357">
        <v>840</v>
      </c>
      <c r="BS79" s="357">
        <v>843</v>
      </c>
      <c r="BT79" s="357">
        <v>839</v>
      </c>
      <c r="BU79" s="357">
        <v>837</v>
      </c>
      <c r="BV79" s="357">
        <v>832</v>
      </c>
      <c r="BW79" s="346">
        <v>832</v>
      </c>
      <c r="BX79" s="347">
        <v>840</v>
      </c>
      <c r="BY79" s="357">
        <v>830</v>
      </c>
      <c r="BZ79" s="357">
        <v>886</v>
      </c>
      <c r="CA79" s="357">
        <v>881</v>
      </c>
      <c r="CB79" s="357">
        <v>891</v>
      </c>
      <c r="CC79" s="357">
        <v>889</v>
      </c>
      <c r="CD79" s="357">
        <v>887</v>
      </c>
      <c r="CE79" s="357">
        <v>886</v>
      </c>
      <c r="CF79" s="357">
        <v>887</v>
      </c>
      <c r="CG79" s="357">
        <v>894</v>
      </c>
      <c r="CH79" s="357">
        <v>890</v>
      </c>
      <c r="CI79" s="346">
        <v>878</v>
      </c>
      <c r="CJ79" s="347">
        <v>878</v>
      </c>
      <c r="CK79" s="357">
        <v>866</v>
      </c>
      <c r="CL79" s="357">
        <v>866</v>
      </c>
      <c r="CM79" s="357">
        <v>881</v>
      </c>
      <c r="CN79" s="357">
        <v>878</v>
      </c>
      <c r="CO79" s="357">
        <v>872</v>
      </c>
      <c r="CP79" s="357">
        <v>871</v>
      </c>
      <c r="CQ79" s="357">
        <v>871</v>
      </c>
      <c r="CR79" s="357">
        <v>876</v>
      </c>
      <c r="CS79" s="346">
        <v>876</v>
      </c>
      <c r="CT79" s="350">
        <v>881</v>
      </c>
      <c r="CU79" s="102">
        <v>5</v>
      </c>
      <c r="CV79" s="85">
        <v>0.57077625570776247</v>
      </c>
      <c r="CW79" s="102">
        <v>3</v>
      </c>
      <c r="CX79" s="85">
        <v>0.34168564920273348</v>
      </c>
    </row>
    <row r="80" spans="1:102" ht="15" customHeight="1" outlineLevel="1">
      <c r="A80" s="123" t="s">
        <v>365</v>
      </c>
      <c r="B80" s="26"/>
      <c r="C80" s="27"/>
      <c r="D80" s="44">
        <v>7672</v>
      </c>
      <c r="E80" s="45">
        <v>7672</v>
      </c>
      <c r="F80" s="45">
        <v>7671</v>
      </c>
      <c r="G80" s="45">
        <v>7671</v>
      </c>
      <c r="H80" s="45">
        <v>7671</v>
      </c>
      <c r="I80" s="45">
        <v>7817</v>
      </c>
      <c r="J80" s="45">
        <v>7806</v>
      </c>
      <c r="K80" s="45">
        <v>7813</v>
      </c>
      <c r="L80" s="45">
        <v>7811</v>
      </c>
      <c r="M80" s="45">
        <v>7809</v>
      </c>
      <c r="N80" s="45">
        <v>7788</v>
      </c>
      <c r="O80" s="235">
        <v>8171</v>
      </c>
      <c r="P80" s="44">
        <v>8125</v>
      </c>
      <c r="Q80" s="45">
        <v>7086</v>
      </c>
      <c r="R80" s="45">
        <v>6974</v>
      </c>
      <c r="S80" s="45">
        <v>9561</v>
      </c>
      <c r="T80" s="45">
        <v>9420</v>
      </c>
      <c r="U80" s="45">
        <v>9577</v>
      </c>
      <c r="V80" s="45">
        <v>9459</v>
      </c>
      <c r="W80" s="45">
        <v>9441</v>
      </c>
      <c r="X80" s="45">
        <v>9424</v>
      </c>
      <c r="Y80" s="45">
        <v>9477</v>
      </c>
      <c r="Z80" s="45">
        <v>9468</v>
      </c>
      <c r="AA80" s="235">
        <v>9479</v>
      </c>
      <c r="AB80" s="44">
        <v>9471</v>
      </c>
      <c r="AC80" s="45">
        <v>9457</v>
      </c>
      <c r="AD80" s="45">
        <v>9476</v>
      </c>
      <c r="AE80" s="45">
        <v>9474</v>
      </c>
      <c r="AF80" s="45">
        <v>9401</v>
      </c>
      <c r="AG80" s="45">
        <v>9363</v>
      </c>
      <c r="AH80" s="45">
        <v>9371</v>
      </c>
      <c r="AI80" s="45">
        <v>9384</v>
      </c>
      <c r="AJ80" s="45">
        <v>9369</v>
      </c>
      <c r="AK80" s="45">
        <v>9373</v>
      </c>
      <c r="AL80" s="45">
        <v>9365</v>
      </c>
      <c r="AM80" s="235">
        <v>9354</v>
      </c>
      <c r="AN80" s="44">
        <v>9332</v>
      </c>
      <c r="AO80" s="45">
        <v>9325</v>
      </c>
      <c r="AP80" s="45">
        <v>9306</v>
      </c>
      <c r="AQ80" s="45">
        <v>9282</v>
      </c>
      <c r="AR80" s="45">
        <v>9261</v>
      </c>
      <c r="AS80" s="45">
        <v>9241</v>
      </c>
      <c r="AT80" s="45">
        <v>9210</v>
      </c>
      <c r="AU80" s="45">
        <v>9152</v>
      </c>
      <c r="AV80" s="45">
        <v>9118</v>
      </c>
      <c r="AW80" s="45">
        <v>9095</v>
      </c>
      <c r="AX80" s="45">
        <v>9066</v>
      </c>
      <c r="AY80" s="235">
        <v>9046</v>
      </c>
      <c r="AZ80" s="44">
        <v>9019</v>
      </c>
      <c r="BA80" s="45">
        <v>8974</v>
      </c>
      <c r="BB80" s="45">
        <v>8922</v>
      </c>
      <c r="BC80" s="45">
        <v>8897</v>
      </c>
      <c r="BD80" s="45">
        <v>8868</v>
      </c>
      <c r="BE80" s="45">
        <v>8851</v>
      </c>
      <c r="BF80" s="45">
        <v>8660</v>
      </c>
      <c r="BG80" s="45">
        <v>8621</v>
      </c>
      <c r="BH80" s="45">
        <v>8611</v>
      </c>
      <c r="BI80" s="45">
        <v>8596</v>
      </c>
      <c r="BJ80" s="45">
        <v>8616</v>
      </c>
      <c r="BK80" s="57">
        <v>8605</v>
      </c>
      <c r="BL80" s="44">
        <v>8607</v>
      </c>
      <c r="BM80" s="45">
        <v>8588</v>
      </c>
      <c r="BN80" s="45">
        <v>8771</v>
      </c>
      <c r="BO80" s="45">
        <v>8781</v>
      </c>
      <c r="BP80" s="45">
        <v>8781</v>
      </c>
      <c r="BQ80" s="45">
        <v>8821</v>
      </c>
      <c r="BR80" s="45">
        <v>8703</v>
      </c>
      <c r="BS80" s="45">
        <v>8715</v>
      </c>
      <c r="BT80" s="45">
        <v>8684</v>
      </c>
      <c r="BU80" s="45">
        <v>8650</v>
      </c>
      <c r="BV80" s="45">
        <v>8631</v>
      </c>
      <c r="BW80" s="57">
        <v>8635</v>
      </c>
      <c r="BX80" s="44">
        <v>8741</v>
      </c>
      <c r="BY80" s="45">
        <v>8691</v>
      </c>
      <c r="BZ80" s="45">
        <v>9372</v>
      </c>
      <c r="CA80" s="45">
        <v>9353</v>
      </c>
      <c r="CB80" s="45">
        <v>9383</v>
      </c>
      <c r="CC80" s="45">
        <v>9352</v>
      </c>
      <c r="CD80" s="45">
        <v>9315</v>
      </c>
      <c r="CE80" s="45">
        <v>9273</v>
      </c>
      <c r="CF80" s="45">
        <v>9242</v>
      </c>
      <c r="CG80" s="45">
        <v>9268</v>
      </c>
      <c r="CH80" s="45">
        <v>9227</v>
      </c>
      <c r="CI80" s="57">
        <v>9100</v>
      </c>
      <c r="CJ80" s="44">
        <v>9088</v>
      </c>
      <c r="CK80" s="45">
        <v>9042</v>
      </c>
      <c r="CL80" s="45">
        <v>9012</v>
      </c>
      <c r="CM80" s="45">
        <v>9143</v>
      </c>
      <c r="CN80" s="45">
        <v>9115</v>
      </c>
      <c r="CO80" s="45">
        <v>9129</v>
      </c>
      <c r="CP80" s="45">
        <v>9111</v>
      </c>
      <c r="CQ80" s="45">
        <v>9174</v>
      </c>
      <c r="CR80" s="45">
        <v>9181</v>
      </c>
      <c r="CS80" s="57">
        <v>9139</v>
      </c>
      <c r="CT80" s="235">
        <v>9168</v>
      </c>
      <c r="CU80" s="102">
        <v>29</v>
      </c>
      <c r="CV80" s="85">
        <v>0.31732136995294891</v>
      </c>
      <c r="CW80" s="102">
        <v>68</v>
      </c>
      <c r="CX80" s="85">
        <v>0.74725274725274726</v>
      </c>
    </row>
    <row r="81" spans="1:102" ht="15" customHeight="1" outlineLevel="2">
      <c r="A81" s="371">
        <v>2</v>
      </c>
      <c r="B81" s="15" t="s">
        <v>365</v>
      </c>
      <c r="C81" s="341" t="s">
        <v>366</v>
      </c>
      <c r="D81" s="347">
        <v>391</v>
      </c>
      <c r="E81" s="357">
        <v>391</v>
      </c>
      <c r="F81" s="357">
        <v>391</v>
      </c>
      <c r="G81" s="357">
        <v>391</v>
      </c>
      <c r="H81" s="357">
        <v>391</v>
      </c>
      <c r="I81" s="357">
        <v>394</v>
      </c>
      <c r="J81" s="357">
        <v>394</v>
      </c>
      <c r="K81" s="357">
        <v>394</v>
      </c>
      <c r="L81" s="357">
        <v>394</v>
      </c>
      <c r="M81" s="357">
        <v>394</v>
      </c>
      <c r="N81" s="357">
        <v>394</v>
      </c>
      <c r="O81" s="350">
        <v>412</v>
      </c>
      <c r="P81" s="347">
        <v>410</v>
      </c>
      <c r="Q81" s="357">
        <v>368</v>
      </c>
      <c r="R81" s="357">
        <v>367</v>
      </c>
      <c r="S81" s="357">
        <v>494</v>
      </c>
      <c r="T81" s="357">
        <v>487</v>
      </c>
      <c r="U81" s="357">
        <v>490</v>
      </c>
      <c r="V81" s="357">
        <v>486</v>
      </c>
      <c r="W81" s="357">
        <v>488</v>
      </c>
      <c r="X81" s="357">
        <v>488</v>
      </c>
      <c r="Y81" s="357">
        <v>490</v>
      </c>
      <c r="Z81" s="357">
        <v>490</v>
      </c>
      <c r="AA81" s="350">
        <v>491</v>
      </c>
      <c r="AB81" s="347">
        <v>490</v>
      </c>
      <c r="AC81" s="357">
        <v>491</v>
      </c>
      <c r="AD81" s="357">
        <v>492</v>
      </c>
      <c r="AE81" s="357">
        <v>492</v>
      </c>
      <c r="AF81" s="357">
        <v>487</v>
      </c>
      <c r="AG81" s="357">
        <v>484</v>
      </c>
      <c r="AH81" s="357">
        <v>486</v>
      </c>
      <c r="AI81" s="357">
        <v>486</v>
      </c>
      <c r="AJ81" s="357">
        <v>487</v>
      </c>
      <c r="AK81" s="357">
        <v>485</v>
      </c>
      <c r="AL81" s="357">
        <v>485</v>
      </c>
      <c r="AM81" s="350">
        <v>485</v>
      </c>
      <c r="AN81" s="347">
        <v>482</v>
      </c>
      <c r="AO81" s="357">
        <v>482</v>
      </c>
      <c r="AP81" s="357">
        <v>479</v>
      </c>
      <c r="AQ81" s="357">
        <v>478</v>
      </c>
      <c r="AR81" s="357">
        <v>478</v>
      </c>
      <c r="AS81" s="357">
        <v>476</v>
      </c>
      <c r="AT81" s="357">
        <v>474</v>
      </c>
      <c r="AU81" s="357">
        <v>471</v>
      </c>
      <c r="AV81" s="357">
        <v>469</v>
      </c>
      <c r="AW81" s="357">
        <v>467</v>
      </c>
      <c r="AX81" s="357">
        <v>464</v>
      </c>
      <c r="AY81" s="350">
        <v>463</v>
      </c>
      <c r="AZ81" s="347">
        <v>462</v>
      </c>
      <c r="BA81" s="357">
        <v>458</v>
      </c>
      <c r="BB81" s="357">
        <v>454</v>
      </c>
      <c r="BC81" s="357">
        <v>453</v>
      </c>
      <c r="BD81" s="357">
        <v>447</v>
      </c>
      <c r="BE81" s="357">
        <v>446</v>
      </c>
      <c r="BF81" s="357">
        <v>440</v>
      </c>
      <c r="BG81" s="357">
        <v>435</v>
      </c>
      <c r="BH81" s="357">
        <v>435</v>
      </c>
      <c r="BI81" s="357">
        <v>435</v>
      </c>
      <c r="BJ81" s="357">
        <v>439</v>
      </c>
      <c r="BK81" s="346">
        <v>439</v>
      </c>
      <c r="BL81" s="347">
        <v>438</v>
      </c>
      <c r="BM81" s="357">
        <v>438</v>
      </c>
      <c r="BN81" s="357">
        <v>439</v>
      </c>
      <c r="BO81" s="357">
        <v>439</v>
      </c>
      <c r="BP81" s="357">
        <v>439</v>
      </c>
      <c r="BQ81" s="357">
        <v>441</v>
      </c>
      <c r="BR81" s="357">
        <v>435</v>
      </c>
      <c r="BS81" s="357">
        <v>436</v>
      </c>
      <c r="BT81" s="357">
        <v>436</v>
      </c>
      <c r="BU81" s="357">
        <v>435</v>
      </c>
      <c r="BV81" s="357">
        <v>435</v>
      </c>
      <c r="BW81" s="346">
        <v>436</v>
      </c>
      <c r="BX81" s="347">
        <v>440</v>
      </c>
      <c r="BY81" s="357">
        <v>436</v>
      </c>
      <c r="BZ81" s="357">
        <v>457</v>
      </c>
      <c r="CA81" s="357">
        <v>456</v>
      </c>
      <c r="CB81" s="357">
        <v>457</v>
      </c>
      <c r="CC81" s="357">
        <v>458</v>
      </c>
      <c r="CD81" s="357">
        <v>455</v>
      </c>
      <c r="CE81" s="357">
        <v>454</v>
      </c>
      <c r="CF81" s="357">
        <v>455</v>
      </c>
      <c r="CG81" s="357">
        <v>457</v>
      </c>
      <c r="CH81" s="357">
        <v>456</v>
      </c>
      <c r="CI81" s="346">
        <v>453</v>
      </c>
      <c r="CJ81" s="347">
        <v>451</v>
      </c>
      <c r="CK81" s="357">
        <v>447</v>
      </c>
      <c r="CL81" s="357">
        <v>446</v>
      </c>
      <c r="CM81" s="357">
        <v>455</v>
      </c>
      <c r="CN81" s="357">
        <v>451</v>
      </c>
      <c r="CO81" s="357">
        <v>455</v>
      </c>
      <c r="CP81" s="357">
        <v>454</v>
      </c>
      <c r="CQ81" s="357">
        <v>459</v>
      </c>
      <c r="CR81" s="357">
        <v>465</v>
      </c>
      <c r="CS81" s="346">
        <v>463</v>
      </c>
      <c r="CT81" s="350">
        <v>464</v>
      </c>
      <c r="CU81" s="102">
        <v>1</v>
      </c>
      <c r="CV81" s="85">
        <v>0.21598272138228944</v>
      </c>
      <c r="CW81" s="102">
        <v>11</v>
      </c>
      <c r="CX81" s="85">
        <v>2.4282560706401766</v>
      </c>
    </row>
    <row r="82" spans="1:102" ht="15" customHeight="1" outlineLevel="2">
      <c r="A82" s="371">
        <v>21</v>
      </c>
      <c r="B82" s="15" t="s">
        <v>365</v>
      </c>
      <c r="C82" s="341" t="s">
        <v>367</v>
      </c>
      <c r="D82" s="347">
        <v>34</v>
      </c>
      <c r="E82" s="357">
        <v>34</v>
      </c>
      <c r="F82" s="357">
        <v>34</v>
      </c>
      <c r="G82" s="357">
        <v>34</v>
      </c>
      <c r="H82" s="357">
        <v>34</v>
      </c>
      <c r="I82" s="357">
        <v>34</v>
      </c>
      <c r="J82" s="357">
        <v>34</v>
      </c>
      <c r="K82" s="357">
        <v>34</v>
      </c>
      <c r="L82" s="357">
        <v>34</v>
      </c>
      <c r="M82" s="357">
        <v>34</v>
      </c>
      <c r="N82" s="357">
        <v>34</v>
      </c>
      <c r="O82" s="350">
        <v>41</v>
      </c>
      <c r="P82" s="347">
        <v>41</v>
      </c>
      <c r="Q82" s="357">
        <v>37</v>
      </c>
      <c r="R82" s="357">
        <v>37</v>
      </c>
      <c r="S82" s="357">
        <v>56</v>
      </c>
      <c r="T82" s="357">
        <v>55</v>
      </c>
      <c r="U82" s="357">
        <v>57</v>
      </c>
      <c r="V82" s="357">
        <v>57</v>
      </c>
      <c r="W82" s="357">
        <v>57</v>
      </c>
      <c r="X82" s="357">
        <v>56</v>
      </c>
      <c r="Y82" s="357">
        <v>56</v>
      </c>
      <c r="Z82" s="357">
        <v>56</v>
      </c>
      <c r="AA82" s="350">
        <v>56</v>
      </c>
      <c r="AB82" s="347">
        <v>56</v>
      </c>
      <c r="AC82" s="357">
        <v>58</v>
      </c>
      <c r="AD82" s="357">
        <v>58</v>
      </c>
      <c r="AE82" s="357">
        <v>58</v>
      </c>
      <c r="AF82" s="357">
        <v>56</v>
      </c>
      <c r="AG82" s="357">
        <v>56</v>
      </c>
      <c r="AH82" s="357">
        <v>56</v>
      </c>
      <c r="AI82" s="357">
        <v>56</v>
      </c>
      <c r="AJ82" s="357">
        <v>56</v>
      </c>
      <c r="AK82" s="357">
        <v>56</v>
      </c>
      <c r="AL82" s="357">
        <v>56</v>
      </c>
      <c r="AM82" s="350">
        <v>56</v>
      </c>
      <c r="AN82" s="347">
        <v>56</v>
      </c>
      <c r="AO82" s="357">
        <v>57</v>
      </c>
      <c r="AP82" s="357">
        <v>57</v>
      </c>
      <c r="AQ82" s="357">
        <v>57</v>
      </c>
      <c r="AR82" s="357">
        <v>57</v>
      </c>
      <c r="AS82" s="357">
        <v>57</v>
      </c>
      <c r="AT82" s="357">
        <v>56</v>
      </c>
      <c r="AU82" s="357">
        <v>56</v>
      </c>
      <c r="AV82" s="357">
        <v>56</v>
      </c>
      <c r="AW82" s="357">
        <v>55</v>
      </c>
      <c r="AX82" s="357">
        <v>55</v>
      </c>
      <c r="AY82" s="350">
        <v>55</v>
      </c>
      <c r="AZ82" s="347">
        <v>55</v>
      </c>
      <c r="BA82" s="357">
        <v>55</v>
      </c>
      <c r="BB82" s="357">
        <v>55</v>
      </c>
      <c r="BC82" s="357">
        <v>55</v>
      </c>
      <c r="BD82" s="357">
        <v>55</v>
      </c>
      <c r="BE82" s="357">
        <v>55</v>
      </c>
      <c r="BF82" s="357">
        <v>53</v>
      </c>
      <c r="BG82" s="357">
        <v>54</v>
      </c>
      <c r="BH82" s="357">
        <v>54</v>
      </c>
      <c r="BI82" s="357">
        <v>54</v>
      </c>
      <c r="BJ82" s="357">
        <v>53</v>
      </c>
      <c r="BK82" s="346">
        <v>53</v>
      </c>
      <c r="BL82" s="347">
        <v>53</v>
      </c>
      <c r="BM82" s="357">
        <v>53</v>
      </c>
      <c r="BN82" s="357">
        <v>54</v>
      </c>
      <c r="BO82" s="357">
        <v>54</v>
      </c>
      <c r="BP82" s="357">
        <v>54</v>
      </c>
      <c r="BQ82" s="357">
        <v>54</v>
      </c>
      <c r="BR82" s="357">
        <v>50</v>
      </c>
      <c r="BS82" s="357">
        <v>50</v>
      </c>
      <c r="BT82" s="357">
        <v>50</v>
      </c>
      <c r="BU82" s="357">
        <v>50</v>
      </c>
      <c r="BV82" s="357">
        <v>53</v>
      </c>
      <c r="BW82" s="346">
        <v>53</v>
      </c>
      <c r="BX82" s="347">
        <v>53</v>
      </c>
      <c r="BY82" s="357">
        <v>54</v>
      </c>
      <c r="BZ82" s="357">
        <v>59</v>
      </c>
      <c r="CA82" s="357">
        <v>59</v>
      </c>
      <c r="CB82" s="357">
        <v>58</v>
      </c>
      <c r="CC82" s="357">
        <v>58</v>
      </c>
      <c r="CD82" s="357">
        <v>60</v>
      </c>
      <c r="CE82" s="357">
        <v>60</v>
      </c>
      <c r="CF82" s="357">
        <v>59</v>
      </c>
      <c r="CG82" s="357">
        <v>59</v>
      </c>
      <c r="CH82" s="357">
        <v>59</v>
      </c>
      <c r="CI82" s="346">
        <v>57</v>
      </c>
      <c r="CJ82" s="347">
        <v>57</v>
      </c>
      <c r="CK82" s="357">
        <v>57</v>
      </c>
      <c r="CL82" s="357">
        <v>57</v>
      </c>
      <c r="CM82" s="357">
        <v>60</v>
      </c>
      <c r="CN82" s="357">
        <v>59</v>
      </c>
      <c r="CO82" s="357">
        <v>59</v>
      </c>
      <c r="CP82" s="357">
        <v>59</v>
      </c>
      <c r="CQ82" s="357">
        <v>61</v>
      </c>
      <c r="CR82" s="357">
        <v>62</v>
      </c>
      <c r="CS82" s="346">
        <v>62</v>
      </c>
      <c r="CT82" s="350">
        <v>62</v>
      </c>
      <c r="CU82" s="102">
        <v>0</v>
      </c>
      <c r="CV82" s="85">
        <v>0</v>
      </c>
      <c r="CW82" s="102">
        <v>5</v>
      </c>
      <c r="CX82" s="85">
        <v>8.7719298245614024</v>
      </c>
    </row>
    <row r="83" spans="1:102" ht="15" customHeight="1" outlineLevel="2">
      <c r="A83" s="371">
        <v>55</v>
      </c>
      <c r="B83" s="15" t="s">
        <v>365</v>
      </c>
      <c r="C83" s="341" t="s">
        <v>368</v>
      </c>
      <c r="D83" s="347">
        <v>155</v>
      </c>
      <c r="E83" s="357">
        <v>155</v>
      </c>
      <c r="F83" s="357">
        <v>155</v>
      </c>
      <c r="G83" s="357">
        <v>155</v>
      </c>
      <c r="H83" s="357">
        <v>155</v>
      </c>
      <c r="I83" s="357">
        <v>157</v>
      </c>
      <c r="J83" s="357">
        <v>157</v>
      </c>
      <c r="K83" s="357">
        <v>157</v>
      </c>
      <c r="L83" s="357">
        <v>157</v>
      </c>
      <c r="M83" s="357">
        <v>157</v>
      </c>
      <c r="N83" s="357">
        <v>157</v>
      </c>
      <c r="O83" s="350">
        <v>185</v>
      </c>
      <c r="P83" s="347">
        <v>184</v>
      </c>
      <c r="Q83" s="357">
        <v>165</v>
      </c>
      <c r="R83" s="357">
        <v>162</v>
      </c>
      <c r="S83" s="357">
        <v>186</v>
      </c>
      <c r="T83" s="357">
        <v>181</v>
      </c>
      <c r="U83" s="357">
        <v>186</v>
      </c>
      <c r="V83" s="357">
        <v>184</v>
      </c>
      <c r="W83" s="357">
        <v>186</v>
      </c>
      <c r="X83" s="357">
        <v>186</v>
      </c>
      <c r="Y83" s="357">
        <v>188</v>
      </c>
      <c r="Z83" s="357">
        <v>188</v>
      </c>
      <c r="AA83" s="350">
        <v>187</v>
      </c>
      <c r="AB83" s="347">
        <v>187</v>
      </c>
      <c r="AC83" s="357">
        <v>187</v>
      </c>
      <c r="AD83" s="357">
        <v>187</v>
      </c>
      <c r="AE83" s="357">
        <v>187</v>
      </c>
      <c r="AF83" s="357">
        <v>189</v>
      </c>
      <c r="AG83" s="357">
        <v>189</v>
      </c>
      <c r="AH83" s="357">
        <v>189</v>
      </c>
      <c r="AI83" s="357">
        <v>189</v>
      </c>
      <c r="AJ83" s="357">
        <v>189</v>
      </c>
      <c r="AK83" s="357">
        <v>194</v>
      </c>
      <c r="AL83" s="357">
        <v>194</v>
      </c>
      <c r="AM83" s="350">
        <v>194</v>
      </c>
      <c r="AN83" s="347">
        <v>194</v>
      </c>
      <c r="AO83" s="357">
        <v>197</v>
      </c>
      <c r="AP83" s="357">
        <v>197</v>
      </c>
      <c r="AQ83" s="357">
        <v>197</v>
      </c>
      <c r="AR83" s="357">
        <v>194</v>
      </c>
      <c r="AS83" s="357">
        <v>194</v>
      </c>
      <c r="AT83" s="357">
        <v>193</v>
      </c>
      <c r="AU83" s="357">
        <v>192</v>
      </c>
      <c r="AV83" s="357">
        <v>192</v>
      </c>
      <c r="AW83" s="357">
        <v>191</v>
      </c>
      <c r="AX83" s="357">
        <v>191</v>
      </c>
      <c r="AY83" s="350">
        <v>191</v>
      </c>
      <c r="AZ83" s="347">
        <v>190</v>
      </c>
      <c r="BA83" s="357">
        <v>189</v>
      </c>
      <c r="BB83" s="357">
        <v>189</v>
      </c>
      <c r="BC83" s="357">
        <v>189</v>
      </c>
      <c r="BD83" s="357">
        <v>188</v>
      </c>
      <c r="BE83" s="357">
        <v>188</v>
      </c>
      <c r="BF83" s="357">
        <v>186</v>
      </c>
      <c r="BG83" s="357">
        <v>187</v>
      </c>
      <c r="BH83" s="357">
        <v>186</v>
      </c>
      <c r="BI83" s="357">
        <v>185</v>
      </c>
      <c r="BJ83" s="357">
        <v>184</v>
      </c>
      <c r="BK83" s="346">
        <v>184</v>
      </c>
      <c r="BL83" s="347">
        <v>184</v>
      </c>
      <c r="BM83" s="357">
        <v>183</v>
      </c>
      <c r="BN83" s="357">
        <v>191</v>
      </c>
      <c r="BO83" s="357">
        <v>192</v>
      </c>
      <c r="BP83" s="357">
        <v>192</v>
      </c>
      <c r="BQ83" s="357">
        <v>190</v>
      </c>
      <c r="BR83" s="357">
        <v>187</v>
      </c>
      <c r="BS83" s="357">
        <v>189</v>
      </c>
      <c r="BT83" s="357">
        <v>189</v>
      </c>
      <c r="BU83" s="357">
        <v>188</v>
      </c>
      <c r="BV83" s="357">
        <v>187</v>
      </c>
      <c r="BW83" s="346">
        <v>187</v>
      </c>
      <c r="BX83" s="347">
        <v>191</v>
      </c>
      <c r="BY83" s="357">
        <v>190</v>
      </c>
      <c r="BZ83" s="357">
        <v>203</v>
      </c>
      <c r="CA83" s="357">
        <v>203</v>
      </c>
      <c r="CB83" s="357">
        <v>202</v>
      </c>
      <c r="CC83" s="357">
        <v>202</v>
      </c>
      <c r="CD83" s="357">
        <v>202</v>
      </c>
      <c r="CE83" s="357">
        <v>203</v>
      </c>
      <c r="CF83" s="357">
        <v>203</v>
      </c>
      <c r="CG83" s="357">
        <v>201</v>
      </c>
      <c r="CH83" s="357">
        <v>199</v>
      </c>
      <c r="CI83" s="346">
        <v>193</v>
      </c>
      <c r="CJ83" s="347">
        <v>193</v>
      </c>
      <c r="CK83" s="357">
        <v>191</v>
      </c>
      <c r="CL83" s="357">
        <v>191</v>
      </c>
      <c r="CM83" s="357">
        <v>194</v>
      </c>
      <c r="CN83" s="357">
        <v>193</v>
      </c>
      <c r="CO83" s="357">
        <v>191</v>
      </c>
      <c r="CP83" s="357">
        <v>193</v>
      </c>
      <c r="CQ83" s="357">
        <v>193</v>
      </c>
      <c r="CR83" s="357">
        <v>192</v>
      </c>
      <c r="CS83" s="346">
        <v>190</v>
      </c>
      <c r="CT83" s="350">
        <v>195</v>
      </c>
      <c r="CU83" s="102">
        <v>5</v>
      </c>
      <c r="CV83" s="85">
        <v>2.6315789473684208</v>
      </c>
      <c r="CW83" s="102">
        <v>2</v>
      </c>
      <c r="CX83" s="85">
        <v>1.0362694300518136</v>
      </c>
    </row>
    <row r="84" spans="1:102" ht="15" customHeight="1" outlineLevel="2">
      <c r="A84" s="371">
        <v>148</v>
      </c>
      <c r="B84" s="15" t="s">
        <v>365</v>
      </c>
      <c r="C84" s="341" t="s">
        <v>369</v>
      </c>
      <c r="D84" s="347">
        <v>662</v>
      </c>
      <c r="E84" s="357">
        <v>662</v>
      </c>
      <c r="F84" s="357">
        <v>663</v>
      </c>
      <c r="G84" s="357">
        <v>663</v>
      </c>
      <c r="H84" s="357">
        <v>663</v>
      </c>
      <c r="I84" s="357">
        <v>676</v>
      </c>
      <c r="J84" s="357">
        <v>674</v>
      </c>
      <c r="K84" s="357">
        <v>676</v>
      </c>
      <c r="L84" s="357">
        <v>676</v>
      </c>
      <c r="M84" s="357">
        <v>676</v>
      </c>
      <c r="N84" s="357">
        <v>675</v>
      </c>
      <c r="O84" s="350">
        <v>693</v>
      </c>
      <c r="P84" s="347">
        <v>689</v>
      </c>
      <c r="Q84" s="357">
        <v>598</v>
      </c>
      <c r="R84" s="357">
        <v>587</v>
      </c>
      <c r="S84" s="357">
        <v>788</v>
      </c>
      <c r="T84" s="357">
        <v>778</v>
      </c>
      <c r="U84" s="357">
        <v>785</v>
      </c>
      <c r="V84" s="357">
        <v>765</v>
      </c>
      <c r="W84" s="357">
        <v>764</v>
      </c>
      <c r="X84" s="357">
        <v>762</v>
      </c>
      <c r="Y84" s="357">
        <v>768</v>
      </c>
      <c r="Z84" s="357">
        <v>767</v>
      </c>
      <c r="AA84" s="350">
        <v>767</v>
      </c>
      <c r="AB84" s="347">
        <v>766</v>
      </c>
      <c r="AC84" s="357">
        <v>765</v>
      </c>
      <c r="AD84" s="357">
        <v>765</v>
      </c>
      <c r="AE84" s="357">
        <v>764</v>
      </c>
      <c r="AF84" s="357">
        <v>755</v>
      </c>
      <c r="AG84" s="357">
        <v>753</v>
      </c>
      <c r="AH84" s="357">
        <v>750</v>
      </c>
      <c r="AI84" s="357">
        <v>747</v>
      </c>
      <c r="AJ84" s="357">
        <v>746</v>
      </c>
      <c r="AK84" s="357">
        <v>740</v>
      </c>
      <c r="AL84" s="357">
        <v>739</v>
      </c>
      <c r="AM84" s="350">
        <v>737</v>
      </c>
      <c r="AN84" s="347">
        <v>736</v>
      </c>
      <c r="AO84" s="357">
        <v>733</v>
      </c>
      <c r="AP84" s="357">
        <v>731</v>
      </c>
      <c r="AQ84" s="357">
        <v>730</v>
      </c>
      <c r="AR84" s="357">
        <v>728</v>
      </c>
      <c r="AS84" s="357">
        <v>725</v>
      </c>
      <c r="AT84" s="357">
        <v>722</v>
      </c>
      <c r="AU84" s="357">
        <v>719</v>
      </c>
      <c r="AV84" s="357">
        <v>719</v>
      </c>
      <c r="AW84" s="357">
        <v>718</v>
      </c>
      <c r="AX84" s="357">
        <v>715</v>
      </c>
      <c r="AY84" s="350">
        <v>715</v>
      </c>
      <c r="AZ84" s="347">
        <v>715</v>
      </c>
      <c r="BA84" s="357">
        <v>714</v>
      </c>
      <c r="BB84" s="357">
        <v>708</v>
      </c>
      <c r="BC84" s="357">
        <v>706</v>
      </c>
      <c r="BD84" s="357">
        <v>703</v>
      </c>
      <c r="BE84" s="357">
        <v>702</v>
      </c>
      <c r="BF84" s="357">
        <v>689</v>
      </c>
      <c r="BG84" s="357">
        <v>685</v>
      </c>
      <c r="BH84" s="357">
        <v>685</v>
      </c>
      <c r="BI84" s="357">
        <v>684</v>
      </c>
      <c r="BJ84" s="357">
        <v>683</v>
      </c>
      <c r="BK84" s="346">
        <v>683</v>
      </c>
      <c r="BL84" s="347">
        <v>679</v>
      </c>
      <c r="BM84" s="357">
        <v>678</v>
      </c>
      <c r="BN84" s="357">
        <v>691</v>
      </c>
      <c r="BO84" s="357">
        <v>691</v>
      </c>
      <c r="BP84" s="357">
        <v>691</v>
      </c>
      <c r="BQ84" s="357">
        <v>694</v>
      </c>
      <c r="BR84" s="357">
        <v>685</v>
      </c>
      <c r="BS84" s="357">
        <v>682</v>
      </c>
      <c r="BT84" s="357">
        <v>679</v>
      </c>
      <c r="BU84" s="357">
        <v>678</v>
      </c>
      <c r="BV84" s="357">
        <v>674</v>
      </c>
      <c r="BW84" s="346">
        <v>676</v>
      </c>
      <c r="BX84" s="347">
        <v>679</v>
      </c>
      <c r="BY84" s="357">
        <v>670</v>
      </c>
      <c r="BZ84" s="357">
        <v>732</v>
      </c>
      <c r="CA84" s="357">
        <v>735</v>
      </c>
      <c r="CB84" s="357">
        <v>739</v>
      </c>
      <c r="CC84" s="357">
        <v>740</v>
      </c>
      <c r="CD84" s="357">
        <v>729</v>
      </c>
      <c r="CE84" s="357">
        <v>722</v>
      </c>
      <c r="CF84" s="357">
        <v>720</v>
      </c>
      <c r="CG84" s="357">
        <v>717</v>
      </c>
      <c r="CH84" s="357">
        <v>715</v>
      </c>
      <c r="CI84" s="346">
        <v>710</v>
      </c>
      <c r="CJ84" s="347">
        <v>713</v>
      </c>
      <c r="CK84" s="357">
        <v>706</v>
      </c>
      <c r="CL84" s="357">
        <v>703</v>
      </c>
      <c r="CM84" s="357">
        <v>709</v>
      </c>
      <c r="CN84" s="357">
        <v>709</v>
      </c>
      <c r="CO84" s="357">
        <v>710</v>
      </c>
      <c r="CP84" s="357">
        <v>702</v>
      </c>
      <c r="CQ84" s="357">
        <v>707</v>
      </c>
      <c r="CR84" s="357">
        <v>707</v>
      </c>
      <c r="CS84" s="346">
        <v>706</v>
      </c>
      <c r="CT84" s="350">
        <v>710</v>
      </c>
      <c r="CU84" s="102">
        <v>4</v>
      </c>
      <c r="CV84" s="85">
        <v>0.56657223796033995</v>
      </c>
      <c r="CW84" s="102">
        <v>0</v>
      </c>
      <c r="CX84" s="85">
        <v>0</v>
      </c>
    </row>
    <row r="85" spans="1:102" ht="15" customHeight="1" outlineLevel="2">
      <c r="A85" s="371">
        <v>197</v>
      </c>
      <c r="B85" s="15" t="s">
        <v>365</v>
      </c>
      <c r="C85" s="341" t="s">
        <v>370</v>
      </c>
      <c r="D85" s="347">
        <v>214</v>
      </c>
      <c r="E85" s="357">
        <v>214</v>
      </c>
      <c r="F85" s="357">
        <v>214</v>
      </c>
      <c r="G85" s="357">
        <v>214</v>
      </c>
      <c r="H85" s="357">
        <v>214</v>
      </c>
      <c r="I85" s="357">
        <v>219</v>
      </c>
      <c r="J85" s="357">
        <v>219</v>
      </c>
      <c r="K85" s="357">
        <v>219</v>
      </c>
      <c r="L85" s="357">
        <v>219</v>
      </c>
      <c r="M85" s="357">
        <v>219</v>
      </c>
      <c r="N85" s="357">
        <v>218</v>
      </c>
      <c r="O85" s="350">
        <v>227</v>
      </c>
      <c r="P85" s="347">
        <v>226</v>
      </c>
      <c r="Q85" s="357">
        <v>200</v>
      </c>
      <c r="R85" s="357">
        <v>198</v>
      </c>
      <c r="S85" s="357">
        <v>289</v>
      </c>
      <c r="T85" s="357">
        <v>285</v>
      </c>
      <c r="U85" s="357">
        <v>289</v>
      </c>
      <c r="V85" s="357">
        <v>289</v>
      </c>
      <c r="W85" s="357">
        <v>287</v>
      </c>
      <c r="X85" s="357">
        <v>287</v>
      </c>
      <c r="Y85" s="357">
        <v>288</v>
      </c>
      <c r="Z85" s="357">
        <v>288</v>
      </c>
      <c r="AA85" s="350">
        <v>290</v>
      </c>
      <c r="AB85" s="347">
        <v>290</v>
      </c>
      <c r="AC85" s="357">
        <v>288</v>
      </c>
      <c r="AD85" s="357">
        <v>288</v>
      </c>
      <c r="AE85" s="357">
        <v>288</v>
      </c>
      <c r="AF85" s="357">
        <v>286</v>
      </c>
      <c r="AG85" s="357">
        <v>285</v>
      </c>
      <c r="AH85" s="357">
        <v>285</v>
      </c>
      <c r="AI85" s="357">
        <v>285</v>
      </c>
      <c r="AJ85" s="357">
        <v>284</v>
      </c>
      <c r="AK85" s="357">
        <v>284</v>
      </c>
      <c r="AL85" s="357">
        <v>286</v>
      </c>
      <c r="AM85" s="350">
        <v>286</v>
      </c>
      <c r="AN85" s="347">
        <v>286</v>
      </c>
      <c r="AO85" s="357">
        <v>286</v>
      </c>
      <c r="AP85" s="357">
        <v>285</v>
      </c>
      <c r="AQ85" s="357">
        <v>284</v>
      </c>
      <c r="AR85" s="357">
        <v>282</v>
      </c>
      <c r="AS85" s="357">
        <v>282</v>
      </c>
      <c r="AT85" s="357">
        <v>282</v>
      </c>
      <c r="AU85" s="357">
        <v>280</v>
      </c>
      <c r="AV85" s="357">
        <v>278</v>
      </c>
      <c r="AW85" s="357">
        <v>277</v>
      </c>
      <c r="AX85" s="357">
        <v>276</v>
      </c>
      <c r="AY85" s="350">
        <v>276</v>
      </c>
      <c r="AZ85" s="347">
        <v>276</v>
      </c>
      <c r="BA85" s="357">
        <v>275</v>
      </c>
      <c r="BB85" s="357">
        <v>275</v>
      </c>
      <c r="BC85" s="357">
        <v>274</v>
      </c>
      <c r="BD85" s="357">
        <v>272</v>
      </c>
      <c r="BE85" s="357">
        <v>271</v>
      </c>
      <c r="BF85" s="357">
        <v>263</v>
      </c>
      <c r="BG85" s="357">
        <v>261</v>
      </c>
      <c r="BH85" s="357">
        <v>261</v>
      </c>
      <c r="BI85" s="357">
        <v>260</v>
      </c>
      <c r="BJ85" s="357">
        <v>262</v>
      </c>
      <c r="BK85" s="346">
        <v>261</v>
      </c>
      <c r="BL85" s="347">
        <v>260</v>
      </c>
      <c r="BM85" s="357">
        <v>260</v>
      </c>
      <c r="BN85" s="357">
        <v>263</v>
      </c>
      <c r="BO85" s="357">
        <v>263</v>
      </c>
      <c r="BP85" s="357">
        <v>263</v>
      </c>
      <c r="BQ85" s="357">
        <v>262</v>
      </c>
      <c r="BR85" s="357">
        <v>260</v>
      </c>
      <c r="BS85" s="357">
        <v>262</v>
      </c>
      <c r="BT85" s="357">
        <v>261</v>
      </c>
      <c r="BU85" s="357">
        <v>259</v>
      </c>
      <c r="BV85" s="357">
        <v>257</v>
      </c>
      <c r="BW85" s="346">
        <v>258</v>
      </c>
      <c r="BX85" s="347">
        <v>263</v>
      </c>
      <c r="BY85" s="357">
        <v>262</v>
      </c>
      <c r="BZ85" s="357">
        <v>283</v>
      </c>
      <c r="CA85" s="357">
        <v>277</v>
      </c>
      <c r="CB85" s="357">
        <v>280</v>
      </c>
      <c r="CC85" s="357">
        <v>282</v>
      </c>
      <c r="CD85" s="357">
        <v>281</v>
      </c>
      <c r="CE85" s="357">
        <v>279</v>
      </c>
      <c r="CF85" s="357">
        <v>277</v>
      </c>
      <c r="CG85" s="357">
        <v>279</v>
      </c>
      <c r="CH85" s="357">
        <v>277</v>
      </c>
      <c r="CI85" s="346">
        <v>277</v>
      </c>
      <c r="CJ85" s="347">
        <v>280</v>
      </c>
      <c r="CK85" s="357">
        <v>278</v>
      </c>
      <c r="CL85" s="357">
        <v>276</v>
      </c>
      <c r="CM85" s="357">
        <v>277</v>
      </c>
      <c r="CN85" s="357">
        <v>277</v>
      </c>
      <c r="CO85" s="357">
        <v>280</v>
      </c>
      <c r="CP85" s="357">
        <v>281</v>
      </c>
      <c r="CQ85" s="357">
        <v>285</v>
      </c>
      <c r="CR85" s="357">
        <v>286</v>
      </c>
      <c r="CS85" s="346">
        <v>284</v>
      </c>
      <c r="CT85" s="350">
        <v>283</v>
      </c>
      <c r="CU85" s="102">
        <v>-1</v>
      </c>
      <c r="CV85" s="85">
        <v>-0.35211267605633806</v>
      </c>
      <c r="CW85" s="102">
        <v>6</v>
      </c>
      <c r="CX85" s="85">
        <v>2.1660649819494582</v>
      </c>
    </row>
    <row r="86" spans="1:102" ht="15" customHeight="1" outlineLevel="2">
      <c r="A86" s="371">
        <v>206</v>
      </c>
      <c r="B86" s="15" t="s">
        <v>365</v>
      </c>
      <c r="C86" s="341" t="s">
        <v>371</v>
      </c>
      <c r="D86" s="347">
        <v>52</v>
      </c>
      <c r="E86" s="357">
        <v>52</v>
      </c>
      <c r="F86" s="357">
        <v>52</v>
      </c>
      <c r="G86" s="357">
        <v>52</v>
      </c>
      <c r="H86" s="357">
        <v>52</v>
      </c>
      <c r="I86" s="357">
        <v>53</v>
      </c>
      <c r="J86" s="357">
        <v>53</v>
      </c>
      <c r="K86" s="357">
        <v>53</v>
      </c>
      <c r="L86" s="357">
        <v>53</v>
      </c>
      <c r="M86" s="357">
        <v>53</v>
      </c>
      <c r="N86" s="357">
        <v>52</v>
      </c>
      <c r="O86" s="350">
        <v>57</v>
      </c>
      <c r="P86" s="347">
        <v>57</v>
      </c>
      <c r="Q86" s="357">
        <v>55</v>
      </c>
      <c r="R86" s="357">
        <v>49</v>
      </c>
      <c r="S86" s="357">
        <v>65</v>
      </c>
      <c r="T86" s="357">
        <v>64</v>
      </c>
      <c r="U86" s="357">
        <v>69</v>
      </c>
      <c r="V86" s="357">
        <v>66</v>
      </c>
      <c r="W86" s="357">
        <v>65</v>
      </c>
      <c r="X86" s="357">
        <v>65</v>
      </c>
      <c r="Y86" s="357">
        <v>65</v>
      </c>
      <c r="Z86" s="357">
        <v>65</v>
      </c>
      <c r="AA86" s="350">
        <v>65</v>
      </c>
      <c r="AB86" s="347">
        <v>65</v>
      </c>
      <c r="AC86" s="357">
        <v>65</v>
      </c>
      <c r="AD86" s="357">
        <v>65</v>
      </c>
      <c r="AE86" s="357">
        <v>65</v>
      </c>
      <c r="AF86" s="357">
        <v>64</v>
      </c>
      <c r="AG86" s="357">
        <v>62</v>
      </c>
      <c r="AH86" s="357">
        <v>62</v>
      </c>
      <c r="AI86" s="357">
        <v>63</v>
      </c>
      <c r="AJ86" s="357">
        <v>63</v>
      </c>
      <c r="AK86" s="357">
        <v>63</v>
      </c>
      <c r="AL86" s="357">
        <v>63</v>
      </c>
      <c r="AM86" s="350">
        <v>63</v>
      </c>
      <c r="AN86" s="347">
        <v>63</v>
      </c>
      <c r="AO86" s="357">
        <v>63</v>
      </c>
      <c r="AP86" s="357">
        <v>63</v>
      </c>
      <c r="AQ86" s="357">
        <v>63</v>
      </c>
      <c r="AR86" s="357">
        <v>63</v>
      </c>
      <c r="AS86" s="357">
        <v>63</v>
      </c>
      <c r="AT86" s="357">
        <v>63</v>
      </c>
      <c r="AU86" s="357">
        <v>63</v>
      </c>
      <c r="AV86" s="357">
        <v>62</v>
      </c>
      <c r="AW86" s="357">
        <v>62</v>
      </c>
      <c r="AX86" s="357">
        <v>62</v>
      </c>
      <c r="AY86" s="350">
        <v>61</v>
      </c>
      <c r="AZ86" s="347">
        <v>61</v>
      </c>
      <c r="BA86" s="357">
        <v>60</v>
      </c>
      <c r="BB86" s="357">
        <v>60</v>
      </c>
      <c r="BC86" s="357">
        <v>60</v>
      </c>
      <c r="BD86" s="357">
        <v>60</v>
      </c>
      <c r="BE86" s="357">
        <v>60</v>
      </c>
      <c r="BF86" s="357">
        <v>59</v>
      </c>
      <c r="BG86" s="357">
        <v>59</v>
      </c>
      <c r="BH86" s="357">
        <v>59</v>
      </c>
      <c r="BI86" s="357">
        <v>59</v>
      </c>
      <c r="BJ86" s="357">
        <v>60</v>
      </c>
      <c r="BK86" s="346">
        <v>60</v>
      </c>
      <c r="BL86" s="347">
        <v>59</v>
      </c>
      <c r="BM86" s="357">
        <v>59</v>
      </c>
      <c r="BN86" s="357">
        <v>59</v>
      </c>
      <c r="BO86" s="357">
        <v>59</v>
      </c>
      <c r="BP86" s="357">
        <v>59</v>
      </c>
      <c r="BQ86" s="357">
        <v>59</v>
      </c>
      <c r="BR86" s="357">
        <v>58</v>
      </c>
      <c r="BS86" s="357">
        <v>58</v>
      </c>
      <c r="BT86" s="357">
        <v>58</v>
      </c>
      <c r="BU86" s="357">
        <v>58</v>
      </c>
      <c r="BV86" s="357">
        <v>59</v>
      </c>
      <c r="BW86" s="346">
        <v>59</v>
      </c>
      <c r="BX86" s="347">
        <v>60</v>
      </c>
      <c r="BY86" s="357">
        <v>60</v>
      </c>
      <c r="BZ86" s="357">
        <v>67</v>
      </c>
      <c r="CA86" s="357">
        <v>68</v>
      </c>
      <c r="CB86" s="357">
        <v>71</v>
      </c>
      <c r="CC86" s="357">
        <v>72</v>
      </c>
      <c r="CD86" s="357">
        <v>71</v>
      </c>
      <c r="CE86" s="357">
        <v>70</v>
      </c>
      <c r="CF86" s="357">
        <v>71</v>
      </c>
      <c r="CG86" s="357">
        <v>75</v>
      </c>
      <c r="CH86" s="357">
        <v>74</v>
      </c>
      <c r="CI86" s="346">
        <v>72</v>
      </c>
      <c r="CJ86" s="347">
        <v>69</v>
      </c>
      <c r="CK86" s="357">
        <v>69</v>
      </c>
      <c r="CL86" s="357">
        <v>69</v>
      </c>
      <c r="CM86" s="357">
        <v>69</v>
      </c>
      <c r="CN86" s="357">
        <v>70</v>
      </c>
      <c r="CO86" s="357">
        <v>70</v>
      </c>
      <c r="CP86" s="357">
        <v>69</v>
      </c>
      <c r="CQ86" s="357">
        <v>69</v>
      </c>
      <c r="CR86" s="357">
        <v>69</v>
      </c>
      <c r="CS86" s="346">
        <v>69</v>
      </c>
      <c r="CT86" s="350">
        <v>70</v>
      </c>
      <c r="CU86" s="102">
        <v>1</v>
      </c>
      <c r="CV86" s="85">
        <v>1.4492753623188406</v>
      </c>
      <c r="CW86" s="102">
        <v>-2</v>
      </c>
      <c r="CX86" s="85">
        <v>-2.7777777777777777</v>
      </c>
    </row>
    <row r="87" spans="1:102" ht="15" customHeight="1" outlineLevel="2">
      <c r="A87" s="371">
        <v>313</v>
      </c>
      <c r="B87" s="15" t="s">
        <v>365</v>
      </c>
      <c r="C87" s="341" t="s">
        <v>372</v>
      </c>
      <c r="D87" s="347">
        <v>173</v>
      </c>
      <c r="E87" s="357">
        <v>173</v>
      </c>
      <c r="F87" s="357">
        <v>173</v>
      </c>
      <c r="G87" s="357">
        <v>173</v>
      </c>
      <c r="H87" s="357">
        <v>173</v>
      </c>
      <c r="I87" s="357">
        <v>178</v>
      </c>
      <c r="J87" s="357">
        <v>178</v>
      </c>
      <c r="K87" s="357">
        <v>178</v>
      </c>
      <c r="L87" s="357">
        <v>178</v>
      </c>
      <c r="M87" s="357">
        <v>178</v>
      </c>
      <c r="N87" s="357">
        <v>177</v>
      </c>
      <c r="O87" s="350">
        <v>181</v>
      </c>
      <c r="P87" s="347">
        <v>181</v>
      </c>
      <c r="Q87" s="357">
        <v>147</v>
      </c>
      <c r="R87" s="357">
        <v>147</v>
      </c>
      <c r="S87" s="357">
        <v>195</v>
      </c>
      <c r="T87" s="357">
        <v>193</v>
      </c>
      <c r="U87" s="357">
        <v>194</v>
      </c>
      <c r="V87" s="357">
        <v>190</v>
      </c>
      <c r="W87" s="357">
        <v>190</v>
      </c>
      <c r="X87" s="357">
        <v>190</v>
      </c>
      <c r="Y87" s="357">
        <v>190</v>
      </c>
      <c r="Z87" s="357">
        <v>190</v>
      </c>
      <c r="AA87" s="350">
        <v>192</v>
      </c>
      <c r="AB87" s="347">
        <v>192</v>
      </c>
      <c r="AC87" s="357">
        <v>193</v>
      </c>
      <c r="AD87" s="357">
        <v>195</v>
      </c>
      <c r="AE87" s="357">
        <v>195</v>
      </c>
      <c r="AF87" s="357">
        <v>195</v>
      </c>
      <c r="AG87" s="357">
        <v>194</v>
      </c>
      <c r="AH87" s="357">
        <v>194</v>
      </c>
      <c r="AI87" s="357">
        <v>192</v>
      </c>
      <c r="AJ87" s="357">
        <v>188</v>
      </c>
      <c r="AK87" s="357">
        <v>188</v>
      </c>
      <c r="AL87" s="357">
        <v>187</v>
      </c>
      <c r="AM87" s="350">
        <v>186</v>
      </c>
      <c r="AN87" s="347">
        <v>186</v>
      </c>
      <c r="AO87" s="357">
        <v>184</v>
      </c>
      <c r="AP87" s="357">
        <v>184</v>
      </c>
      <c r="AQ87" s="357">
        <v>183</v>
      </c>
      <c r="AR87" s="357">
        <v>183</v>
      </c>
      <c r="AS87" s="357">
        <v>183</v>
      </c>
      <c r="AT87" s="357">
        <v>183</v>
      </c>
      <c r="AU87" s="357">
        <v>183</v>
      </c>
      <c r="AV87" s="357">
        <v>182</v>
      </c>
      <c r="AW87" s="357">
        <v>182</v>
      </c>
      <c r="AX87" s="357">
        <v>181</v>
      </c>
      <c r="AY87" s="350">
        <v>181</v>
      </c>
      <c r="AZ87" s="347">
        <v>179</v>
      </c>
      <c r="BA87" s="357">
        <v>178</v>
      </c>
      <c r="BB87" s="357">
        <v>178</v>
      </c>
      <c r="BC87" s="357">
        <v>178</v>
      </c>
      <c r="BD87" s="357">
        <v>178</v>
      </c>
      <c r="BE87" s="357">
        <v>178</v>
      </c>
      <c r="BF87" s="357">
        <v>174</v>
      </c>
      <c r="BG87" s="357">
        <v>175</v>
      </c>
      <c r="BH87" s="357">
        <v>175</v>
      </c>
      <c r="BI87" s="357">
        <v>175</v>
      </c>
      <c r="BJ87" s="357">
        <v>178</v>
      </c>
      <c r="BK87" s="346">
        <v>178</v>
      </c>
      <c r="BL87" s="347">
        <v>176</v>
      </c>
      <c r="BM87" s="357">
        <v>175</v>
      </c>
      <c r="BN87" s="357">
        <v>181</v>
      </c>
      <c r="BO87" s="357">
        <v>181</v>
      </c>
      <c r="BP87" s="357">
        <v>181</v>
      </c>
      <c r="BQ87" s="357">
        <v>181</v>
      </c>
      <c r="BR87" s="357">
        <v>177</v>
      </c>
      <c r="BS87" s="357">
        <v>177</v>
      </c>
      <c r="BT87" s="357">
        <v>177</v>
      </c>
      <c r="BU87" s="357">
        <v>177</v>
      </c>
      <c r="BV87" s="357">
        <v>177</v>
      </c>
      <c r="BW87" s="346">
        <v>176</v>
      </c>
      <c r="BX87" s="347">
        <v>175</v>
      </c>
      <c r="BY87" s="357">
        <v>175</v>
      </c>
      <c r="BZ87" s="357">
        <v>188</v>
      </c>
      <c r="CA87" s="357">
        <v>186</v>
      </c>
      <c r="CB87" s="357">
        <v>186</v>
      </c>
      <c r="CC87" s="357">
        <v>186</v>
      </c>
      <c r="CD87" s="357">
        <v>187</v>
      </c>
      <c r="CE87" s="357">
        <v>186</v>
      </c>
      <c r="CF87" s="357">
        <v>186</v>
      </c>
      <c r="CG87" s="357">
        <v>186</v>
      </c>
      <c r="CH87" s="357">
        <v>186</v>
      </c>
      <c r="CI87" s="346">
        <v>185</v>
      </c>
      <c r="CJ87" s="347">
        <v>183</v>
      </c>
      <c r="CK87" s="357">
        <v>182</v>
      </c>
      <c r="CL87" s="357">
        <v>180</v>
      </c>
      <c r="CM87" s="357">
        <v>180</v>
      </c>
      <c r="CN87" s="357">
        <v>179</v>
      </c>
      <c r="CO87" s="357">
        <v>181</v>
      </c>
      <c r="CP87" s="357">
        <v>181</v>
      </c>
      <c r="CQ87" s="357">
        <v>184</v>
      </c>
      <c r="CR87" s="357">
        <v>183</v>
      </c>
      <c r="CS87" s="346">
        <v>180</v>
      </c>
      <c r="CT87" s="350">
        <v>191</v>
      </c>
      <c r="CU87" s="102">
        <v>11</v>
      </c>
      <c r="CV87" s="85">
        <v>6.1111111111111107</v>
      </c>
      <c r="CW87" s="102">
        <v>6</v>
      </c>
      <c r="CX87" s="85">
        <v>3.2432432432432434</v>
      </c>
    </row>
    <row r="88" spans="1:102" ht="15" customHeight="1" outlineLevel="2">
      <c r="A88" s="371">
        <v>318</v>
      </c>
      <c r="B88" s="15" t="s">
        <v>365</v>
      </c>
      <c r="C88" s="341" t="s">
        <v>373</v>
      </c>
      <c r="D88" s="347">
        <v>336</v>
      </c>
      <c r="E88" s="357">
        <v>336</v>
      </c>
      <c r="F88" s="357">
        <v>336</v>
      </c>
      <c r="G88" s="357">
        <v>336</v>
      </c>
      <c r="H88" s="357">
        <v>336</v>
      </c>
      <c r="I88" s="357">
        <v>343</v>
      </c>
      <c r="J88" s="357">
        <v>342</v>
      </c>
      <c r="K88" s="357">
        <v>342</v>
      </c>
      <c r="L88" s="357">
        <v>341</v>
      </c>
      <c r="M88" s="357">
        <v>341</v>
      </c>
      <c r="N88" s="357">
        <v>341</v>
      </c>
      <c r="O88" s="350">
        <v>347</v>
      </c>
      <c r="P88" s="347">
        <v>346</v>
      </c>
      <c r="Q88" s="357">
        <v>303</v>
      </c>
      <c r="R88" s="357">
        <v>298</v>
      </c>
      <c r="S88" s="357">
        <v>436</v>
      </c>
      <c r="T88" s="357">
        <v>429</v>
      </c>
      <c r="U88" s="357">
        <v>440</v>
      </c>
      <c r="V88" s="357">
        <v>442</v>
      </c>
      <c r="W88" s="357">
        <v>443</v>
      </c>
      <c r="X88" s="357">
        <v>443</v>
      </c>
      <c r="Y88" s="357">
        <v>453</v>
      </c>
      <c r="Z88" s="357">
        <v>453</v>
      </c>
      <c r="AA88" s="350">
        <v>453</v>
      </c>
      <c r="AB88" s="347">
        <v>452</v>
      </c>
      <c r="AC88" s="357">
        <v>452</v>
      </c>
      <c r="AD88" s="357">
        <v>453</v>
      </c>
      <c r="AE88" s="357">
        <v>452</v>
      </c>
      <c r="AF88" s="357">
        <v>451</v>
      </c>
      <c r="AG88" s="357">
        <v>451</v>
      </c>
      <c r="AH88" s="357">
        <v>453</v>
      </c>
      <c r="AI88" s="357">
        <v>454</v>
      </c>
      <c r="AJ88" s="357">
        <v>455</v>
      </c>
      <c r="AK88" s="357">
        <v>456</v>
      </c>
      <c r="AL88" s="357">
        <v>456</v>
      </c>
      <c r="AM88" s="350">
        <v>456</v>
      </c>
      <c r="AN88" s="347">
        <v>454</v>
      </c>
      <c r="AO88" s="357">
        <v>455</v>
      </c>
      <c r="AP88" s="357">
        <v>455</v>
      </c>
      <c r="AQ88" s="357">
        <v>453</v>
      </c>
      <c r="AR88" s="357">
        <v>452</v>
      </c>
      <c r="AS88" s="357">
        <v>452</v>
      </c>
      <c r="AT88" s="357">
        <v>451</v>
      </c>
      <c r="AU88" s="357">
        <v>450</v>
      </c>
      <c r="AV88" s="357">
        <v>448</v>
      </c>
      <c r="AW88" s="357">
        <v>446</v>
      </c>
      <c r="AX88" s="357">
        <v>444</v>
      </c>
      <c r="AY88" s="350">
        <v>445</v>
      </c>
      <c r="AZ88" s="347">
        <v>442</v>
      </c>
      <c r="BA88" s="357">
        <v>438</v>
      </c>
      <c r="BB88" s="357">
        <v>437</v>
      </c>
      <c r="BC88" s="357">
        <v>434</v>
      </c>
      <c r="BD88" s="357">
        <v>431</v>
      </c>
      <c r="BE88" s="357">
        <v>430</v>
      </c>
      <c r="BF88" s="357">
        <v>423</v>
      </c>
      <c r="BG88" s="357">
        <v>422</v>
      </c>
      <c r="BH88" s="357">
        <v>422</v>
      </c>
      <c r="BI88" s="357">
        <v>421</v>
      </c>
      <c r="BJ88" s="357">
        <v>425</v>
      </c>
      <c r="BK88" s="346">
        <v>426</v>
      </c>
      <c r="BL88" s="347">
        <v>425</v>
      </c>
      <c r="BM88" s="357">
        <v>425</v>
      </c>
      <c r="BN88" s="357">
        <v>432</v>
      </c>
      <c r="BO88" s="357">
        <v>433</v>
      </c>
      <c r="BP88" s="357">
        <v>433</v>
      </c>
      <c r="BQ88" s="357">
        <v>436</v>
      </c>
      <c r="BR88" s="357">
        <v>434</v>
      </c>
      <c r="BS88" s="357">
        <v>438</v>
      </c>
      <c r="BT88" s="357">
        <v>434</v>
      </c>
      <c r="BU88" s="357">
        <v>432</v>
      </c>
      <c r="BV88" s="357">
        <v>432</v>
      </c>
      <c r="BW88" s="346">
        <v>431</v>
      </c>
      <c r="BX88" s="347">
        <v>431</v>
      </c>
      <c r="BY88" s="357">
        <v>426</v>
      </c>
      <c r="BZ88" s="357">
        <v>457</v>
      </c>
      <c r="CA88" s="357">
        <v>459</v>
      </c>
      <c r="CB88" s="357">
        <v>458</v>
      </c>
      <c r="CC88" s="357">
        <v>455</v>
      </c>
      <c r="CD88" s="357">
        <v>455</v>
      </c>
      <c r="CE88" s="357">
        <v>453</v>
      </c>
      <c r="CF88" s="357">
        <v>449</v>
      </c>
      <c r="CG88" s="357">
        <v>449</v>
      </c>
      <c r="CH88" s="357">
        <v>448</v>
      </c>
      <c r="CI88" s="346">
        <v>441</v>
      </c>
      <c r="CJ88" s="347">
        <v>440</v>
      </c>
      <c r="CK88" s="357">
        <v>437</v>
      </c>
      <c r="CL88" s="357">
        <v>438</v>
      </c>
      <c r="CM88" s="357">
        <v>444</v>
      </c>
      <c r="CN88" s="357">
        <v>442</v>
      </c>
      <c r="CO88" s="357">
        <v>443</v>
      </c>
      <c r="CP88" s="357">
        <v>442</v>
      </c>
      <c r="CQ88" s="357">
        <v>444</v>
      </c>
      <c r="CR88" s="357">
        <v>442</v>
      </c>
      <c r="CS88" s="346">
        <v>442</v>
      </c>
      <c r="CT88" s="350">
        <v>441</v>
      </c>
      <c r="CU88" s="102">
        <v>-1</v>
      </c>
      <c r="CV88" s="85">
        <v>-0.22624434389140274</v>
      </c>
      <c r="CW88" s="102">
        <v>0</v>
      </c>
      <c r="CX88" s="85">
        <v>0</v>
      </c>
    </row>
    <row r="89" spans="1:102" ht="15" customHeight="1" outlineLevel="2">
      <c r="A89" s="371">
        <v>321</v>
      </c>
      <c r="B89" s="15" t="s">
        <v>365</v>
      </c>
      <c r="C89" s="341" t="s">
        <v>374</v>
      </c>
      <c r="D89" s="347">
        <v>77</v>
      </c>
      <c r="E89" s="357">
        <v>77</v>
      </c>
      <c r="F89" s="357">
        <v>77</v>
      </c>
      <c r="G89" s="357">
        <v>77</v>
      </c>
      <c r="H89" s="357">
        <v>77</v>
      </c>
      <c r="I89" s="357">
        <v>77</v>
      </c>
      <c r="J89" s="357">
        <v>77</v>
      </c>
      <c r="K89" s="357">
        <v>77</v>
      </c>
      <c r="L89" s="357">
        <v>77</v>
      </c>
      <c r="M89" s="357">
        <v>77</v>
      </c>
      <c r="N89" s="357">
        <v>77</v>
      </c>
      <c r="O89" s="350">
        <v>81</v>
      </c>
      <c r="P89" s="347">
        <v>80</v>
      </c>
      <c r="Q89" s="357">
        <v>69</v>
      </c>
      <c r="R89" s="357">
        <v>69</v>
      </c>
      <c r="S89" s="357">
        <v>94</v>
      </c>
      <c r="T89" s="357">
        <v>92</v>
      </c>
      <c r="U89" s="357">
        <v>93</v>
      </c>
      <c r="V89" s="357">
        <v>94</v>
      </c>
      <c r="W89" s="357">
        <v>94</v>
      </c>
      <c r="X89" s="357">
        <v>94</v>
      </c>
      <c r="Y89" s="357">
        <v>94</v>
      </c>
      <c r="Z89" s="357">
        <v>94</v>
      </c>
      <c r="AA89" s="350">
        <v>94</v>
      </c>
      <c r="AB89" s="347">
        <v>94</v>
      </c>
      <c r="AC89" s="357">
        <v>94</v>
      </c>
      <c r="AD89" s="357">
        <v>95</v>
      </c>
      <c r="AE89" s="357">
        <v>95</v>
      </c>
      <c r="AF89" s="357">
        <v>97</v>
      </c>
      <c r="AG89" s="357">
        <v>97</v>
      </c>
      <c r="AH89" s="357">
        <v>97</v>
      </c>
      <c r="AI89" s="357">
        <v>97</v>
      </c>
      <c r="AJ89" s="357">
        <v>97</v>
      </c>
      <c r="AK89" s="357">
        <v>99</v>
      </c>
      <c r="AL89" s="357">
        <v>99</v>
      </c>
      <c r="AM89" s="350">
        <v>99</v>
      </c>
      <c r="AN89" s="347">
        <v>98</v>
      </c>
      <c r="AO89" s="357">
        <v>98</v>
      </c>
      <c r="AP89" s="357">
        <v>98</v>
      </c>
      <c r="AQ89" s="357">
        <v>98</v>
      </c>
      <c r="AR89" s="357">
        <v>97</v>
      </c>
      <c r="AS89" s="357">
        <v>97</v>
      </c>
      <c r="AT89" s="357">
        <v>97</v>
      </c>
      <c r="AU89" s="357">
        <v>96</v>
      </c>
      <c r="AV89" s="357">
        <v>96</v>
      </c>
      <c r="AW89" s="357">
        <v>96</v>
      </c>
      <c r="AX89" s="357">
        <v>96</v>
      </c>
      <c r="AY89" s="350">
        <v>96</v>
      </c>
      <c r="AZ89" s="347">
        <v>96</v>
      </c>
      <c r="BA89" s="357">
        <v>96</v>
      </c>
      <c r="BB89" s="357">
        <v>95</v>
      </c>
      <c r="BC89" s="357">
        <v>95</v>
      </c>
      <c r="BD89" s="357">
        <v>95</v>
      </c>
      <c r="BE89" s="357">
        <v>95</v>
      </c>
      <c r="BF89" s="357">
        <v>92</v>
      </c>
      <c r="BG89" s="357">
        <v>88</v>
      </c>
      <c r="BH89" s="357">
        <v>88</v>
      </c>
      <c r="BI89" s="357">
        <v>88</v>
      </c>
      <c r="BJ89" s="357">
        <v>88</v>
      </c>
      <c r="BK89" s="346">
        <v>88</v>
      </c>
      <c r="BL89" s="347">
        <v>90</v>
      </c>
      <c r="BM89" s="357">
        <v>90</v>
      </c>
      <c r="BN89" s="357">
        <v>97</v>
      </c>
      <c r="BO89" s="357">
        <v>97</v>
      </c>
      <c r="BP89" s="357">
        <v>97</v>
      </c>
      <c r="BQ89" s="357">
        <v>98</v>
      </c>
      <c r="BR89" s="357">
        <v>96</v>
      </c>
      <c r="BS89" s="357">
        <v>96</v>
      </c>
      <c r="BT89" s="357">
        <v>95</v>
      </c>
      <c r="BU89" s="357">
        <v>95</v>
      </c>
      <c r="BV89" s="357">
        <v>96</v>
      </c>
      <c r="BW89" s="346">
        <v>96</v>
      </c>
      <c r="BX89" s="347">
        <v>97</v>
      </c>
      <c r="BY89" s="357">
        <v>95</v>
      </c>
      <c r="BZ89" s="357">
        <v>105</v>
      </c>
      <c r="CA89" s="357">
        <v>103</v>
      </c>
      <c r="CB89" s="357">
        <v>104</v>
      </c>
      <c r="CC89" s="357">
        <v>104</v>
      </c>
      <c r="CD89" s="357">
        <v>102</v>
      </c>
      <c r="CE89" s="357">
        <v>101</v>
      </c>
      <c r="CF89" s="357">
        <v>102</v>
      </c>
      <c r="CG89" s="357">
        <v>101</v>
      </c>
      <c r="CH89" s="357">
        <v>100</v>
      </c>
      <c r="CI89" s="346">
        <v>97</v>
      </c>
      <c r="CJ89" s="347">
        <v>100</v>
      </c>
      <c r="CK89" s="357">
        <v>99</v>
      </c>
      <c r="CL89" s="357">
        <v>101</v>
      </c>
      <c r="CM89" s="357">
        <v>107</v>
      </c>
      <c r="CN89" s="357">
        <v>108</v>
      </c>
      <c r="CO89" s="357">
        <v>105</v>
      </c>
      <c r="CP89" s="357">
        <v>104</v>
      </c>
      <c r="CQ89" s="357">
        <v>104</v>
      </c>
      <c r="CR89" s="357">
        <v>105</v>
      </c>
      <c r="CS89" s="346">
        <v>99</v>
      </c>
      <c r="CT89" s="350">
        <v>100</v>
      </c>
      <c r="CU89" s="102">
        <v>1</v>
      </c>
      <c r="CV89" s="85">
        <v>1.0101010101010102</v>
      </c>
      <c r="CW89" s="102">
        <v>3</v>
      </c>
      <c r="CX89" s="85">
        <v>3.0927835051546393</v>
      </c>
    </row>
    <row r="90" spans="1:102" ht="15" customHeight="1" outlineLevel="2">
      <c r="A90" s="371">
        <v>376</v>
      </c>
      <c r="B90" s="15" t="s">
        <v>365</v>
      </c>
      <c r="C90" s="341" t="s">
        <v>375</v>
      </c>
      <c r="D90" s="347">
        <v>626</v>
      </c>
      <c r="E90" s="357">
        <v>626</v>
      </c>
      <c r="F90" s="357">
        <v>626</v>
      </c>
      <c r="G90" s="357">
        <v>626</v>
      </c>
      <c r="H90" s="357">
        <v>626</v>
      </c>
      <c r="I90" s="357">
        <v>637</v>
      </c>
      <c r="J90" s="357">
        <v>635</v>
      </c>
      <c r="K90" s="357">
        <v>637</v>
      </c>
      <c r="L90" s="357">
        <v>637</v>
      </c>
      <c r="M90" s="357">
        <v>637</v>
      </c>
      <c r="N90" s="357">
        <v>635</v>
      </c>
      <c r="O90" s="350">
        <v>656</v>
      </c>
      <c r="P90" s="347">
        <v>652</v>
      </c>
      <c r="Q90" s="357">
        <v>576</v>
      </c>
      <c r="R90" s="357">
        <v>570</v>
      </c>
      <c r="S90" s="357">
        <v>765</v>
      </c>
      <c r="T90" s="357">
        <v>754</v>
      </c>
      <c r="U90" s="357">
        <v>775</v>
      </c>
      <c r="V90" s="357">
        <v>756</v>
      </c>
      <c r="W90" s="357">
        <v>755</v>
      </c>
      <c r="X90" s="357">
        <v>754</v>
      </c>
      <c r="Y90" s="357">
        <v>759</v>
      </c>
      <c r="Z90" s="357">
        <v>757</v>
      </c>
      <c r="AA90" s="350">
        <v>761</v>
      </c>
      <c r="AB90" s="347">
        <v>759</v>
      </c>
      <c r="AC90" s="357">
        <v>757</v>
      </c>
      <c r="AD90" s="357">
        <v>756</v>
      </c>
      <c r="AE90" s="357">
        <v>756</v>
      </c>
      <c r="AF90" s="357">
        <v>743</v>
      </c>
      <c r="AG90" s="357">
        <v>738</v>
      </c>
      <c r="AH90" s="357">
        <v>736</v>
      </c>
      <c r="AI90" s="357">
        <v>733</v>
      </c>
      <c r="AJ90" s="357">
        <v>731</v>
      </c>
      <c r="AK90" s="357">
        <v>731</v>
      </c>
      <c r="AL90" s="357">
        <v>731</v>
      </c>
      <c r="AM90" s="350">
        <v>729</v>
      </c>
      <c r="AN90" s="347">
        <v>727</v>
      </c>
      <c r="AO90" s="357">
        <v>727</v>
      </c>
      <c r="AP90" s="357">
        <v>725</v>
      </c>
      <c r="AQ90" s="357">
        <v>725</v>
      </c>
      <c r="AR90" s="357">
        <v>724</v>
      </c>
      <c r="AS90" s="357">
        <v>724</v>
      </c>
      <c r="AT90" s="357">
        <v>723</v>
      </c>
      <c r="AU90" s="357">
        <v>721</v>
      </c>
      <c r="AV90" s="357">
        <v>716</v>
      </c>
      <c r="AW90" s="357">
        <v>713</v>
      </c>
      <c r="AX90" s="357">
        <v>711</v>
      </c>
      <c r="AY90" s="350">
        <v>708</v>
      </c>
      <c r="AZ90" s="347">
        <v>703</v>
      </c>
      <c r="BA90" s="357">
        <v>700</v>
      </c>
      <c r="BB90" s="357">
        <v>694</v>
      </c>
      <c r="BC90" s="357">
        <v>691</v>
      </c>
      <c r="BD90" s="357">
        <v>690</v>
      </c>
      <c r="BE90" s="357">
        <v>689</v>
      </c>
      <c r="BF90" s="357">
        <v>675</v>
      </c>
      <c r="BG90" s="357">
        <v>665</v>
      </c>
      <c r="BH90" s="357">
        <v>665</v>
      </c>
      <c r="BI90" s="357">
        <v>664</v>
      </c>
      <c r="BJ90" s="357">
        <v>665</v>
      </c>
      <c r="BK90" s="346">
        <v>661</v>
      </c>
      <c r="BL90" s="347">
        <v>661</v>
      </c>
      <c r="BM90" s="357">
        <v>660</v>
      </c>
      <c r="BN90" s="357">
        <v>671</v>
      </c>
      <c r="BO90" s="357">
        <v>675</v>
      </c>
      <c r="BP90" s="357">
        <v>675</v>
      </c>
      <c r="BQ90" s="357">
        <v>676</v>
      </c>
      <c r="BR90" s="357">
        <v>669</v>
      </c>
      <c r="BS90" s="357">
        <v>666</v>
      </c>
      <c r="BT90" s="357">
        <v>665</v>
      </c>
      <c r="BU90" s="357">
        <v>664</v>
      </c>
      <c r="BV90" s="357">
        <v>660</v>
      </c>
      <c r="BW90" s="346">
        <v>662</v>
      </c>
      <c r="BX90" s="347">
        <v>672</v>
      </c>
      <c r="BY90" s="357">
        <v>668</v>
      </c>
      <c r="BZ90" s="357">
        <v>727</v>
      </c>
      <c r="CA90" s="357">
        <v>725</v>
      </c>
      <c r="CB90" s="357">
        <v>724</v>
      </c>
      <c r="CC90" s="357">
        <v>721</v>
      </c>
      <c r="CD90" s="357">
        <v>716</v>
      </c>
      <c r="CE90" s="357">
        <v>711</v>
      </c>
      <c r="CF90" s="357">
        <v>709</v>
      </c>
      <c r="CG90" s="357">
        <v>710</v>
      </c>
      <c r="CH90" s="357">
        <v>706</v>
      </c>
      <c r="CI90" s="346">
        <v>693</v>
      </c>
      <c r="CJ90" s="347">
        <v>691</v>
      </c>
      <c r="CK90" s="357">
        <v>687</v>
      </c>
      <c r="CL90" s="357">
        <v>685</v>
      </c>
      <c r="CM90" s="357">
        <v>691</v>
      </c>
      <c r="CN90" s="357">
        <v>688</v>
      </c>
      <c r="CO90" s="357">
        <v>689</v>
      </c>
      <c r="CP90" s="357">
        <v>697</v>
      </c>
      <c r="CQ90" s="357">
        <v>702</v>
      </c>
      <c r="CR90" s="357">
        <v>701</v>
      </c>
      <c r="CS90" s="346">
        <v>699</v>
      </c>
      <c r="CT90" s="350">
        <v>699</v>
      </c>
      <c r="CU90" s="102">
        <v>0</v>
      </c>
      <c r="CV90" s="85">
        <v>0</v>
      </c>
      <c r="CW90" s="102">
        <v>6</v>
      </c>
      <c r="CX90" s="85">
        <v>0.86580086580086579</v>
      </c>
    </row>
    <row r="91" spans="1:102" ht="15" customHeight="1" outlineLevel="2">
      <c r="A91" s="371">
        <v>400</v>
      </c>
      <c r="B91" s="15" t="s">
        <v>365</v>
      </c>
      <c r="C91" s="341" t="s">
        <v>376</v>
      </c>
      <c r="D91" s="347">
        <v>189</v>
      </c>
      <c r="E91" s="357">
        <v>189</v>
      </c>
      <c r="F91" s="357">
        <v>189</v>
      </c>
      <c r="G91" s="357">
        <v>189</v>
      </c>
      <c r="H91" s="357">
        <v>189</v>
      </c>
      <c r="I91" s="357">
        <v>190</v>
      </c>
      <c r="J91" s="357">
        <v>190</v>
      </c>
      <c r="K91" s="357">
        <v>190</v>
      </c>
      <c r="L91" s="357">
        <v>190</v>
      </c>
      <c r="M91" s="357">
        <v>189</v>
      </c>
      <c r="N91" s="357">
        <v>188</v>
      </c>
      <c r="O91" s="350">
        <v>197</v>
      </c>
      <c r="P91" s="347">
        <v>196</v>
      </c>
      <c r="Q91" s="357">
        <v>176</v>
      </c>
      <c r="R91" s="357">
        <v>171</v>
      </c>
      <c r="S91" s="357">
        <v>254</v>
      </c>
      <c r="T91" s="357">
        <v>252</v>
      </c>
      <c r="U91" s="357">
        <v>255</v>
      </c>
      <c r="V91" s="357">
        <v>255</v>
      </c>
      <c r="W91" s="357">
        <v>252</v>
      </c>
      <c r="X91" s="357">
        <v>250</v>
      </c>
      <c r="Y91" s="357">
        <v>251</v>
      </c>
      <c r="Z91" s="357">
        <v>251</v>
      </c>
      <c r="AA91" s="350">
        <v>252</v>
      </c>
      <c r="AB91" s="347">
        <v>252</v>
      </c>
      <c r="AC91" s="357">
        <v>251</v>
      </c>
      <c r="AD91" s="357">
        <v>252</v>
      </c>
      <c r="AE91" s="357">
        <v>252</v>
      </c>
      <c r="AF91" s="357">
        <v>250</v>
      </c>
      <c r="AG91" s="357">
        <v>250</v>
      </c>
      <c r="AH91" s="357">
        <v>248</v>
      </c>
      <c r="AI91" s="357">
        <v>249</v>
      </c>
      <c r="AJ91" s="357">
        <v>247</v>
      </c>
      <c r="AK91" s="357">
        <v>248</v>
      </c>
      <c r="AL91" s="357">
        <v>248</v>
      </c>
      <c r="AM91" s="350">
        <v>248</v>
      </c>
      <c r="AN91" s="347">
        <v>248</v>
      </c>
      <c r="AO91" s="357">
        <v>248</v>
      </c>
      <c r="AP91" s="357">
        <v>248</v>
      </c>
      <c r="AQ91" s="357">
        <v>248</v>
      </c>
      <c r="AR91" s="357">
        <v>247</v>
      </c>
      <c r="AS91" s="357">
        <v>245</v>
      </c>
      <c r="AT91" s="357">
        <v>244</v>
      </c>
      <c r="AU91" s="357">
        <v>242</v>
      </c>
      <c r="AV91" s="357">
        <v>241</v>
      </c>
      <c r="AW91" s="357">
        <v>240</v>
      </c>
      <c r="AX91" s="357">
        <v>240</v>
      </c>
      <c r="AY91" s="350">
        <v>240</v>
      </c>
      <c r="AZ91" s="347">
        <v>239</v>
      </c>
      <c r="BA91" s="357">
        <v>239</v>
      </c>
      <c r="BB91" s="357">
        <v>238</v>
      </c>
      <c r="BC91" s="357">
        <v>238</v>
      </c>
      <c r="BD91" s="357">
        <v>236</v>
      </c>
      <c r="BE91" s="357">
        <v>236</v>
      </c>
      <c r="BF91" s="357">
        <v>227</v>
      </c>
      <c r="BG91" s="357">
        <v>226</v>
      </c>
      <c r="BH91" s="357">
        <v>226</v>
      </c>
      <c r="BI91" s="357">
        <v>226</v>
      </c>
      <c r="BJ91" s="357">
        <v>225</v>
      </c>
      <c r="BK91" s="346">
        <v>224</v>
      </c>
      <c r="BL91" s="347">
        <v>224</v>
      </c>
      <c r="BM91" s="357">
        <v>224</v>
      </c>
      <c r="BN91" s="357">
        <v>226</v>
      </c>
      <c r="BO91" s="357">
        <v>226</v>
      </c>
      <c r="BP91" s="357">
        <v>226</v>
      </c>
      <c r="BQ91" s="357">
        <v>228</v>
      </c>
      <c r="BR91" s="357">
        <v>227</v>
      </c>
      <c r="BS91" s="357">
        <v>228</v>
      </c>
      <c r="BT91" s="357">
        <v>227</v>
      </c>
      <c r="BU91" s="357">
        <v>225</v>
      </c>
      <c r="BV91" s="357">
        <v>226</v>
      </c>
      <c r="BW91" s="346">
        <v>226</v>
      </c>
      <c r="BX91" s="347">
        <v>231</v>
      </c>
      <c r="BY91" s="357">
        <v>230</v>
      </c>
      <c r="BZ91" s="357">
        <v>243</v>
      </c>
      <c r="CA91" s="357">
        <v>245</v>
      </c>
      <c r="CB91" s="357">
        <v>248</v>
      </c>
      <c r="CC91" s="357">
        <v>247</v>
      </c>
      <c r="CD91" s="357">
        <v>247</v>
      </c>
      <c r="CE91" s="357">
        <v>245</v>
      </c>
      <c r="CF91" s="357">
        <v>246</v>
      </c>
      <c r="CG91" s="357">
        <v>246</v>
      </c>
      <c r="CH91" s="357">
        <v>246</v>
      </c>
      <c r="CI91" s="346">
        <v>249</v>
      </c>
      <c r="CJ91" s="347">
        <v>250</v>
      </c>
      <c r="CK91" s="357">
        <v>248</v>
      </c>
      <c r="CL91" s="357">
        <v>244</v>
      </c>
      <c r="CM91" s="357">
        <v>249</v>
      </c>
      <c r="CN91" s="357">
        <v>249</v>
      </c>
      <c r="CO91" s="357">
        <v>248</v>
      </c>
      <c r="CP91" s="357">
        <v>248</v>
      </c>
      <c r="CQ91" s="357">
        <v>248</v>
      </c>
      <c r="CR91" s="357">
        <v>249</v>
      </c>
      <c r="CS91" s="346">
        <v>248</v>
      </c>
      <c r="CT91" s="350">
        <v>248</v>
      </c>
      <c r="CU91" s="102">
        <v>0</v>
      </c>
      <c r="CV91" s="85">
        <v>0</v>
      </c>
      <c r="CW91" s="102">
        <v>-1</v>
      </c>
      <c r="CX91" s="85">
        <v>-0.40160642570281119</v>
      </c>
    </row>
    <row r="92" spans="1:102" ht="15" customHeight="1" outlineLevel="2">
      <c r="A92" s="371">
        <v>440</v>
      </c>
      <c r="B92" s="15" t="s">
        <v>365</v>
      </c>
      <c r="C92" s="341" t="s">
        <v>377</v>
      </c>
      <c r="D92" s="347">
        <v>756</v>
      </c>
      <c r="E92" s="357">
        <v>756</v>
      </c>
      <c r="F92" s="357">
        <v>756</v>
      </c>
      <c r="G92" s="357">
        <v>756</v>
      </c>
      <c r="H92" s="357">
        <v>756</v>
      </c>
      <c r="I92" s="357">
        <v>769</v>
      </c>
      <c r="J92" s="357">
        <v>768</v>
      </c>
      <c r="K92" s="357">
        <v>768</v>
      </c>
      <c r="L92" s="357">
        <v>768</v>
      </c>
      <c r="M92" s="357">
        <v>768</v>
      </c>
      <c r="N92" s="357">
        <v>766</v>
      </c>
      <c r="O92" s="350">
        <v>792</v>
      </c>
      <c r="P92" s="347">
        <v>790</v>
      </c>
      <c r="Q92" s="357">
        <v>690</v>
      </c>
      <c r="R92" s="357">
        <v>677</v>
      </c>
      <c r="S92" s="357">
        <v>968</v>
      </c>
      <c r="T92" s="357">
        <v>954</v>
      </c>
      <c r="U92" s="357">
        <v>970</v>
      </c>
      <c r="V92" s="357">
        <v>957</v>
      </c>
      <c r="W92" s="357">
        <v>953</v>
      </c>
      <c r="X92" s="357">
        <v>952</v>
      </c>
      <c r="Y92" s="357">
        <v>954</v>
      </c>
      <c r="Z92" s="357">
        <v>953</v>
      </c>
      <c r="AA92" s="350">
        <v>952</v>
      </c>
      <c r="AB92" s="347">
        <v>950</v>
      </c>
      <c r="AC92" s="357">
        <v>951</v>
      </c>
      <c r="AD92" s="357">
        <v>950</v>
      </c>
      <c r="AE92" s="357">
        <v>950</v>
      </c>
      <c r="AF92" s="357">
        <v>935</v>
      </c>
      <c r="AG92" s="357">
        <v>931</v>
      </c>
      <c r="AH92" s="357">
        <v>930</v>
      </c>
      <c r="AI92" s="357">
        <v>925</v>
      </c>
      <c r="AJ92" s="357">
        <v>923</v>
      </c>
      <c r="AK92" s="357">
        <v>925</v>
      </c>
      <c r="AL92" s="357">
        <v>923</v>
      </c>
      <c r="AM92" s="350">
        <v>923</v>
      </c>
      <c r="AN92" s="347">
        <v>922</v>
      </c>
      <c r="AO92" s="357">
        <v>919</v>
      </c>
      <c r="AP92" s="357">
        <v>917</v>
      </c>
      <c r="AQ92" s="357">
        <v>916</v>
      </c>
      <c r="AR92" s="357">
        <v>914</v>
      </c>
      <c r="AS92" s="357">
        <v>913</v>
      </c>
      <c r="AT92" s="357">
        <v>911</v>
      </c>
      <c r="AU92" s="357">
        <v>909</v>
      </c>
      <c r="AV92" s="357">
        <v>907</v>
      </c>
      <c r="AW92" s="357">
        <v>905</v>
      </c>
      <c r="AX92" s="357">
        <v>904</v>
      </c>
      <c r="AY92" s="350">
        <v>901</v>
      </c>
      <c r="AZ92" s="347">
        <v>901</v>
      </c>
      <c r="BA92" s="357">
        <v>896</v>
      </c>
      <c r="BB92" s="357">
        <v>893</v>
      </c>
      <c r="BC92" s="357">
        <v>887</v>
      </c>
      <c r="BD92" s="357">
        <v>885</v>
      </c>
      <c r="BE92" s="357">
        <v>884</v>
      </c>
      <c r="BF92" s="357">
        <v>869</v>
      </c>
      <c r="BG92" s="357">
        <v>866</v>
      </c>
      <c r="BH92" s="357">
        <v>864</v>
      </c>
      <c r="BI92" s="357">
        <v>859</v>
      </c>
      <c r="BJ92" s="357">
        <v>854</v>
      </c>
      <c r="BK92" s="346">
        <v>854</v>
      </c>
      <c r="BL92" s="347">
        <v>856</v>
      </c>
      <c r="BM92" s="357">
        <v>851</v>
      </c>
      <c r="BN92" s="357">
        <v>874</v>
      </c>
      <c r="BO92" s="357">
        <v>874</v>
      </c>
      <c r="BP92" s="357">
        <v>874</v>
      </c>
      <c r="BQ92" s="357">
        <v>880</v>
      </c>
      <c r="BR92" s="357">
        <v>865</v>
      </c>
      <c r="BS92" s="357">
        <v>865</v>
      </c>
      <c r="BT92" s="357">
        <v>856</v>
      </c>
      <c r="BU92" s="357">
        <v>852</v>
      </c>
      <c r="BV92" s="357">
        <v>850</v>
      </c>
      <c r="BW92" s="346">
        <v>850</v>
      </c>
      <c r="BX92" s="347">
        <v>864</v>
      </c>
      <c r="BY92" s="357">
        <v>861</v>
      </c>
      <c r="BZ92" s="357">
        <v>922</v>
      </c>
      <c r="CA92" s="357">
        <v>920</v>
      </c>
      <c r="CB92" s="357">
        <v>922</v>
      </c>
      <c r="CC92" s="357">
        <v>921</v>
      </c>
      <c r="CD92" s="357">
        <v>915</v>
      </c>
      <c r="CE92" s="357">
        <v>910</v>
      </c>
      <c r="CF92" s="357">
        <v>902</v>
      </c>
      <c r="CG92" s="357">
        <v>907</v>
      </c>
      <c r="CH92" s="357">
        <v>906</v>
      </c>
      <c r="CI92" s="346">
        <v>902</v>
      </c>
      <c r="CJ92" s="347">
        <v>903</v>
      </c>
      <c r="CK92" s="357">
        <v>897</v>
      </c>
      <c r="CL92" s="357">
        <v>896</v>
      </c>
      <c r="CM92" s="357">
        <v>909</v>
      </c>
      <c r="CN92" s="357">
        <v>905</v>
      </c>
      <c r="CO92" s="357">
        <v>901</v>
      </c>
      <c r="CP92" s="357">
        <v>900</v>
      </c>
      <c r="CQ92" s="357">
        <v>903</v>
      </c>
      <c r="CR92" s="357">
        <v>904</v>
      </c>
      <c r="CS92" s="346">
        <v>900</v>
      </c>
      <c r="CT92" s="350">
        <v>898</v>
      </c>
      <c r="CU92" s="102">
        <v>-2</v>
      </c>
      <c r="CV92" s="85">
        <v>-0.22222222222222221</v>
      </c>
      <c r="CW92" s="102">
        <v>-4</v>
      </c>
      <c r="CX92" s="85">
        <v>-0.44345898004434592</v>
      </c>
    </row>
    <row r="93" spans="1:102" ht="15" customHeight="1" outlineLevel="2">
      <c r="A93" s="371">
        <v>483</v>
      </c>
      <c r="B93" s="15" t="s">
        <v>365</v>
      </c>
      <c r="C93" s="341" t="s">
        <v>378</v>
      </c>
      <c r="D93" s="347">
        <v>159</v>
      </c>
      <c r="E93" s="357">
        <v>159</v>
      </c>
      <c r="F93" s="357">
        <v>159</v>
      </c>
      <c r="G93" s="357">
        <v>159</v>
      </c>
      <c r="H93" s="357">
        <v>159</v>
      </c>
      <c r="I93" s="357">
        <v>160</v>
      </c>
      <c r="J93" s="357">
        <v>160</v>
      </c>
      <c r="K93" s="357">
        <v>160</v>
      </c>
      <c r="L93" s="357">
        <v>160</v>
      </c>
      <c r="M93" s="357">
        <v>160</v>
      </c>
      <c r="N93" s="357">
        <v>160</v>
      </c>
      <c r="O93" s="350">
        <v>195</v>
      </c>
      <c r="P93" s="347">
        <v>192</v>
      </c>
      <c r="Q93" s="357">
        <v>166</v>
      </c>
      <c r="R93" s="357">
        <v>166</v>
      </c>
      <c r="S93" s="357">
        <v>196</v>
      </c>
      <c r="T93" s="357">
        <v>192</v>
      </c>
      <c r="U93" s="357">
        <v>188</v>
      </c>
      <c r="V93" s="357">
        <v>191</v>
      </c>
      <c r="W93" s="357">
        <v>193</v>
      </c>
      <c r="X93" s="357">
        <v>193</v>
      </c>
      <c r="Y93" s="357">
        <v>194</v>
      </c>
      <c r="Z93" s="357">
        <v>194</v>
      </c>
      <c r="AA93" s="350">
        <v>195</v>
      </c>
      <c r="AB93" s="347">
        <v>195</v>
      </c>
      <c r="AC93" s="357">
        <v>193</v>
      </c>
      <c r="AD93" s="357">
        <v>193</v>
      </c>
      <c r="AE93" s="357">
        <v>193</v>
      </c>
      <c r="AF93" s="357">
        <v>197</v>
      </c>
      <c r="AG93" s="357">
        <v>197</v>
      </c>
      <c r="AH93" s="357">
        <v>199</v>
      </c>
      <c r="AI93" s="357">
        <v>202</v>
      </c>
      <c r="AJ93" s="357">
        <v>202</v>
      </c>
      <c r="AK93" s="357">
        <v>203</v>
      </c>
      <c r="AL93" s="357">
        <v>203</v>
      </c>
      <c r="AM93" s="350">
        <v>203</v>
      </c>
      <c r="AN93" s="347">
        <v>202</v>
      </c>
      <c r="AO93" s="357">
        <v>203</v>
      </c>
      <c r="AP93" s="357">
        <v>202</v>
      </c>
      <c r="AQ93" s="357">
        <v>202</v>
      </c>
      <c r="AR93" s="357">
        <v>202</v>
      </c>
      <c r="AS93" s="357">
        <v>202</v>
      </c>
      <c r="AT93" s="357">
        <v>202</v>
      </c>
      <c r="AU93" s="357">
        <v>198</v>
      </c>
      <c r="AV93" s="357">
        <v>198</v>
      </c>
      <c r="AW93" s="357">
        <v>198</v>
      </c>
      <c r="AX93" s="357">
        <v>197</v>
      </c>
      <c r="AY93" s="350">
        <v>196</v>
      </c>
      <c r="AZ93" s="347">
        <v>195</v>
      </c>
      <c r="BA93" s="357">
        <v>195</v>
      </c>
      <c r="BB93" s="357">
        <v>195</v>
      </c>
      <c r="BC93" s="357">
        <v>195</v>
      </c>
      <c r="BD93" s="357">
        <v>195</v>
      </c>
      <c r="BE93" s="357">
        <v>194</v>
      </c>
      <c r="BF93" s="357">
        <v>190</v>
      </c>
      <c r="BG93" s="357">
        <v>191</v>
      </c>
      <c r="BH93" s="357">
        <v>191</v>
      </c>
      <c r="BI93" s="357">
        <v>191</v>
      </c>
      <c r="BJ93" s="357">
        <v>193</v>
      </c>
      <c r="BK93" s="346">
        <v>192</v>
      </c>
      <c r="BL93" s="347">
        <v>190</v>
      </c>
      <c r="BM93" s="357">
        <v>189</v>
      </c>
      <c r="BN93" s="357">
        <v>190</v>
      </c>
      <c r="BO93" s="357">
        <v>190</v>
      </c>
      <c r="BP93" s="357">
        <v>190</v>
      </c>
      <c r="BQ93" s="357">
        <v>190</v>
      </c>
      <c r="BR93" s="357">
        <v>188</v>
      </c>
      <c r="BS93" s="357">
        <v>187</v>
      </c>
      <c r="BT93" s="357">
        <v>187</v>
      </c>
      <c r="BU93" s="357">
        <v>187</v>
      </c>
      <c r="BV93" s="357">
        <v>187</v>
      </c>
      <c r="BW93" s="346">
        <v>187</v>
      </c>
      <c r="BX93" s="347">
        <v>188</v>
      </c>
      <c r="BY93" s="357">
        <v>188</v>
      </c>
      <c r="BZ93" s="357">
        <v>194</v>
      </c>
      <c r="CA93" s="357">
        <v>191</v>
      </c>
      <c r="CB93" s="357">
        <v>191</v>
      </c>
      <c r="CC93" s="357">
        <v>188</v>
      </c>
      <c r="CD93" s="357">
        <v>188</v>
      </c>
      <c r="CE93" s="357">
        <v>186</v>
      </c>
      <c r="CF93" s="357">
        <v>185</v>
      </c>
      <c r="CG93" s="357">
        <v>187</v>
      </c>
      <c r="CH93" s="357">
        <v>187</v>
      </c>
      <c r="CI93" s="346">
        <v>181</v>
      </c>
      <c r="CJ93" s="347">
        <v>182</v>
      </c>
      <c r="CK93" s="357">
        <v>181</v>
      </c>
      <c r="CL93" s="357">
        <v>179</v>
      </c>
      <c r="CM93" s="357">
        <v>180</v>
      </c>
      <c r="CN93" s="357">
        <v>180</v>
      </c>
      <c r="CO93" s="357">
        <v>185</v>
      </c>
      <c r="CP93" s="357">
        <v>188</v>
      </c>
      <c r="CQ93" s="357">
        <v>189</v>
      </c>
      <c r="CR93" s="357">
        <v>189</v>
      </c>
      <c r="CS93" s="346">
        <v>188</v>
      </c>
      <c r="CT93" s="350">
        <v>189</v>
      </c>
      <c r="CU93" s="102">
        <v>1</v>
      </c>
      <c r="CV93" s="85">
        <v>0.53191489361702127</v>
      </c>
      <c r="CW93" s="102">
        <v>8</v>
      </c>
      <c r="CX93" s="85">
        <v>4.4198895027624303</v>
      </c>
    </row>
    <row r="94" spans="1:102" ht="15" customHeight="1" outlineLevel="2">
      <c r="A94" s="371">
        <v>541</v>
      </c>
      <c r="B94" s="15" t="s">
        <v>365</v>
      </c>
      <c r="C94" s="341" t="s">
        <v>3274</v>
      </c>
      <c r="D94" s="347">
        <v>275</v>
      </c>
      <c r="E94" s="357">
        <v>275</v>
      </c>
      <c r="F94" s="357">
        <v>275</v>
      </c>
      <c r="G94" s="357">
        <v>275</v>
      </c>
      <c r="H94" s="357">
        <v>275</v>
      </c>
      <c r="I94" s="357">
        <v>276</v>
      </c>
      <c r="J94" s="357">
        <v>276</v>
      </c>
      <c r="K94" s="357">
        <v>276</v>
      </c>
      <c r="L94" s="357">
        <v>276</v>
      </c>
      <c r="M94" s="357">
        <v>276</v>
      </c>
      <c r="N94" s="357">
        <v>276</v>
      </c>
      <c r="O94" s="350">
        <v>281</v>
      </c>
      <c r="P94" s="347">
        <v>281</v>
      </c>
      <c r="Q94" s="357">
        <v>241</v>
      </c>
      <c r="R94" s="357">
        <v>237</v>
      </c>
      <c r="S94" s="357">
        <v>315</v>
      </c>
      <c r="T94" s="357">
        <v>310</v>
      </c>
      <c r="U94" s="357">
        <v>312</v>
      </c>
      <c r="V94" s="357">
        <v>307</v>
      </c>
      <c r="W94" s="357">
        <v>306</v>
      </c>
      <c r="X94" s="357">
        <v>305</v>
      </c>
      <c r="Y94" s="357">
        <v>304</v>
      </c>
      <c r="Z94" s="357">
        <v>304</v>
      </c>
      <c r="AA94" s="350">
        <v>304</v>
      </c>
      <c r="AB94" s="347">
        <v>304</v>
      </c>
      <c r="AC94" s="357">
        <v>304</v>
      </c>
      <c r="AD94" s="357">
        <v>305</v>
      </c>
      <c r="AE94" s="357">
        <v>305</v>
      </c>
      <c r="AF94" s="357">
        <v>299</v>
      </c>
      <c r="AG94" s="357">
        <v>299</v>
      </c>
      <c r="AH94" s="357">
        <v>298</v>
      </c>
      <c r="AI94" s="357">
        <v>298</v>
      </c>
      <c r="AJ94" s="357">
        <v>298</v>
      </c>
      <c r="AK94" s="357">
        <v>298</v>
      </c>
      <c r="AL94" s="357">
        <v>299</v>
      </c>
      <c r="AM94" s="350">
        <v>299</v>
      </c>
      <c r="AN94" s="347">
        <v>298</v>
      </c>
      <c r="AO94" s="357">
        <v>296</v>
      </c>
      <c r="AP94" s="357">
        <v>294</v>
      </c>
      <c r="AQ94" s="357">
        <v>294</v>
      </c>
      <c r="AR94" s="357">
        <v>294</v>
      </c>
      <c r="AS94" s="357">
        <v>294</v>
      </c>
      <c r="AT94" s="357">
        <v>292</v>
      </c>
      <c r="AU94" s="357">
        <v>291</v>
      </c>
      <c r="AV94" s="357">
        <v>290</v>
      </c>
      <c r="AW94" s="357">
        <v>289</v>
      </c>
      <c r="AX94" s="357">
        <v>289</v>
      </c>
      <c r="AY94" s="350">
        <v>289</v>
      </c>
      <c r="AZ94" s="347">
        <v>288</v>
      </c>
      <c r="BA94" s="357">
        <v>288</v>
      </c>
      <c r="BB94" s="357">
        <v>284</v>
      </c>
      <c r="BC94" s="357">
        <v>284</v>
      </c>
      <c r="BD94" s="357">
        <v>284</v>
      </c>
      <c r="BE94" s="357">
        <v>284</v>
      </c>
      <c r="BF94" s="357">
        <v>279</v>
      </c>
      <c r="BG94" s="357">
        <v>278</v>
      </c>
      <c r="BH94" s="357">
        <v>278</v>
      </c>
      <c r="BI94" s="357">
        <v>278</v>
      </c>
      <c r="BJ94" s="357">
        <v>279</v>
      </c>
      <c r="BK94" s="346">
        <v>278</v>
      </c>
      <c r="BL94" s="347">
        <v>278</v>
      </c>
      <c r="BM94" s="357">
        <v>278</v>
      </c>
      <c r="BN94" s="357">
        <v>287</v>
      </c>
      <c r="BO94" s="357">
        <v>287</v>
      </c>
      <c r="BP94" s="357">
        <v>287</v>
      </c>
      <c r="BQ94" s="357">
        <v>287</v>
      </c>
      <c r="BR94" s="357">
        <v>282</v>
      </c>
      <c r="BS94" s="357">
        <v>282</v>
      </c>
      <c r="BT94" s="357">
        <v>282</v>
      </c>
      <c r="BU94" s="357">
        <v>280</v>
      </c>
      <c r="BV94" s="357">
        <v>277</v>
      </c>
      <c r="BW94" s="346">
        <v>277</v>
      </c>
      <c r="BX94" s="347">
        <v>279</v>
      </c>
      <c r="BY94" s="357">
        <v>278</v>
      </c>
      <c r="BZ94" s="357">
        <v>309</v>
      </c>
      <c r="CA94" s="357">
        <v>310</v>
      </c>
      <c r="CB94" s="357">
        <v>309</v>
      </c>
      <c r="CC94" s="357">
        <v>307</v>
      </c>
      <c r="CD94" s="357">
        <v>306</v>
      </c>
      <c r="CE94" s="357">
        <v>305</v>
      </c>
      <c r="CF94" s="357">
        <v>303</v>
      </c>
      <c r="CG94" s="357">
        <v>303</v>
      </c>
      <c r="CH94" s="357">
        <v>302</v>
      </c>
      <c r="CI94" s="346">
        <v>292</v>
      </c>
      <c r="CJ94" s="347">
        <v>294</v>
      </c>
      <c r="CK94" s="357">
        <v>293</v>
      </c>
      <c r="CL94" s="357">
        <v>294</v>
      </c>
      <c r="CM94" s="357">
        <v>301</v>
      </c>
      <c r="CN94" s="357">
        <v>298</v>
      </c>
      <c r="CO94" s="357">
        <v>290</v>
      </c>
      <c r="CP94" s="357">
        <v>292</v>
      </c>
      <c r="CQ94" s="357">
        <v>291</v>
      </c>
      <c r="CR94" s="357">
        <v>291</v>
      </c>
      <c r="CS94" s="346">
        <v>288</v>
      </c>
      <c r="CT94" s="350">
        <v>292</v>
      </c>
      <c r="CU94" s="102">
        <v>4</v>
      </c>
      <c r="CV94" s="85">
        <v>1.3888888888888888</v>
      </c>
      <c r="CW94" s="102">
        <v>0</v>
      </c>
      <c r="CX94" s="85">
        <v>0</v>
      </c>
    </row>
    <row r="95" spans="1:102" ht="15" customHeight="1" outlineLevel="2">
      <c r="A95" s="371">
        <v>607</v>
      </c>
      <c r="B95" s="15" t="s">
        <v>365</v>
      </c>
      <c r="C95" s="341" t="s">
        <v>3275</v>
      </c>
      <c r="D95" s="347">
        <v>137</v>
      </c>
      <c r="E95" s="357">
        <v>137</v>
      </c>
      <c r="F95" s="357">
        <v>136</v>
      </c>
      <c r="G95" s="357">
        <v>136</v>
      </c>
      <c r="H95" s="357">
        <v>136</v>
      </c>
      <c r="I95" s="357">
        <v>149</v>
      </c>
      <c r="J95" s="357">
        <v>146</v>
      </c>
      <c r="K95" s="357">
        <v>147</v>
      </c>
      <c r="L95" s="357">
        <v>147</v>
      </c>
      <c r="M95" s="357">
        <v>147</v>
      </c>
      <c r="N95" s="357">
        <v>146</v>
      </c>
      <c r="O95" s="350">
        <v>148</v>
      </c>
      <c r="P95" s="347">
        <v>147</v>
      </c>
      <c r="Q95" s="357">
        <v>123</v>
      </c>
      <c r="R95" s="357">
        <v>122</v>
      </c>
      <c r="S95" s="357">
        <v>170</v>
      </c>
      <c r="T95" s="357">
        <v>169</v>
      </c>
      <c r="U95" s="357">
        <v>171</v>
      </c>
      <c r="V95" s="357">
        <v>171</v>
      </c>
      <c r="W95" s="357">
        <v>171</v>
      </c>
      <c r="X95" s="357">
        <v>171</v>
      </c>
      <c r="Y95" s="357">
        <v>170</v>
      </c>
      <c r="Z95" s="357">
        <v>170</v>
      </c>
      <c r="AA95" s="350">
        <v>170</v>
      </c>
      <c r="AB95" s="347">
        <v>170</v>
      </c>
      <c r="AC95" s="357">
        <v>169</v>
      </c>
      <c r="AD95" s="357">
        <v>170</v>
      </c>
      <c r="AE95" s="357">
        <v>170</v>
      </c>
      <c r="AF95" s="357">
        <v>171</v>
      </c>
      <c r="AG95" s="357">
        <v>171</v>
      </c>
      <c r="AH95" s="357">
        <v>173</v>
      </c>
      <c r="AI95" s="357">
        <v>173</v>
      </c>
      <c r="AJ95" s="357">
        <v>174</v>
      </c>
      <c r="AK95" s="357">
        <v>175</v>
      </c>
      <c r="AL95" s="357">
        <v>176</v>
      </c>
      <c r="AM95" s="350">
        <v>175</v>
      </c>
      <c r="AN95" s="347">
        <v>174</v>
      </c>
      <c r="AO95" s="357">
        <v>174</v>
      </c>
      <c r="AP95" s="357">
        <v>174</v>
      </c>
      <c r="AQ95" s="357">
        <v>173</v>
      </c>
      <c r="AR95" s="357">
        <v>172</v>
      </c>
      <c r="AS95" s="357">
        <v>172</v>
      </c>
      <c r="AT95" s="357">
        <v>171</v>
      </c>
      <c r="AU95" s="357">
        <v>171</v>
      </c>
      <c r="AV95" s="357">
        <v>171</v>
      </c>
      <c r="AW95" s="357">
        <v>171</v>
      </c>
      <c r="AX95" s="357">
        <v>171</v>
      </c>
      <c r="AY95" s="350">
        <v>171</v>
      </c>
      <c r="AZ95" s="347">
        <v>171</v>
      </c>
      <c r="BA95" s="357">
        <v>169</v>
      </c>
      <c r="BB95" s="357">
        <v>167</v>
      </c>
      <c r="BC95" s="357">
        <v>165</v>
      </c>
      <c r="BD95" s="357">
        <v>165</v>
      </c>
      <c r="BE95" s="357">
        <v>165</v>
      </c>
      <c r="BF95" s="357">
        <v>160</v>
      </c>
      <c r="BG95" s="357">
        <v>158</v>
      </c>
      <c r="BH95" s="357">
        <v>159</v>
      </c>
      <c r="BI95" s="357">
        <v>161</v>
      </c>
      <c r="BJ95" s="357">
        <v>164</v>
      </c>
      <c r="BK95" s="346">
        <v>164</v>
      </c>
      <c r="BL95" s="347">
        <v>167</v>
      </c>
      <c r="BM95" s="357">
        <v>167</v>
      </c>
      <c r="BN95" s="357">
        <v>168</v>
      </c>
      <c r="BO95" s="357">
        <v>168</v>
      </c>
      <c r="BP95" s="357">
        <v>168</v>
      </c>
      <c r="BQ95" s="357">
        <v>168</v>
      </c>
      <c r="BR95" s="357">
        <v>168</v>
      </c>
      <c r="BS95" s="357">
        <v>169</v>
      </c>
      <c r="BT95" s="357">
        <v>168</v>
      </c>
      <c r="BU95" s="357">
        <v>165</v>
      </c>
      <c r="BV95" s="357">
        <v>163</v>
      </c>
      <c r="BW95" s="346">
        <v>163</v>
      </c>
      <c r="BX95" s="347">
        <v>163</v>
      </c>
      <c r="BY95" s="357">
        <v>161</v>
      </c>
      <c r="BZ95" s="357">
        <v>171</v>
      </c>
      <c r="CA95" s="357">
        <v>169</v>
      </c>
      <c r="CB95" s="357">
        <v>172</v>
      </c>
      <c r="CC95" s="357">
        <v>172</v>
      </c>
      <c r="CD95" s="357">
        <v>173</v>
      </c>
      <c r="CE95" s="357">
        <v>173</v>
      </c>
      <c r="CF95" s="357">
        <v>174</v>
      </c>
      <c r="CG95" s="357">
        <v>177</v>
      </c>
      <c r="CH95" s="357">
        <v>175</v>
      </c>
      <c r="CI95" s="346">
        <v>177</v>
      </c>
      <c r="CJ95" s="347">
        <v>176</v>
      </c>
      <c r="CK95" s="357">
        <v>173</v>
      </c>
      <c r="CL95" s="357">
        <v>176</v>
      </c>
      <c r="CM95" s="357">
        <v>178</v>
      </c>
      <c r="CN95" s="357">
        <v>177</v>
      </c>
      <c r="CO95" s="357">
        <v>179</v>
      </c>
      <c r="CP95" s="357">
        <v>179</v>
      </c>
      <c r="CQ95" s="357">
        <v>181</v>
      </c>
      <c r="CR95" s="357">
        <v>179</v>
      </c>
      <c r="CS95" s="346">
        <v>181</v>
      </c>
      <c r="CT95" s="350">
        <v>181</v>
      </c>
      <c r="CU95" s="102">
        <v>0</v>
      </c>
      <c r="CV95" s="85">
        <v>0</v>
      </c>
      <c r="CW95" s="102">
        <v>4</v>
      </c>
      <c r="CX95" s="85">
        <v>2.2598870056497176</v>
      </c>
    </row>
    <row r="96" spans="1:102" ht="15" customHeight="1" outlineLevel="2">
      <c r="A96" s="371">
        <v>615</v>
      </c>
      <c r="B96" s="15" t="s">
        <v>365</v>
      </c>
      <c r="C96" s="341" t="s">
        <v>381</v>
      </c>
      <c r="D96" s="347">
        <v>1436</v>
      </c>
      <c r="E96" s="357">
        <v>1436</v>
      </c>
      <c r="F96" s="357">
        <v>1435</v>
      </c>
      <c r="G96" s="357">
        <v>1435</v>
      </c>
      <c r="H96" s="357">
        <v>1435</v>
      </c>
      <c r="I96" s="357">
        <v>1480</v>
      </c>
      <c r="J96" s="357">
        <v>1480</v>
      </c>
      <c r="K96" s="357">
        <v>1481</v>
      </c>
      <c r="L96" s="357">
        <v>1481</v>
      </c>
      <c r="M96" s="357">
        <v>1480</v>
      </c>
      <c r="N96" s="357">
        <v>1474</v>
      </c>
      <c r="O96" s="350">
        <v>1526</v>
      </c>
      <c r="P96" s="347">
        <v>1517</v>
      </c>
      <c r="Q96" s="357">
        <v>1318</v>
      </c>
      <c r="R96" s="357">
        <v>1287</v>
      </c>
      <c r="S96" s="357">
        <v>1880</v>
      </c>
      <c r="T96" s="357">
        <v>1847</v>
      </c>
      <c r="U96" s="357">
        <v>1904</v>
      </c>
      <c r="V96" s="357">
        <v>1875</v>
      </c>
      <c r="W96" s="357">
        <v>1871</v>
      </c>
      <c r="X96" s="357">
        <v>1868</v>
      </c>
      <c r="Y96" s="357">
        <v>1881</v>
      </c>
      <c r="Z96" s="357">
        <v>1879</v>
      </c>
      <c r="AA96" s="350">
        <v>1874</v>
      </c>
      <c r="AB96" s="347">
        <v>1871</v>
      </c>
      <c r="AC96" s="357">
        <v>1866</v>
      </c>
      <c r="AD96" s="357">
        <v>1876</v>
      </c>
      <c r="AE96" s="357">
        <v>1876</v>
      </c>
      <c r="AF96" s="357">
        <v>1868</v>
      </c>
      <c r="AG96" s="357">
        <v>1857</v>
      </c>
      <c r="AH96" s="357">
        <v>1862</v>
      </c>
      <c r="AI96" s="357">
        <v>1873</v>
      </c>
      <c r="AJ96" s="357">
        <v>1872</v>
      </c>
      <c r="AK96" s="357">
        <v>1869</v>
      </c>
      <c r="AL96" s="357">
        <v>1866</v>
      </c>
      <c r="AM96" s="350">
        <v>1863</v>
      </c>
      <c r="AN96" s="347">
        <v>1856</v>
      </c>
      <c r="AO96" s="357">
        <v>1855</v>
      </c>
      <c r="AP96" s="357">
        <v>1852</v>
      </c>
      <c r="AQ96" s="357">
        <v>1844</v>
      </c>
      <c r="AR96" s="357">
        <v>1841</v>
      </c>
      <c r="AS96" s="357">
        <v>1835</v>
      </c>
      <c r="AT96" s="357">
        <v>1827</v>
      </c>
      <c r="AU96" s="357">
        <v>1808</v>
      </c>
      <c r="AV96" s="357">
        <v>1798</v>
      </c>
      <c r="AW96" s="357">
        <v>1792</v>
      </c>
      <c r="AX96" s="357">
        <v>1783</v>
      </c>
      <c r="AY96" s="350">
        <v>1778</v>
      </c>
      <c r="AZ96" s="347">
        <v>1771</v>
      </c>
      <c r="BA96" s="357">
        <v>1763</v>
      </c>
      <c r="BB96" s="357">
        <v>1748</v>
      </c>
      <c r="BC96" s="357">
        <v>1745</v>
      </c>
      <c r="BD96" s="357">
        <v>1739</v>
      </c>
      <c r="BE96" s="357">
        <v>1734</v>
      </c>
      <c r="BF96" s="357">
        <v>1683</v>
      </c>
      <c r="BG96" s="357">
        <v>1686</v>
      </c>
      <c r="BH96" s="357">
        <v>1680</v>
      </c>
      <c r="BI96" s="357">
        <v>1678</v>
      </c>
      <c r="BJ96" s="357">
        <v>1687</v>
      </c>
      <c r="BK96" s="346">
        <v>1684</v>
      </c>
      <c r="BL96" s="347">
        <v>1701</v>
      </c>
      <c r="BM96" s="357">
        <v>1698</v>
      </c>
      <c r="BN96" s="357">
        <v>1760</v>
      </c>
      <c r="BO96" s="357">
        <v>1762</v>
      </c>
      <c r="BP96" s="357">
        <v>1762</v>
      </c>
      <c r="BQ96" s="357">
        <v>1769</v>
      </c>
      <c r="BR96" s="357">
        <v>1739</v>
      </c>
      <c r="BS96" s="357">
        <v>1747</v>
      </c>
      <c r="BT96" s="357">
        <v>1742</v>
      </c>
      <c r="BU96" s="357">
        <v>1734</v>
      </c>
      <c r="BV96" s="357">
        <v>1732</v>
      </c>
      <c r="BW96" s="346">
        <v>1732</v>
      </c>
      <c r="BX96" s="347">
        <v>1762</v>
      </c>
      <c r="BY96" s="357">
        <v>1760</v>
      </c>
      <c r="BZ96" s="357">
        <v>1924</v>
      </c>
      <c r="CA96" s="357">
        <v>1929</v>
      </c>
      <c r="CB96" s="357">
        <v>1929</v>
      </c>
      <c r="CC96" s="357">
        <v>1919</v>
      </c>
      <c r="CD96" s="357">
        <v>1912</v>
      </c>
      <c r="CE96" s="357">
        <v>1904</v>
      </c>
      <c r="CF96" s="357">
        <v>1899</v>
      </c>
      <c r="CG96" s="357">
        <v>1907</v>
      </c>
      <c r="CH96" s="357">
        <v>1894</v>
      </c>
      <c r="CI96" s="346">
        <v>1856</v>
      </c>
      <c r="CJ96" s="347">
        <v>1850</v>
      </c>
      <c r="CK96" s="357">
        <v>1853</v>
      </c>
      <c r="CL96" s="357">
        <v>1843</v>
      </c>
      <c r="CM96" s="357">
        <v>1873</v>
      </c>
      <c r="CN96" s="357">
        <v>1870</v>
      </c>
      <c r="CO96" s="357">
        <v>1868</v>
      </c>
      <c r="CP96" s="357">
        <v>1866</v>
      </c>
      <c r="CQ96" s="357">
        <v>1877</v>
      </c>
      <c r="CR96" s="357">
        <v>1874</v>
      </c>
      <c r="CS96" s="346">
        <v>1864</v>
      </c>
      <c r="CT96" s="350">
        <v>1864</v>
      </c>
      <c r="CU96" s="102">
        <v>0</v>
      </c>
      <c r="CV96" s="85">
        <v>0</v>
      </c>
      <c r="CW96" s="102">
        <v>8</v>
      </c>
      <c r="CX96" s="85">
        <v>0.43103448275862066</v>
      </c>
    </row>
    <row r="97" spans="1:102" ht="15" customHeight="1" outlineLevel="2">
      <c r="A97" s="371">
        <v>649</v>
      </c>
      <c r="B97" s="15" t="s">
        <v>365</v>
      </c>
      <c r="C97" s="341" t="s">
        <v>382</v>
      </c>
      <c r="D97" s="347">
        <v>245</v>
      </c>
      <c r="E97" s="357">
        <v>245</v>
      </c>
      <c r="F97" s="357">
        <v>245</v>
      </c>
      <c r="G97" s="357">
        <v>245</v>
      </c>
      <c r="H97" s="357">
        <v>245</v>
      </c>
      <c r="I97" s="357">
        <v>249</v>
      </c>
      <c r="J97" s="357">
        <v>249</v>
      </c>
      <c r="K97" s="357">
        <v>249</v>
      </c>
      <c r="L97" s="357">
        <v>249</v>
      </c>
      <c r="M97" s="357">
        <v>249</v>
      </c>
      <c r="N97" s="357">
        <v>248</v>
      </c>
      <c r="O97" s="350">
        <v>278</v>
      </c>
      <c r="P97" s="347">
        <v>276</v>
      </c>
      <c r="Q97" s="357">
        <v>221</v>
      </c>
      <c r="R97" s="357">
        <v>221</v>
      </c>
      <c r="S97" s="357">
        <v>269</v>
      </c>
      <c r="T97" s="357">
        <v>266</v>
      </c>
      <c r="U97" s="357">
        <v>271</v>
      </c>
      <c r="V97" s="357">
        <v>262</v>
      </c>
      <c r="W97" s="357">
        <v>263</v>
      </c>
      <c r="X97" s="357">
        <v>263</v>
      </c>
      <c r="Y97" s="357">
        <v>263</v>
      </c>
      <c r="Z97" s="357">
        <v>262</v>
      </c>
      <c r="AA97" s="350">
        <v>262</v>
      </c>
      <c r="AB97" s="347">
        <v>262</v>
      </c>
      <c r="AC97" s="357">
        <v>262</v>
      </c>
      <c r="AD97" s="357">
        <v>263</v>
      </c>
      <c r="AE97" s="357">
        <v>263</v>
      </c>
      <c r="AF97" s="357">
        <v>264</v>
      </c>
      <c r="AG97" s="357">
        <v>264</v>
      </c>
      <c r="AH97" s="357">
        <v>265</v>
      </c>
      <c r="AI97" s="357">
        <v>265</v>
      </c>
      <c r="AJ97" s="357">
        <v>263</v>
      </c>
      <c r="AK97" s="357">
        <v>262</v>
      </c>
      <c r="AL97" s="357">
        <v>261</v>
      </c>
      <c r="AM97" s="350">
        <v>261</v>
      </c>
      <c r="AN97" s="347">
        <v>261</v>
      </c>
      <c r="AO97" s="357">
        <v>263</v>
      </c>
      <c r="AP97" s="357">
        <v>263</v>
      </c>
      <c r="AQ97" s="357">
        <v>262</v>
      </c>
      <c r="AR97" s="357">
        <v>262</v>
      </c>
      <c r="AS97" s="357">
        <v>262</v>
      </c>
      <c r="AT97" s="357">
        <v>261</v>
      </c>
      <c r="AU97" s="357">
        <v>260</v>
      </c>
      <c r="AV97" s="357">
        <v>260</v>
      </c>
      <c r="AW97" s="357">
        <v>259</v>
      </c>
      <c r="AX97" s="357">
        <v>259</v>
      </c>
      <c r="AY97" s="350">
        <v>259</v>
      </c>
      <c r="AZ97" s="347">
        <v>257</v>
      </c>
      <c r="BA97" s="357">
        <v>256</v>
      </c>
      <c r="BB97" s="357">
        <v>255</v>
      </c>
      <c r="BC97" s="357">
        <v>254</v>
      </c>
      <c r="BD97" s="357">
        <v>254</v>
      </c>
      <c r="BE97" s="357">
        <v>254</v>
      </c>
      <c r="BF97" s="357">
        <v>251</v>
      </c>
      <c r="BG97" s="357">
        <v>253</v>
      </c>
      <c r="BH97" s="357">
        <v>253</v>
      </c>
      <c r="BI97" s="357">
        <v>253</v>
      </c>
      <c r="BJ97" s="357">
        <v>252</v>
      </c>
      <c r="BK97" s="346">
        <v>252</v>
      </c>
      <c r="BL97" s="347">
        <v>251</v>
      </c>
      <c r="BM97" s="357">
        <v>251</v>
      </c>
      <c r="BN97" s="357">
        <v>257</v>
      </c>
      <c r="BO97" s="357">
        <v>258</v>
      </c>
      <c r="BP97" s="357">
        <v>258</v>
      </c>
      <c r="BQ97" s="357">
        <v>259</v>
      </c>
      <c r="BR97" s="357">
        <v>256</v>
      </c>
      <c r="BS97" s="357">
        <v>255</v>
      </c>
      <c r="BT97" s="357">
        <v>255</v>
      </c>
      <c r="BU97" s="357">
        <v>253</v>
      </c>
      <c r="BV97" s="357">
        <v>253</v>
      </c>
      <c r="BW97" s="346">
        <v>254</v>
      </c>
      <c r="BX97" s="347">
        <v>255</v>
      </c>
      <c r="BY97" s="357">
        <v>256</v>
      </c>
      <c r="BZ97" s="357">
        <v>274</v>
      </c>
      <c r="CA97" s="357">
        <v>275</v>
      </c>
      <c r="CB97" s="357">
        <v>274</v>
      </c>
      <c r="CC97" s="357">
        <v>273</v>
      </c>
      <c r="CD97" s="357">
        <v>274</v>
      </c>
      <c r="CE97" s="357">
        <v>274</v>
      </c>
      <c r="CF97" s="357">
        <v>272</v>
      </c>
      <c r="CG97" s="357">
        <v>274</v>
      </c>
      <c r="CH97" s="357">
        <v>272</v>
      </c>
      <c r="CI97" s="346">
        <v>263</v>
      </c>
      <c r="CJ97" s="347">
        <v>262</v>
      </c>
      <c r="CK97" s="357">
        <v>261</v>
      </c>
      <c r="CL97" s="357">
        <v>263</v>
      </c>
      <c r="CM97" s="357">
        <v>269</v>
      </c>
      <c r="CN97" s="357">
        <v>268</v>
      </c>
      <c r="CO97" s="357">
        <v>270</v>
      </c>
      <c r="CP97" s="357">
        <v>267</v>
      </c>
      <c r="CQ97" s="357">
        <v>270</v>
      </c>
      <c r="CR97" s="357">
        <v>272</v>
      </c>
      <c r="CS97" s="346">
        <v>272</v>
      </c>
      <c r="CT97" s="350">
        <v>271</v>
      </c>
      <c r="CU97" s="102">
        <v>-1</v>
      </c>
      <c r="CV97" s="85">
        <v>-0.36764705882352938</v>
      </c>
      <c r="CW97" s="102">
        <v>8</v>
      </c>
      <c r="CX97" s="85">
        <v>3.041825095057034</v>
      </c>
    </row>
    <row r="98" spans="1:102" ht="15" customHeight="1" outlineLevel="2">
      <c r="A98" s="371">
        <v>652</v>
      </c>
      <c r="B98" s="15" t="s">
        <v>365</v>
      </c>
      <c r="C98" s="341" t="s">
        <v>383</v>
      </c>
      <c r="D98" s="347">
        <v>84</v>
      </c>
      <c r="E98" s="357">
        <v>84</v>
      </c>
      <c r="F98" s="357">
        <v>84</v>
      </c>
      <c r="G98" s="357">
        <v>84</v>
      </c>
      <c r="H98" s="357">
        <v>84</v>
      </c>
      <c r="I98" s="357">
        <v>84</v>
      </c>
      <c r="J98" s="357">
        <v>84</v>
      </c>
      <c r="K98" s="357">
        <v>84</v>
      </c>
      <c r="L98" s="357">
        <v>84</v>
      </c>
      <c r="M98" s="357">
        <v>84</v>
      </c>
      <c r="N98" s="357">
        <v>84</v>
      </c>
      <c r="O98" s="350">
        <v>101</v>
      </c>
      <c r="P98" s="347">
        <v>99</v>
      </c>
      <c r="Q98" s="357">
        <v>85</v>
      </c>
      <c r="R98" s="357">
        <v>85</v>
      </c>
      <c r="S98" s="357">
        <v>100</v>
      </c>
      <c r="T98" s="357">
        <v>100</v>
      </c>
      <c r="U98" s="357">
        <v>100</v>
      </c>
      <c r="V98" s="357">
        <v>99</v>
      </c>
      <c r="W98" s="357">
        <v>99</v>
      </c>
      <c r="X98" s="357">
        <v>99</v>
      </c>
      <c r="Y98" s="357">
        <v>100</v>
      </c>
      <c r="Z98" s="357">
        <v>100</v>
      </c>
      <c r="AA98" s="350">
        <v>101</v>
      </c>
      <c r="AB98" s="347">
        <v>101</v>
      </c>
      <c r="AC98" s="357">
        <v>101</v>
      </c>
      <c r="AD98" s="357">
        <v>101</v>
      </c>
      <c r="AE98" s="357">
        <v>101</v>
      </c>
      <c r="AF98" s="357">
        <v>101</v>
      </c>
      <c r="AG98" s="357">
        <v>101</v>
      </c>
      <c r="AH98" s="357">
        <v>101</v>
      </c>
      <c r="AI98" s="357">
        <v>101</v>
      </c>
      <c r="AJ98" s="357">
        <v>101</v>
      </c>
      <c r="AK98" s="357">
        <v>101</v>
      </c>
      <c r="AL98" s="357">
        <v>101</v>
      </c>
      <c r="AM98" s="350">
        <v>101</v>
      </c>
      <c r="AN98" s="347">
        <v>101</v>
      </c>
      <c r="AO98" s="357">
        <v>103</v>
      </c>
      <c r="AP98" s="357">
        <v>103</v>
      </c>
      <c r="AQ98" s="357">
        <v>103</v>
      </c>
      <c r="AR98" s="357">
        <v>103</v>
      </c>
      <c r="AS98" s="357">
        <v>102</v>
      </c>
      <c r="AT98" s="357">
        <v>101</v>
      </c>
      <c r="AU98" s="357">
        <v>100</v>
      </c>
      <c r="AV98" s="357">
        <v>99</v>
      </c>
      <c r="AW98" s="357">
        <v>99</v>
      </c>
      <c r="AX98" s="357">
        <v>99</v>
      </c>
      <c r="AY98" s="350">
        <v>98</v>
      </c>
      <c r="AZ98" s="347">
        <v>98</v>
      </c>
      <c r="BA98" s="357">
        <v>97</v>
      </c>
      <c r="BB98" s="357">
        <v>97</v>
      </c>
      <c r="BC98" s="357">
        <v>97</v>
      </c>
      <c r="BD98" s="357">
        <v>97</v>
      </c>
      <c r="BE98" s="357">
        <v>97</v>
      </c>
      <c r="BF98" s="357">
        <v>94</v>
      </c>
      <c r="BG98" s="357">
        <v>93</v>
      </c>
      <c r="BH98" s="357">
        <v>93</v>
      </c>
      <c r="BI98" s="357">
        <v>93</v>
      </c>
      <c r="BJ98" s="357">
        <v>95</v>
      </c>
      <c r="BK98" s="346">
        <v>95</v>
      </c>
      <c r="BL98" s="347">
        <v>95</v>
      </c>
      <c r="BM98" s="357">
        <v>95</v>
      </c>
      <c r="BN98" s="357">
        <v>96</v>
      </c>
      <c r="BO98" s="357">
        <v>96</v>
      </c>
      <c r="BP98" s="357">
        <v>96</v>
      </c>
      <c r="BQ98" s="357">
        <v>98</v>
      </c>
      <c r="BR98" s="357">
        <v>98</v>
      </c>
      <c r="BS98" s="357">
        <v>99</v>
      </c>
      <c r="BT98" s="357">
        <v>98</v>
      </c>
      <c r="BU98" s="357">
        <v>98</v>
      </c>
      <c r="BV98" s="357">
        <v>99</v>
      </c>
      <c r="BW98" s="346">
        <v>99</v>
      </c>
      <c r="BX98" s="347">
        <v>101</v>
      </c>
      <c r="BY98" s="357">
        <v>100</v>
      </c>
      <c r="BZ98" s="357">
        <v>108</v>
      </c>
      <c r="CA98" s="357">
        <v>108</v>
      </c>
      <c r="CB98" s="357">
        <v>110</v>
      </c>
      <c r="CC98" s="357">
        <v>109</v>
      </c>
      <c r="CD98" s="357">
        <v>108</v>
      </c>
      <c r="CE98" s="357">
        <v>108</v>
      </c>
      <c r="CF98" s="357">
        <v>108</v>
      </c>
      <c r="CG98" s="357">
        <v>109</v>
      </c>
      <c r="CH98" s="357">
        <v>108</v>
      </c>
      <c r="CI98" s="346">
        <v>109</v>
      </c>
      <c r="CJ98" s="347">
        <v>107</v>
      </c>
      <c r="CK98" s="357">
        <v>106</v>
      </c>
      <c r="CL98" s="357">
        <v>105</v>
      </c>
      <c r="CM98" s="357">
        <v>104</v>
      </c>
      <c r="CN98" s="357">
        <v>104</v>
      </c>
      <c r="CO98" s="357">
        <v>106</v>
      </c>
      <c r="CP98" s="357">
        <v>106</v>
      </c>
      <c r="CQ98" s="357">
        <v>106</v>
      </c>
      <c r="CR98" s="357">
        <v>106</v>
      </c>
      <c r="CS98" s="346">
        <v>105</v>
      </c>
      <c r="CT98" s="350">
        <v>107</v>
      </c>
      <c r="CU98" s="102">
        <v>2</v>
      </c>
      <c r="CV98" s="85">
        <v>1.9047619047619049</v>
      </c>
      <c r="CW98" s="102">
        <v>-2</v>
      </c>
      <c r="CX98" s="85">
        <v>-1.834862385321101</v>
      </c>
    </row>
    <row r="99" spans="1:102" ht="15" customHeight="1" outlineLevel="2">
      <c r="A99" s="371">
        <v>660</v>
      </c>
      <c r="B99" s="15" t="s">
        <v>365</v>
      </c>
      <c r="C99" s="341" t="s">
        <v>384</v>
      </c>
      <c r="D99" s="347">
        <v>188</v>
      </c>
      <c r="E99" s="357">
        <v>188</v>
      </c>
      <c r="F99" s="357">
        <v>188</v>
      </c>
      <c r="G99" s="357">
        <v>188</v>
      </c>
      <c r="H99" s="357">
        <v>188</v>
      </c>
      <c r="I99" s="357">
        <v>192</v>
      </c>
      <c r="J99" s="357">
        <v>192</v>
      </c>
      <c r="K99" s="357">
        <v>192</v>
      </c>
      <c r="L99" s="357">
        <v>192</v>
      </c>
      <c r="M99" s="357">
        <v>192</v>
      </c>
      <c r="N99" s="357">
        <v>191</v>
      </c>
      <c r="O99" s="350">
        <v>208</v>
      </c>
      <c r="P99" s="347">
        <v>208</v>
      </c>
      <c r="Q99" s="357">
        <v>187</v>
      </c>
      <c r="R99" s="357">
        <v>185</v>
      </c>
      <c r="S99" s="357">
        <v>243</v>
      </c>
      <c r="T99" s="357">
        <v>238</v>
      </c>
      <c r="U99" s="357">
        <v>243</v>
      </c>
      <c r="V99" s="357">
        <v>244</v>
      </c>
      <c r="W99" s="357">
        <v>244</v>
      </c>
      <c r="X99" s="357">
        <v>244</v>
      </c>
      <c r="Y99" s="357">
        <v>249</v>
      </c>
      <c r="Z99" s="357">
        <v>249</v>
      </c>
      <c r="AA99" s="350">
        <v>251</v>
      </c>
      <c r="AB99" s="347">
        <v>252</v>
      </c>
      <c r="AC99" s="357">
        <v>251</v>
      </c>
      <c r="AD99" s="357">
        <v>252</v>
      </c>
      <c r="AE99" s="357">
        <v>252</v>
      </c>
      <c r="AF99" s="357">
        <v>251</v>
      </c>
      <c r="AG99" s="357">
        <v>250</v>
      </c>
      <c r="AH99" s="357">
        <v>251</v>
      </c>
      <c r="AI99" s="357">
        <v>252</v>
      </c>
      <c r="AJ99" s="357">
        <v>251</v>
      </c>
      <c r="AK99" s="357">
        <v>252</v>
      </c>
      <c r="AL99" s="357">
        <v>251</v>
      </c>
      <c r="AM99" s="350">
        <v>251</v>
      </c>
      <c r="AN99" s="347">
        <v>251</v>
      </c>
      <c r="AO99" s="357">
        <v>251</v>
      </c>
      <c r="AP99" s="357">
        <v>251</v>
      </c>
      <c r="AQ99" s="357">
        <v>251</v>
      </c>
      <c r="AR99" s="357">
        <v>249</v>
      </c>
      <c r="AS99" s="357">
        <v>249</v>
      </c>
      <c r="AT99" s="357">
        <v>247</v>
      </c>
      <c r="AU99" s="357">
        <v>245</v>
      </c>
      <c r="AV99" s="357">
        <v>241</v>
      </c>
      <c r="AW99" s="357">
        <v>241</v>
      </c>
      <c r="AX99" s="357">
        <v>237</v>
      </c>
      <c r="AY99" s="350">
        <v>237</v>
      </c>
      <c r="AZ99" s="347">
        <v>237</v>
      </c>
      <c r="BA99" s="357">
        <v>237</v>
      </c>
      <c r="BB99" s="357">
        <v>236</v>
      </c>
      <c r="BC99" s="357">
        <v>236</v>
      </c>
      <c r="BD99" s="357">
        <v>236</v>
      </c>
      <c r="BE99" s="357">
        <v>236</v>
      </c>
      <c r="BF99" s="357">
        <v>227</v>
      </c>
      <c r="BG99" s="357">
        <v>222</v>
      </c>
      <c r="BH99" s="357">
        <v>222</v>
      </c>
      <c r="BI99" s="357">
        <v>222</v>
      </c>
      <c r="BJ99" s="357">
        <v>222</v>
      </c>
      <c r="BK99" s="346">
        <v>222</v>
      </c>
      <c r="BL99" s="347">
        <v>221</v>
      </c>
      <c r="BM99" s="357">
        <v>221</v>
      </c>
      <c r="BN99" s="357">
        <v>224</v>
      </c>
      <c r="BO99" s="357">
        <v>225</v>
      </c>
      <c r="BP99" s="357">
        <v>225</v>
      </c>
      <c r="BQ99" s="357">
        <v>228</v>
      </c>
      <c r="BR99" s="357">
        <v>222</v>
      </c>
      <c r="BS99" s="357">
        <v>222</v>
      </c>
      <c r="BT99" s="357">
        <v>222</v>
      </c>
      <c r="BU99" s="357">
        <v>221</v>
      </c>
      <c r="BV99" s="357">
        <v>223</v>
      </c>
      <c r="BW99" s="346">
        <v>221</v>
      </c>
      <c r="BX99" s="347">
        <v>223</v>
      </c>
      <c r="BY99" s="357">
        <v>222</v>
      </c>
      <c r="BZ99" s="357">
        <v>234</v>
      </c>
      <c r="CA99" s="357">
        <v>224</v>
      </c>
      <c r="CB99" s="357">
        <v>228</v>
      </c>
      <c r="CC99" s="357">
        <v>225</v>
      </c>
      <c r="CD99" s="357">
        <v>224</v>
      </c>
      <c r="CE99" s="357">
        <v>223</v>
      </c>
      <c r="CF99" s="357">
        <v>222</v>
      </c>
      <c r="CG99" s="357">
        <v>222</v>
      </c>
      <c r="CH99" s="357">
        <v>221</v>
      </c>
      <c r="CI99" s="346">
        <v>217</v>
      </c>
      <c r="CJ99" s="347">
        <v>218</v>
      </c>
      <c r="CK99" s="357">
        <v>217</v>
      </c>
      <c r="CL99" s="357">
        <v>215</v>
      </c>
      <c r="CM99" s="357">
        <v>222</v>
      </c>
      <c r="CN99" s="357">
        <v>221</v>
      </c>
      <c r="CO99" s="357">
        <v>223</v>
      </c>
      <c r="CP99" s="357">
        <v>220</v>
      </c>
      <c r="CQ99" s="357">
        <v>222</v>
      </c>
      <c r="CR99" s="357">
        <v>223</v>
      </c>
      <c r="CS99" s="346">
        <v>221</v>
      </c>
      <c r="CT99" s="350">
        <v>222</v>
      </c>
      <c r="CU99" s="102">
        <v>1</v>
      </c>
      <c r="CV99" s="85">
        <v>0.45248868778280549</v>
      </c>
      <c r="CW99" s="102">
        <v>5</v>
      </c>
      <c r="CX99" s="85">
        <v>2.3041474654377883</v>
      </c>
    </row>
    <row r="100" spans="1:102" ht="15" customHeight="1" outlineLevel="2">
      <c r="A100" s="371">
        <v>667</v>
      </c>
      <c r="B100" s="15" t="s">
        <v>365</v>
      </c>
      <c r="C100" s="341" t="s">
        <v>385</v>
      </c>
      <c r="D100" s="347">
        <v>230</v>
      </c>
      <c r="E100" s="357">
        <v>230</v>
      </c>
      <c r="F100" s="357">
        <v>230</v>
      </c>
      <c r="G100" s="357">
        <v>230</v>
      </c>
      <c r="H100" s="357">
        <v>230</v>
      </c>
      <c r="I100" s="357">
        <v>234</v>
      </c>
      <c r="J100" s="357">
        <v>232</v>
      </c>
      <c r="K100" s="357">
        <v>233</v>
      </c>
      <c r="L100" s="357">
        <v>233</v>
      </c>
      <c r="M100" s="357">
        <v>233</v>
      </c>
      <c r="N100" s="357">
        <v>232</v>
      </c>
      <c r="O100" s="350">
        <v>252</v>
      </c>
      <c r="P100" s="347">
        <v>247</v>
      </c>
      <c r="Q100" s="357">
        <v>201</v>
      </c>
      <c r="R100" s="357">
        <v>197</v>
      </c>
      <c r="S100" s="357">
        <v>247</v>
      </c>
      <c r="T100" s="357">
        <v>246</v>
      </c>
      <c r="U100" s="357">
        <v>248</v>
      </c>
      <c r="V100" s="357">
        <v>246</v>
      </c>
      <c r="W100" s="357">
        <v>242</v>
      </c>
      <c r="X100" s="357">
        <v>241</v>
      </c>
      <c r="Y100" s="357">
        <v>244</v>
      </c>
      <c r="Z100" s="357">
        <v>244</v>
      </c>
      <c r="AA100" s="350">
        <v>244</v>
      </c>
      <c r="AB100" s="347">
        <v>244</v>
      </c>
      <c r="AC100" s="357">
        <v>244</v>
      </c>
      <c r="AD100" s="357">
        <v>243</v>
      </c>
      <c r="AE100" s="357">
        <v>243</v>
      </c>
      <c r="AF100" s="357">
        <v>244</v>
      </c>
      <c r="AG100" s="357">
        <v>241</v>
      </c>
      <c r="AH100" s="357">
        <v>241</v>
      </c>
      <c r="AI100" s="357">
        <v>242</v>
      </c>
      <c r="AJ100" s="357">
        <v>240</v>
      </c>
      <c r="AK100" s="357">
        <v>239</v>
      </c>
      <c r="AL100" s="357">
        <v>239</v>
      </c>
      <c r="AM100" s="350">
        <v>238</v>
      </c>
      <c r="AN100" s="347">
        <v>238</v>
      </c>
      <c r="AO100" s="357">
        <v>238</v>
      </c>
      <c r="AP100" s="357">
        <v>237</v>
      </c>
      <c r="AQ100" s="357">
        <v>233</v>
      </c>
      <c r="AR100" s="357">
        <v>233</v>
      </c>
      <c r="AS100" s="357">
        <v>232</v>
      </c>
      <c r="AT100" s="357">
        <v>231</v>
      </c>
      <c r="AU100" s="357">
        <v>231</v>
      </c>
      <c r="AV100" s="357">
        <v>231</v>
      </c>
      <c r="AW100" s="357">
        <v>231</v>
      </c>
      <c r="AX100" s="357">
        <v>231</v>
      </c>
      <c r="AY100" s="350">
        <v>230</v>
      </c>
      <c r="AZ100" s="347">
        <v>230</v>
      </c>
      <c r="BA100" s="357">
        <v>228</v>
      </c>
      <c r="BB100" s="357">
        <v>229</v>
      </c>
      <c r="BC100" s="357">
        <v>229</v>
      </c>
      <c r="BD100" s="357">
        <v>229</v>
      </c>
      <c r="BE100" s="357">
        <v>227</v>
      </c>
      <c r="BF100" s="357">
        <v>225</v>
      </c>
      <c r="BG100" s="357">
        <v>227</v>
      </c>
      <c r="BH100" s="357">
        <v>226</v>
      </c>
      <c r="BI100" s="357">
        <v>226</v>
      </c>
      <c r="BJ100" s="357">
        <v>224</v>
      </c>
      <c r="BK100" s="346">
        <v>224</v>
      </c>
      <c r="BL100" s="347">
        <v>224</v>
      </c>
      <c r="BM100" s="357">
        <v>223</v>
      </c>
      <c r="BN100" s="357">
        <v>224</v>
      </c>
      <c r="BO100" s="357">
        <v>224</v>
      </c>
      <c r="BP100" s="357">
        <v>224</v>
      </c>
      <c r="BQ100" s="357">
        <v>225</v>
      </c>
      <c r="BR100" s="357">
        <v>224</v>
      </c>
      <c r="BS100" s="357">
        <v>224</v>
      </c>
      <c r="BT100" s="357">
        <v>224</v>
      </c>
      <c r="BU100" s="357">
        <v>224</v>
      </c>
      <c r="BV100" s="357">
        <v>222</v>
      </c>
      <c r="BW100" s="346">
        <v>222</v>
      </c>
      <c r="BX100" s="347">
        <v>225</v>
      </c>
      <c r="BY100" s="357">
        <v>224</v>
      </c>
      <c r="BZ100" s="357">
        <v>249</v>
      </c>
      <c r="CA100" s="357">
        <v>249</v>
      </c>
      <c r="CB100" s="357">
        <v>251</v>
      </c>
      <c r="CC100" s="357">
        <v>249</v>
      </c>
      <c r="CD100" s="357">
        <v>249</v>
      </c>
      <c r="CE100" s="357">
        <v>249</v>
      </c>
      <c r="CF100" s="357">
        <v>247</v>
      </c>
      <c r="CG100" s="357">
        <v>247</v>
      </c>
      <c r="CH100" s="357">
        <v>246</v>
      </c>
      <c r="CI100" s="346">
        <v>240</v>
      </c>
      <c r="CJ100" s="347">
        <v>237</v>
      </c>
      <c r="CK100" s="357">
        <v>237</v>
      </c>
      <c r="CL100" s="357">
        <v>236</v>
      </c>
      <c r="CM100" s="357">
        <v>239</v>
      </c>
      <c r="CN100" s="357">
        <v>238</v>
      </c>
      <c r="CO100" s="357">
        <v>239</v>
      </c>
      <c r="CP100" s="357">
        <v>236</v>
      </c>
      <c r="CQ100" s="357">
        <v>242</v>
      </c>
      <c r="CR100" s="357">
        <v>243</v>
      </c>
      <c r="CS100" s="346">
        <v>243</v>
      </c>
      <c r="CT100" s="350">
        <v>243</v>
      </c>
      <c r="CU100" s="102">
        <v>0</v>
      </c>
      <c r="CV100" s="85">
        <v>0</v>
      </c>
      <c r="CW100" s="102">
        <v>3</v>
      </c>
      <c r="CX100" s="85">
        <v>1.25</v>
      </c>
    </row>
    <row r="101" spans="1:102" ht="15" customHeight="1" outlineLevel="2">
      <c r="A101" s="371">
        <v>674</v>
      </c>
      <c r="B101" s="15" t="s">
        <v>365</v>
      </c>
      <c r="C101" s="341" t="s">
        <v>386</v>
      </c>
      <c r="D101" s="347">
        <v>257</v>
      </c>
      <c r="E101" s="357">
        <v>257</v>
      </c>
      <c r="F101" s="357">
        <v>257</v>
      </c>
      <c r="G101" s="357">
        <v>257</v>
      </c>
      <c r="H101" s="357">
        <v>257</v>
      </c>
      <c r="I101" s="357">
        <v>258</v>
      </c>
      <c r="J101" s="357">
        <v>258</v>
      </c>
      <c r="K101" s="357">
        <v>258</v>
      </c>
      <c r="L101" s="357">
        <v>258</v>
      </c>
      <c r="M101" s="357">
        <v>258</v>
      </c>
      <c r="N101" s="357">
        <v>257</v>
      </c>
      <c r="O101" s="350">
        <v>263</v>
      </c>
      <c r="P101" s="347">
        <v>261</v>
      </c>
      <c r="Q101" s="357">
        <v>238</v>
      </c>
      <c r="R101" s="357">
        <v>234</v>
      </c>
      <c r="S101" s="357">
        <v>310</v>
      </c>
      <c r="T101" s="357">
        <v>304</v>
      </c>
      <c r="U101" s="357">
        <v>303</v>
      </c>
      <c r="V101" s="357">
        <v>300</v>
      </c>
      <c r="W101" s="357">
        <v>297</v>
      </c>
      <c r="X101" s="357">
        <v>294</v>
      </c>
      <c r="Y101" s="357">
        <v>294</v>
      </c>
      <c r="Z101" s="357">
        <v>293</v>
      </c>
      <c r="AA101" s="350">
        <v>296</v>
      </c>
      <c r="AB101" s="347">
        <v>295</v>
      </c>
      <c r="AC101" s="357">
        <v>295</v>
      </c>
      <c r="AD101" s="357">
        <v>296</v>
      </c>
      <c r="AE101" s="357">
        <v>296</v>
      </c>
      <c r="AF101" s="357">
        <v>294</v>
      </c>
      <c r="AG101" s="357">
        <v>292</v>
      </c>
      <c r="AH101" s="357">
        <v>291</v>
      </c>
      <c r="AI101" s="357">
        <v>291</v>
      </c>
      <c r="AJ101" s="357">
        <v>291</v>
      </c>
      <c r="AK101" s="357">
        <v>293</v>
      </c>
      <c r="AL101" s="357">
        <v>292</v>
      </c>
      <c r="AM101" s="350">
        <v>292</v>
      </c>
      <c r="AN101" s="347">
        <v>292</v>
      </c>
      <c r="AO101" s="357">
        <v>288</v>
      </c>
      <c r="AP101" s="357">
        <v>288</v>
      </c>
      <c r="AQ101" s="357">
        <v>287</v>
      </c>
      <c r="AR101" s="357">
        <v>286</v>
      </c>
      <c r="AS101" s="357">
        <v>286</v>
      </c>
      <c r="AT101" s="357">
        <v>286</v>
      </c>
      <c r="AU101" s="357">
        <v>285</v>
      </c>
      <c r="AV101" s="357">
        <v>284</v>
      </c>
      <c r="AW101" s="357">
        <v>284</v>
      </c>
      <c r="AX101" s="357">
        <v>282</v>
      </c>
      <c r="AY101" s="350">
        <v>281</v>
      </c>
      <c r="AZ101" s="347">
        <v>281</v>
      </c>
      <c r="BA101" s="357">
        <v>281</v>
      </c>
      <c r="BB101" s="357">
        <v>278</v>
      </c>
      <c r="BC101" s="357">
        <v>278</v>
      </c>
      <c r="BD101" s="357">
        <v>276</v>
      </c>
      <c r="BE101" s="357">
        <v>274</v>
      </c>
      <c r="BF101" s="357">
        <v>271</v>
      </c>
      <c r="BG101" s="357">
        <v>267</v>
      </c>
      <c r="BH101" s="357">
        <v>267</v>
      </c>
      <c r="BI101" s="357">
        <v>266</v>
      </c>
      <c r="BJ101" s="357">
        <v>269</v>
      </c>
      <c r="BK101" s="346">
        <v>269</v>
      </c>
      <c r="BL101" s="347">
        <v>268</v>
      </c>
      <c r="BM101" s="357">
        <v>265</v>
      </c>
      <c r="BN101" s="357">
        <v>270</v>
      </c>
      <c r="BO101" s="357">
        <v>270</v>
      </c>
      <c r="BP101" s="357">
        <v>270</v>
      </c>
      <c r="BQ101" s="357">
        <v>272</v>
      </c>
      <c r="BR101" s="357">
        <v>272</v>
      </c>
      <c r="BS101" s="357">
        <v>272</v>
      </c>
      <c r="BT101" s="357">
        <v>271</v>
      </c>
      <c r="BU101" s="357">
        <v>271</v>
      </c>
      <c r="BV101" s="357">
        <v>270</v>
      </c>
      <c r="BW101" s="346">
        <v>269</v>
      </c>
      <c r="BX101" s="347">
        <v>270</v>
      </c>
      <c r="BY101" s="357">
        <v>265</v>
      </c>
      <c r="BZ101" s="357">
        <v>280</v>
      </c>
      <c r="CA101" s="357">
        <v>279</v>
      </c>
      <c r="CB101" s="357">
        <v>279</v>
      </c>
      <c r="CC101" s="357">
        <v>276</v>
      </c>
      <c r="CD101" s="357">
        <v>276</v>
      </c>
      <c r="CE101" s="357">
        <v>275</v>
      </c>
      <c r="CF101" s="357">
        <v>273</v>
      </c>
      <c r="CG101" s="357">
        <v>274</v>
      </c>
      <c r="CH101" s="357">
        <v>273</v>
      </c>
      <c r="CI101" s="346">
        <v>271</v>
      </c>
      <c r="CJ101" s="347">
        <v>266</v>
      </c>
      <c r="CK101" s="357">
        <v>262</v>
      </c>
      <c r="CL101" s="357">
        <v>258</v>
      </c>
      <c r="CM101" s="357">
        <v>260</v>
      </c>
      <c r="CN101" s="357">
        <v>259</v>
      </c>
      <c r="CO101" s="357">
        <v>264</v>
      </c>
      <c r="CP101" s="357">
        <v>259</v>
      </c>
      <c r="CQ101" s="357">
        <v>262</v>
      </c>
      <c r="CR101" s="357">
        <v>260</v>
      </c>
      <c r="CS101" s="346">
        <v>260</v>
      </c>
      <c r="CT101" s="350">
        <v>261</v>
      </c>
      <c r="CU101" s="102">
        <v>1</v>
      </c>
      <c r="CV101" s="85">
        <v>0.38461538461538464</v>
      </c>
      <c r="CW101" s="102">
        <v>-10</v>
      </c>
      <c r="CX101" s="85">
        <v>-3.6900369003690034</v>
      </c>
    </row>
    <row r="102" spans="1:102" ht="15" customHeight="1" outlineLevel="2">
      <c r="A102" s="371">
        <v>697</v>
      </c>
      <c r="B102" s="15" t="s">
        <v>365</v>
      </c>
      <c r="C102" s="341" t="s">
        <v>387</v>
      </c>
      <c r="D102" s="347">
        <v>350</v>
      </c>
      <c r="E102" s="357">
        <v>350</v>
      </c>
      <c r="F102" s="357">
        <v>350</v>
      </c>
      <c r="G102" s="357">
        <v>350</v>
      </c>
      <c r="H102" s="357">
        <v>350</v>
      </c>
      <c r="I102" s="357">
        <v>355</v>
      </c>
      <c r="J102" s="357">
        <v>355</v>
      </c>
      <c r="K102" s="357">
        <v>355</v>
      </c>
      <c r="L102" s="357">
        <v>355</v>
      </c>
      <c r="M102" s="357">
        <v>355</v>
      </c>
      <c r="N102" s="357">
        <v>354</v>
      </c>
      <c r="O102" s="350">
        <v>361</v>
      </c>
      <c r="P102" s="347">
        <v>357</v>
      </c>
      <c r="Q102" s="357">
        <v>315</v>
      </c>
      <c r="R102" s="357">
        <v>311</v>
      </c>
      <c r="S102" s="357">
        <v>444</v>
      </c>
      <c r="T102" s="357">
        <v>439</v>
      </c>
      <c r="U102" s="357">
        <v>444</v>
      </c>
      <c r="V102" s="357">
        <v>441</v>
      </c>
      <c r="W102" s="357">
        <v>439</v>
      </c>
      <c r="X102" s="357">
        <v>438</v>
      </c>
      <c r="Y102" s="357">
        <v>436</v>
      </c>
      <c r="Z102" s="357">
        <v>436</v>
      </c>
      <c r="AA102" s="350">
        <v>435</v>
      </c>
      <c r="AB102" s="347">
        <v>435</v>
      </c>
      <c r="AC102" s="357">
        <v>432</v>
      </c>
      <c r="AD102" s="357">
        <v>432</v>
      </c>
      <c r="AE102" s="357">
        <v>432</v>
      </c>
      <c r="AF102" s="357">
        <v>421</v>
      </c>
      <c r="AG102" s="357">
        <v>421</v>
      </c>
      <c r="AH102" s="357">
        <v>421</v>
      </c>
      <c r="AI102" s="357">
        <v>423</v>
      </c>
      <c r="AJ102" s="357">
        <v>423</v>
      </c>
      <c r="AK102" s="357">
        <v>423</v>
      </c>
      <c r="AL102" s="357">
        <v>421</v>
      </c>
      <c r="AM102" s="350">
        <v>421</v>
      </c>
      <c r="AN102" s="347">
        <v>421</v>
      </c>
      <c r="AO102" s="357">
        <v>420</v>
      </c>
      <c r="AP102" s="357">
        <v>420</v>
      </c>
      <c r="AQ102" s="357">
        <v>420</v>
      </c>
      <c r="AR102" s="357">
        <v>420</v>
      </c>
      <c r="AS102" s="357">
        <v>419</v>
      </c>
      <c r="AT102" s="357">
        <v>419</v>
      </c>
      <c r="AU102" s="357">
        <v>418</v>
      </c>
      <c r="AV102" s="357">
        <v>418</v>
      </c>
      <c r="AW102" s="357">
        <v>417</v>
      </c>
      <c r="AX102" s="357">
        <v>417</v>
      </c>
      <c r="AY102" s="350">
        <v>415</v>
      </c>
      <c r="AZ102" s="347">
        <v>414</v>
      </c>
      <c r="BA102" s="357">
        <v>411</v>
      </c>
      <c r="BB102" s="357">
        <v>409</v>
      </c>
      <c r="BC102" s="357">
        <v>408</v>
      </c>
      <c r="BD102" s="357">
        <v>405</v>
      </c>
      <c r="BE102" s="357">
        <v>405</v>
      </c>
      <c r="BF102" s="357">
        <v>398</v>
      </c>
      <c r="BG102" s="357">
        <v>397</v>
      </c>
      <c r="BH102" s="357">
        <v>396</v>
      </c>
      <c r="BI102" s="357">
        <v>395</v>
      </c>
      <c r="BJ102" s="357">
        <v>395</v>
      </c>
      <c r="BK102" s="346">
        <v>394</v>
      </c>
      <c r="BL102" s="347">
        <v>393</v>
      </c>
      <c r="BM102" s="357">
        <v>393</v>
      </c>
      <c r="BN102" s="357">
        <v>395</v>
      </c>
      <c r="BO102" s="357">
        <v>394</v>
      </c>
      <c r="BP102" s="357">
        <v>394</v>
      </c>
      <c r="BQ102" s="357">
        <v>394</v>
      </c>
      <c r="BR102" s="357">
        <v>386</v>
      </c>
      <c r="BS102" s="357">
        <v>386</v>
      </c>
      <c r="BT102" s="357">
        <v>386</v>
      </c>
      <c r="BU102" s="357">
        <v>385</v>
      </c>
      <c r="BV102" s="357">
        <v>384</v>
      </c>
      <c r="BW102" s="346">
        <v>384</v>
      </c>
      <c r="BX102" s="347">
        <v>390</v>
      </c>
      <c r="BY102" s="357">
        <v>386</v>
      </c>
      <c r="BZ102" s="357">
        <v>405</v>
      </c>
      <c r="CA102" s="357">
        <v>408</v>
      </c>
      <c r="CB102" s="357">
        <v>412</v>
      </c>
      <c r="CC102" s="357">
        <v>413</v>
      </c>
      <c r="CD102" s="357">
        <v>412</v>
      </c>
      <c r="CE102" s="357">
        <v>411</v>
      </c>
      <c r="CF102" s="357">
        <v>407</v>
      </c>
      <c r="CG102" s="357">
        <v>406</v>
      </c>
      <c r="CH102" s="357">
        <v>405</v>
      </c>
      <c r="CI102" s="346">
        <v>399</v>
      </c>
      <c r="CJ102" s="347">
        <v>398</v>
      </c>
      <c r="CK102" s="357">
        <v>395</v>
      </c>
      <c r="CL102" s="357">
        <v>398</v>
      </c>
      <c r="CM102" s="357">
        <v>403</v>
      </c>
      <c r="CN102" s="357">
        <v>401</v>
      </c>
      <c r="CO102" s="357">
        <v>401</v>
      </c>
      <c r="CP102" s="357">
        <v>401</v>
      </c>
      <c r="CQ102" s="357">
        <v>403</v>
      </c>
      <c r="CR102" s="357">
        <v>403</v>
      </c>
      <c r="CS102" s="346">
        <v>403</v>
      </c>
      <c r="CT102" s="350">
        <v>405</v>
      </c>
      <c r="CU102" s="102">
        <v>2</v>
      </c>
      <c r="CV102" s="85">
        <v>0.49627791563275436</v>
      </c>
      <c r="CW102" s="102">
        <v>6</v>
      </c>
      <c r="CX102" s="85">
        <v>1.5037593984962405</v>
      </c>
    </row>
    <row r="103" spans="1:102" ht="15" customHeight="1" outlineLevel="2">
      <c r="A103" s="371">
        <v>756</v>
      </c>
      <c r="B103" s="15" t="s">
        <v>365</v>
      </c>
      <c r="C103" s="341" t="s">
        <v>388</v>
      </c>
      <c r="D103" s="347">
        <v>646</v>
      </c>
      <c r="E103" s="357">
        <v>646</v>
      </c>
      <c r="F103" s="357">
        <v>646</v>
      </c>
      <c r="G103" s="357">
        <v>646</v>
      </c>
      <c r="H103" s="357">
        <v>646</v>
      </c>
      <c r="I103" s="357">
        <v>653</v>
      </c>
      <c r="J103" s="357">
        <v>653</v>
      </c>
      <c r="K103" s="357">
        <v>653</v>
      </c>
      <c r="L103" s="357">
        <v>652</v>
      </c>
      <c r="M103" s="357">
        <v>652</v>
      </c>
      <c r="N103" s="357">
        <v>652</v>
      </c>
      <c r="O103" s="350">
        <v>689</v>
      </c>
      <c r="P103" s="347">
        <v>688</v>
      </c>
      <c r="Q103" s="357">
        <v>607</v>
      </c>
      <c r="R103" s="357">
        <v>597</v>
      </c>
      <c r="S103" s="357">
        <v>797</v>
      </c>
      <c r="T103" s="357">
        <v>785</v>
      </c>
      <c r="U103" s="357">
        <v>790</v>
      </c>
      <c r="V103" s="357">
        <v>782</v>
      </c>
      <c r="W103" s="357">
        <v>782</v>
      </c>
      <c r="X103" s="357">
        <v>781</v>
      </c>
      <c r="Y103" s="357">
        <v>786</v>
      </c>
      <c r="Z103" s="357">
        <v>785</v>
      </c>
      <c r="AA103" s="350">
        <v>787</v>
      </c>
      <c r="AB103" s="347">
        <v>789</v>
      </c>
      <c r="AC103" s="357">
        <v>788</v>
      </c>
      <c r="AD103" s="357">
        <v>789</v>
      </c>
      <c r="AE103" s="357">
        <v>789</v>
      </c>
      <c r="AF103" s="357">
        <v>783</v>
      </c>
      <c r="AG103" s="357">
        <v>780</v>
      </c>
      <c r="AH103" s="357">
        <v>783</v>
      </c>
      <c r="AI103" s="357">
        <v>788</v>
      </c>
      <c r="AJ103" s="357">
        <v>788</v>
      </c>
      <c r="AK103" s="357">
        <v>789</v>
      </c>
      <c r="AL103" s="357">
        <v>789</v>
      </c>
      <c r="AM103" s="350">
        <v>788</v>
      </c>
      <c r="AN103" s="347">
        <v>786</v>
      </c>
      <c r="AO103" s="357">
        <v>785</v>
      </c>
      <c r="AP103" s="357">
        <v>783</v>
      </c>
      <c r="AQ103" s="357">
        <v>781</v>
      </c>
      <c r="AR103" s="357">
        <v>780</v>
      </c>
      <c r="AS103" s="357">
        <v>777</v>
      </c>
      <c r="AT103" s="357">
        <v>774</v>
      </c>
      <c r="AU103" s="357">
        <v>763</v>
      </c>
      <c r="AV103" s="357">
        <v>762</v>
      </c>
      <c r="AW103" s="357">
        <v>762</v>
      </c>
      <c r="AX103" s="357">
        <v>762</v>
      </c>
      <c r="AY103" s="350">
        <v>760</v>
      </c>
      <c r="AZ103" s="347">
        <v>758</v>
      </c>
      <c r="BA103" s="357">
        <v>751</v>
      </c>
      <c r="BB103" s="357">
        <v>748</v>
      </c>
      <c r="BC103" s="357">
        <v>746</v>
      </c>
      <c r="BD103" s="357">
        <v>748</v>
      </c>
      <c r="BE103" s="357">
        <v>747</v>
      </c>
      <c r="BF103" s="357">
        <v>732</v>
      </c>
      <c r="BG103" s="357">
        <v>726</v>
      </c>
      <c r="BH103" s="357">
        <v>726</v>
      </c>
      <c r="BI103" s="357">
        <v>723</v>
      </c>
      <c r="BJ103" s="357">
        <v>720</v>
      </c>
      <c r="BK103" s="346">
        <v>720</v>
      </c>
      <c r="BL103" s="347">
        <v>714</v>
      </c>
      <c r="BM103" s="357">
        <v>712</v>
      </c>
      <c r="BN103" s="357">
        <v>722</v>
      </c>
      <c r="BO103" s="357">
        <v>723</v>
      </c>
      <c r="BP103" s="357">
        <v>723</v>
      </c>
      <c r="BQ103" s="357">
        <v>732</v>
      </c>
      <c r="BR103" s="357">
        <v>725</v>
      </c>
      <c r="BS103" s="357">
        <v>725</v>
      </c>
      <c r="BT103" s="357">
        <v>722</v>
      </c>
      <c r="BU103" s="357">
        <v>719</v>
      </c>
      <c r="BV103" s="357">
        <v>715</v>
      </c>
      <c r="BW103" s="346">
        <v>717</v>
      </c>
      <c r="BX103" s="347">
        <v>729</v>
      </c>
      <c r="BY103" s="357">
        <v>724</v>
      </c>
      <c r="BZ103" s="357">
        <v>781</v>
      </c>
      <c r="CA103" s="357">
        <v>775</v>
      </c>
      <c r="CB103" s="357">
        <v>779</v>
      </c>
      <c r="CC103" s="357">
        <v>775</v>
      </c>
      <c r="CD103" s="357">
        <v>773</v>
      </c>
      <c r="CE103" s="357">
        <v>771</v>
      </c>
      <c r="CF103" s="357">
        <v>773</v>
      </c>
      <c r="CG103" s="357">
        <v>775</v>
      </c>
      <c r="CH103" s="357">
        <v>772</v>
      </c>
      <c r="CI103" s="346">
        <v>766</v>
      </c>
      <c r="CJ103" s="347">
        <v>768</v>
      </c>
      <c r="CK103" s="357">
        <v>766</v>
      </c>
      <c r="CL103" s="357">
        <v>759</v>
      </c>
      <c r="CM103" s="357">
        <v>770</v>
      </c>
      <c r="CN103" s="357">
        <v>769</v>
      </c>
      <c r="CO103" s="357">
        <v>772</v>
      </c>
      <c r="CP103" s="357">
        <v>767</v>
      </c>
      <c r="CQ103" s="357">
        <v>772</v>
      </c>
      <c r="CR103" s="357">
        <v>776</v>
      </c>
      <c r="CS103" s="346">
        <v>772</v>
      </c>
      <c r="CT103" s="350">
        <v>772</v>
      </c>
      <c r="CU103" s="102">
        <v>0</v>
      </c>
      <c r="CV103" s="85">
        <v>0</v>
      </c>
      <c r="CW103" s="102">
        <v>6</v>
      </c>
      <c r="CX103" s="85">
        <v>0.7832898172323759</v>
      </c>
    </row>
    <row r="104" spans="1:102" ht="15" customHeight="1" outlineLevel="1">
      <c r="A104" s="123" t="s">
        <v>389</v>
      </c>
      <c r="B104" s="26"/>
      <c r="C104" s="27"/>
      <c r="D104" s="44">
        <v>5135</v>
      </c>
      <c r="E104" s="45">
        <v>5135</v>
      </c>
      <c r="F104" s="45">
        <v>5134</v>
      </c>
      <c r="G104" s="45">
        <v>5134</v>
      </c>
      <c r="H104" s="45">
        <v>5134</v>
      </c>
      <c r="I104" s="45">
        <v>5223</v>
      </c>
      <c r="J104" s="45">
        <v>5221</v>
      </c>
      <c r="K104" s="45">
        <v>5223</v>
      </c>
      <c r="L104" s="45">
        <v>5222</v>
      </c>
      <c r="M104" s="45">
        <v>5220</v>
      </c>
      <c r="N104" s="45">
        <v>5210</v>
      </c>
      <c r="O104" s="235">
        <v>5446</v>
      </c>
      <c r="P104" s="44">
        <v>5421</v>
      </c>
      <c r="Q104" s="45">
        <v>4782</v>
      </c>
      <c r="R104" s="45">
        <v>4735</v>
      </c>
      <c r="S104" s="45">
        <v>6392</v>
      </c>
      <c r="T104" s="45">
        <v>6304</v>
      </c>
      <c r="U104" s="45">
        <v>6406</v>
      </c>
      <c r="V104" s="45">
        <v>6356</v>
      </c>
      <c r="W104" s="45">
        <v>6343</v>
      </c>
      <c r="X104" s="45">
        <v>6333</v>
      </c>
      <c r="Y104" s="45">
        <v>6361</v>
      </c>
      <c r="Z104" s="45">
        <v>6350</v>
      </c>
      <c r="AA104" s="235">
        <v>6369</v>
      </c>
      <c r="AB104" s="44">
        <v>6366</v>
      </c>
      <c r="AC104" s="45">
        <v>6365</v>
      </c>
      <c r="AD104" s="45">
        <v>6373</v>
      </c>
      <c r="AE104" s="45">
        <v>6371</v>
      </c>
      <c r="AF104" s="45">
        <v>6368</v>
      </c>
      <c r="AG104" s="45">
        <v>6345</v>
      </c>
      <c r="AH104" s="45">
        <v>6362</v>
      </c>
      <c r="AI104" s="45">
        <v>6376</v>
      </c>
      <c r="AJ104" s="45">
        <v>6382</v>
      </c>
      <c r="AK104" s="45">
        <v>6393</v>
      </c>
      <c r="AL104" s="45">
        <v>6387</v>
      </c>
      <c r="AM104" s="235">
        <v>6384</v>
      </c>
      <c r="AN104" s="44">
        <v>6369</v>
      </c>
      <c r="AO104" s="45">
        <v>6377</v>
      </c>
      <c r="AP104" s="45">
        <v>6372</v>
      </c>
      <c r="AQ104" s="45">
        <v>6357</v>
      </c>
      <c r="AR104" s="45">
        <v>6340</v>
      </c>
      <c r="AS104" s="45">
        <v>6330</v>
      </c>
      <c r="AT104" s="45">
        <v>6314</v>
      </c>
      <c r="AU104" s="45">
        <v>6278</v>
      </c>
      <c r="AV104" s="45">
        <v>6261</v>
      </c>
      <c r="AW104" s="45">
        <v>6248</v>
      </c>
      <c r="AX104" s="45">
        <v>6219</v>
      </c>
      <c r="AY104" s="235">
        <v>6213</v>
      </c>
      <c r="AZ104" s="44">
        <v>6202</v>
      </c>
      <c r="BA104" s="45">
        <v>6179</v>
      </c>
      <c r="BB104" s="45">
        <v>6157</v>
      </c>
      <c r="BC104" s="45">
        <v>6141</v>
      </c>
      <c r="BD104" s="45">
        <v>6119</v>
      </c>
      <c r="BE104" s="45">
        <v>6102</v>
      </c>
      <c r="BF104" s="45">
        <v>5989</v>
      </c>
      <c r="BG104" s="45">
        <v>5983</v>
      </c>
      <c r="BH104" s="45">
        <v>5976</v>
      </c>
      <c r="BI104" s="45">
        <v>5964</v>
      </c>
      <c r="BJ104" s="45">
        <v>5976</v>
      </c>
      <c r="BK104" s="57">
        <v>5971</v>
      </c>
      <c r="BL104" s="44">
        <v>5944</v>
      </c>
      <c r="BM104" s="45">
        <v>5939</v>
      </c>
      <c r="BN104" s="45">
        <v>6041</v>
      </c>
      <c r="BO104" s="45">
        <v>6045</v>
      </c>
      <c r="BP104" s="45">
        <v>6045</v>
      </c>
      <c r="BQ104" s="45">
        <v>6083</v>
      </c>
      <c r="BR104" s="45">
        <v>6021</v>
      </c>
      <c r="BS104" s="45">
        <v>6029</v>
      </c>
      <c r="BT104" s="45">
        <v>6013</v>
      </c>
      <c r="BU104" s="45">
        <v>5992</v>
      </c>
      <c r="BV104" s="45">
        <v>5985</v>
      </c>
      <c r="BW104" s="57">
        <v>5992</v>
      </c>
      <c r="BX104" s="44">
        <v>6030</v>
      </c>
      <c r="BY104" s="45">
        <v>6001</v>
      </c>
      <c r="BZ104" s="45">
        <v>6367</v>
      </c>
      <c r="CA104" s="45">
        <v>6322</v>
      </c>
      <c r="CB104" s="45">
        <v>6351</v>
      </c>
      <c r="CC104" s="45">
        <v>6331</v>
      </c>
      <c r="CD104" s="45">
        <v>6306</v>
      </c>
      <c r="CE104" s="45">
        <v>6290</v>
      </c>
      <c r="CF104" s="45">
        <v>6265</v>
      </c>
      <c r="CG104" s="45">
        <v>6286</v>
      </c>
      <c r="CH104" s="45">
        <v>6254</v>
      </c>
      <c r="CI104" s="57">
        <v>6155</v>
      </c>
      <c r="CJ104" s="44">
        <v>6146</v>
      </c>
      <c r="CK104" s="45">
        <v>6099</v>
      </c>
      <c r="CL104" s="45">
        <v>6098</v>
      </c>
      <c r="CM104" s="45">
        <v>6169</v>
      </c>
      <c r="CN104" s="45">
        <v>6171</v>
      </c>
      <c r="CO104" s="45">
        <v>6184</v>
      </c>
      <c r="CP104" s="45">
        <v>6163</v>
      </c>
      <c r="CQ104" s="45">
        <v>6192</v>
      </c>
      <c r="CR104" s="45">
        <v>6207</v>
      </c>
      <c r="CS104" s="57">
        <v>6183</v>
      </c>
      <c r="CT104" s="235">
        <v>6195</v>
      </c>
      <c r="CU104" s="102">
        <v>12</v>
      </c>
      <c r="CV104" s="85">
        <v>0.19408054342552158</v>
      </c>
      <c r="CW104" s="102">
        <v>40</v>
      </c>
      <c r="CX104" s="85">
        <v>0.6498781478472786</v>
      </c>
    </row>
    <row r="105" spans="1:102" ht="15" customHeight="1" outlineLevel="2">
      <c r="A105" s="371">
        <v>30</v>
      </c>
      <c r="B105" s="15" t="s">
        <v>389</v>
      </c>
      <c r="C105" s="341" t="s">
        <v>390</v>
      </c>
      <c r="D105" s="347">
        <v>391</v>
      </c>
      <c r="E105" s="357">
        <v>391</v>
      </c>
      <c r="F105" s="357">
        <v>391</v>
      </c>
      <c r="G105" s="357">
        <v>391</v>
      </c>
      <c r="H105" s="357">
        <v>391</v>
      </c>
      <c r="I105" s="357">
        <v>401</v>
      </c>
      <c r="J105" s="357">
        <v>401</v>
      </c>
      <c r="K105" s="357">
        <v>401</v>
      </c>
      <c r="L105" s="357">
        <v>401</v>
      </c>
      <c r="M105" s="357">
        <v>400</v>
      </c>
      <c r="N105" s="357">
        <v>400</v>
      </c>
      <c r="O105" s="350">
        <v>412</v>
      </c>
      <c r="P105" s="347">
        <v>410</v>
      </c>
      <c r="Q105" s="357">
        <v>355</v>
      </c>
      <c r="R105" s="357">
        <v>352</v>
      </c>
      <c r="S105" s="357">
        <v>508</v>
      </c>
      <c r="T105" s="357">
        <v>504</v>
      </c>
      <c r="U105" s="357">
        <v>504</v>
      </c>
      <c r="V105" s="357">
        <v>497</v>
      </c>
      <c r="W105" s="357">
        <v>495</v>
      </c>
      <c r="X105" s="357">
        <v>495</v>
      </c>
      <c r="Y105" s="357">
        <v>496</v>
      </c>
      <c r="Z105" s="357">
        <v>496</v>
      </c>
      <c r="AA105" s="350">
        <v>498</v>
      </c>
      <c r="AB105" s="347">
        <v>498</v>
      </c>
      <c r="AC105" s="357">
        <v>497</v>
      </c>
      <c r="AD105" s="357">
        <v>495</v>
      </c>
      <c r="AE105" s="357">
        <v>495</v>
      </c>
      <c r="AF105" s="357">
        <v>490</v>
      </c>
      <c r="AG105" s="357">
        <v>490</v>
      </c>
      <c r="AH105" s="357">
        <v>492</v>
      </c>
      <c r="AI105" s="357">
        <v>492</v>
      </c>
      <c r="AJ105" s="357">
        <v>492</v>
      </c>
      <c r="AK105" s="357">
        <v>492</v>
      </c>
      <c r="AL105" s="357">
        <v>490</v>
      </c>
      <c r="AM105" s="350">
        <v>490</v>
      </c>
      <c r="AN105" s="347">
        <v>487</v>
      </c>
      <c r="AO105" s="357">
        <v>486</v>
      </c>
      <c r="AP105" s="357">
        <v>486</v>
      </c>
      <c r="AQ105" s="357">
        <v>484</v>
      </c>
      <c r="AR105" s="357">
        <v>483</v>
      </c>
      <c r="AS105" s="357">
        <v>483</v>
      </c>
      <c r="AT105" s="357">
        <v>483</v>
      </c>
      <c r="AU105" s="357">
        <v>483</v>
      </c>
      <c r="AV105" s="357">
        <v>482</v>
      </c>
      <c r="AW105" s="357">
        <v>482</v>
      </c>
      <c r="AX105" s="357">
        <v>481</v>
      </c>
      <c r="AY105" s="350">
        <v>481</v>
      </c>
      <c r="AZ105" s="347">
        <v>480</v>
      </c>
      <c r="BA105" s="357">
        <v>478</v>
      </c>
      <c r="BB105" s="357">
        <v>475</v>
      </c>
      <c r="BC105" s="357">
        <v>475</v>
      </c>
      <c r="BD105" s="357">
        <v>472</v>
      </c>
      <c r="BE105" s="357">
        <v>472</v>
      </c>
      <c r="BF105" s="357">
        <v>464</v>
      </c>
      <c r="BG105" s="357">
        <v>459</v>
      </c>
      <c r="BH105" s="357">
        <v>456</v>
      </c>
      <c r="BI105" s="357">
        <v>455</v>
      </c>
      <c r="BJ105" s="357">
        <v>455</v>
      </c>
      <c r="BK105" s="346">
        <v>453</v>
      </c>
      <c r="BL105" s="347">
        <v>449</v>
      </c>
      <c r="BM105" s="357">
        <v>448</v>
      </c>
      <c r="BN105" s="357">
        <v>452</v>
      </c>
      <c r="BO105" s="357">
        <v>452</v>
      </c>
      <c r="BP105" s="357">
        <v>452</v>
      </c>
      <c r="BQ105" s="357">
        <v>452</v>
      </c>
      <c r="BR105" s="357">
        <v>448</v>
      </c>
      <c r="BS105" s="357">
        <v>448</v>
      </c>
      <c r="BT105" s="357">
        <v>448</v>
      </c>
      <c r="BU105" s="357">
        <v>447</v>
      </c>
      <c r="BV105" s="357">
        <v>447</v>
      </c>
      <c r="BW105" s="346">
        <v>448</v>
      </c>
      <c r="BX105" s="347">
        <v>443</v>
      </c>
      <c r="BY105" s="357">
        <v>441</v>
      </c>
      <c r="BZ105" s="357">
        <v>474</v>
      </c>
      <c r="CA105" s="357">
        <v>471</v>
      </c>
      <c r="CB105" s="357">
        <v>472</v>
      </c>
      <c r="CC105" s="357">
        <v>474</v>
      </c>
      <c r="CD105" s="357">
        <v>472</v>
      </c>
      <c r="CE105" s="357">
        <v>471</v>
      </c>
      <c r="CF105" s="357">
        <v>469</v>
      </c>
      <c r="CG105" s="357">
        <v>468</v>
      </c>
      <c r="CH105" s="357">
        <v>466</v>
      </c>
      <c r="CI105" s="346">
        <v>453</v>
      </c>
      <c r="CJ105" s="347">
        <v>453</v>
      </c>
      <c r="CK105" s="357">
        <v>450</v>
      </c>
      <c r="CL105" s="357">
        <v>450</v>
      </c>
      <c r="CM105" s="357">
        <v>458</v>
      </c>
      <c r="CN105" s="357">
        <v>455</v>
      </c>
      <c r="CO105" s="357">
        <v>455</v>
      </c>
      <c r="CP105" s="357">
        <v>459</v>
      </c>
      <c r="CQ105" s="357">
        <v>459</v>
      </c>
      <c r="CR105" s="357">
        <v>459</v>
      </c>
      <c r="CS105" s="346">
        <v>456</v>
      </c>
      <c r="CT105" s="350">
        <v>456</v>
      </c>
      <c r="CU105" s="102">
        <v>0</v>
      </c>
      <c r="CV105" s="85">
        <v>0</v>
      </c>
      <c r="CW105" s="102">
        <v>3</v>
      </c>
      <c r="CX105" s="85">
        <v>0.66225165562913912</v>
      </c>
    </row>
    <row r="106" spans="1:102" ht="15" customHeight="1" outlineLevel="2">
      <c r="A106" s="371">
        <v>34</v>
      </c>
      <c r="B106" s="15" t="s">
        <v>389</v>
      </c>
      <c r="C106" s="341" t="s">
        <v>391</v>
      </c>
      <c r="D106" s="347">
        <v>627</v>
      </c>
      <c r="E106" s="357">
        <v>627</v>
      </c>
      <c r="F106" s="357">
        <v>627</v>
      </c>
      <c r="G106" s="357">
        <v>627</v>
      </c>
      <c r="H106" s="357">
        <v>627</v>
      </c>
      <c r="I106" s="357">
        <v>636</v>
      </c>
      <c r="J106" s="357">
        <v>636</v>
      </c>
      <c r="K106" s="357">
        <v>636</v>
      </c>
      <c r="L106" s="357">
        <v>635</v>
      </c>
      <c r="M106" s="357">
        <v>635</v>
      </c>
      <c r="N106" s="357">
        <v>634</v>
      </c>
      <c r="O106" s="350">
        <v>658</v>
      </c>
      <c r="P106" s="347">
        <v>656</v>
      </c>
      <c r="Q106" s="357">
        <v>580</v>
      </c>
      <c r="R106" s="357">
        <v>572</v>
      </c>
      <c r="S106" s="357">
        <v>736</v>
      </c>
      <c r="T106" s="357">
        <v>726</v>
      </c>
      <c r="U106" s="357">
        <v>738</v>
      </c>
      <c r="V106" s="357">
        <v>725</v>
      </c>
      <c r="W106" s="357">
        <v>725</v>
      </c>
      <c r="X106" s="357">
        <v>723</v>
      </c>
      <c r="Y106" s="357">
        <v>729</v>
      </c>
      <c r="Z106" s="357">
        <v>728</v>
      </c>
      <c r="AA106" s="350">
        <v>730</v>
      </c>
      <c r="AB106" s="347">
        <v>730</v>
      </c>
      <c r="AC106" s="357">
        <v>730</v>
      </c>
      <c r="AD106" s="357">
        <v>732</v>
      </c>
      <c r="AE106" s="357">
        <v>731</v>
      </c>
      <c r="AF106" s="357">
        <v>729</v>
      </c>
      <c r="AG106" s="357">
        <v>729</v>
      </c>
      <c r="AH106" s="357">
        <v>726</v>
      </c>
      <c r="AI106" s="357">
        <v>724</v>
      </c>
      <c r="AJ106" s="357">
        <v>723</v>
      </c>
      <c r="AK106" s="357">
        <v>724</v>
      </c>
      <c r="AL106" s="357">
        <v>724</v>
      </c>
      <c r="AM106" s="350">
        <v>724</v>
      </c>
      <c r="AN106" s="347">
        <v>723</v>
      </c>
      <c r="AO106" s="357">
        <v>721</v>
      </c>
      <c r="AP106" s="357">
        <v>721</v>
      </c>
      <c r="AQ106" s="357">
        <v>719</v>
      </c>
      <c r="AR106" s="357">
        <v>718</v>
      </c>
      <c r="AS106" s="357">
        <v>718</v>
      </c>
      <c r="AT106" s="357">
        <v>718</v>
      </c>
      <c r="AU106" s="357">
        <v>714</v>
      </c>
      <c r="AV106" s="357">
        <v>712</v>
      </c>
      <c r="AW106" s="357">
        <v>712</v>
      </c>
      <c r="AX106" s="357">
        <v>711</v>
      </c>
      <c r="AY106" s="350">
        <v>711</v>
      </c>
      <c r="AZ106" s="347">
        <v>711</v>
      </c>
      <c r="BA106" s="357">
        <v>709</v>
      </c>
      <c r="BB106" s="357">
        <v>707</v>
      </c>
      <c r="BC106" s="357">
        <v>706</v>
      </c>
      <c r="BD106" s="357">
        <v>702</v>
      </c>
      <c r="BE106" s="357">
        <v>701</v>
      </c>
      <c r="BF106" s="357">
        <v>688</v>
      </c>
      <c r="BG106" s="357">
        <v>684</v>
      </c>
      <c r="BH106" s="357">
        <v>684</v>
      </c>
      <c r="BI106" s="357">
        <v>683</v>
      </c>
      <c r="BJ106" s="357">
        <v>682</v>
      </c>
      <c r="BK106" s="346">
        <v>682</v>
      </c>
      <c r="BL106" s="347">
        <v>676</v>
      </c>
      <c r="BM106" s="357">
        <v>676</v>
      </c>
      <c r="BN106" s="357">
        <v>692</v>
      </c>
      <c r="BO106" s="357">
        <v>692</v>
      </c>
      <c r="BP106" s="357">
        <v>692</v>
      </c>
      <c r="BQ106" s="357">
        <v>692</v>
      </c>
      <c r="BR106" s="357">
        <v>683</v>
      </c>
      <c r="BS106" s="357">
        <v>684</v>
      </c>
      <c r="BT106" s="357">
        <v>683</v>
      </c>
      <c r="BU106" s="357">
        <v>681</v>
      </c>
      <c r="BV106" s="357">
        <v>683</v>
      </c>
      <c r="BW106" s="346">
        <v>684</v>
      </c>
      <c r="BX106" s="347">
        <v>692</v>
      </c>
      <c r="BY106" s="357">
        <v>688</v>
      </c>
      <c r="BZ106" s="357">
        <v>720</v>
      </c>
      <c r="CA106" s="357">
        <v>712</v>
      </c>
      <c r="CB106" s="357">
        <v>724</v>
      </c>
      <c r="CC106" s="357">
        <v>726</v>
      </c>
      <c r="CD106" s="357">
        <v>722</v>
      </c>
      <c r="CE106" s="357">
        <v>723</v>
      </c>
      <c r="CF106" s="357">
        <v>720</v>
      </c>
      <c r="CG106" s="357">
        <v>720</v>
      </c>
      <c r="CH106" s="357">
        <v>714</v>
      </c>
      <c r="CI106" s="346">
        <v>703</v>
      </c>
      <c r="CJ106" s="347">
        <v>702</v>
      </c>
      <c r="CK106" s="357">
        <v>695</v>
      </c>
      <c r="CL106" s="357">
        <v>699</v>
      </c>
      <c r="CM106" s="357">
        <v>707</v>
      </c>
      <c r="CN106" s="357">
        <v>707</v>
      </c>
      <c r="CO106" s="357">
        <v>704</v>
      </c>
      <c r="CP106" s="357">
        <v>701</v>
      </c>
      <c r="CQ106" s="357">
        <v>704</v>
      </c>
      <c r="CR106" s="357">
        <v>707</v>
      </c>
      <c r="CS106" s="346">
        <v>705</v>
      </c>
      <c r="CT106" s="350">
        <v>710</v>
      </c>
      <c r="CU106" s="102">
        <v>5</v>
      </c>
      <c r="CV106" s="85">
        <v>0.70921985815602839</v>
      </c>
      <c r="CW106" s="102">
        <v>7</v>
      </c>
      <c r="CX106" s="85">
        <v>0.99573257467994303</v>
      </c>
    </row>
    <row r="107" spans="1:102" ht="15" customHeight="1" outlineLevel="2">
      <c r="A107" s="371">
        <v>36</v>
      </c>
      <c r="B107" s="15" t="s">
        <v>389</v>
      </c>
      <c r="C107" s="341" t="s">
        <v>392</v>
      </c>
      <c r="D107" s="347">
        <v>66</v>
      </c>
      <c r="E107" s="357">
        <v>66</v>
      </c>
      <c r="F107" s="357">
        <v>66</v>
      </c>
      <c r="G107" s="357">
        <v>66</v>
      </c>
      <c r="H107" s="357">
        <v>66</v>
      </c>
      <c r="I107" s="357">
        <v>66</v>
      </c>
      <c r="J107" s="357">
        <v>66</v>
      </c>
      <c r="K107" s="357">
        <v>66</v>
      </c>
      <c r="L107" s="357">
        <v>66</v>
      </c>
      <c r="M107" s="357">
        <v>66</v>
      </c>
      <c r="N107" s="357">
        <v>66</v>
      </c>
      <c r="O107" s="350">
        <v>75</v>
      </c>
      <c r="P107" s="347">
        <v>75</v>
      </c>
      <c r="Q107" s="357">
        <v>67</v>
      </c>
      <c r="R107" s="357">
        <v>66</v>
      </c>
      <c r="S107" s="357">
        <v>99</v>
      </c>
      <c r="T107" s="357">
        <v>99</v>
      </c>
      <c r="U107" s="357">
        <v>102</v>
      </c>
      <c r="V107" s="357">
        <v>101</v>
      </c>
      <c r="W107" s="357">
        <v>101</v>
      </c>
      <c r="X107" s="357">
        <v>101</v>
      </c>
      <c r="Y107" s="357">
        <v>103</v>
      </c>
      <c r="Z107" s="357">
        <v>103</v>
      </c>
      <c r="AA107" s="350">
        <v>103</v>
      </c>
      <c r="AB107" s="347">
        <v>103</v>
      </c>
      <c r="AC107" s="357">
        <v>103</v>
      </c>
      <c r="AD107" s="357">
        <v>103</v>
      </c>
      <c r="AE107" s="357">
        <v>103</v>
      </c>
      <c r="AF107" s="357">
        <v>103</v>
      </c>
      <c r="AG107" s="357">
        <v>103</v>
      </c>
      <c r="AH107" s="357">
        <v>103</v>
      </c>
      <c r="AI107" s="357">
        <v>103</v>
      </c>
      <c r="AJ107" s="357">
        <v>103</v>
      </c>
      <c r="AK107" s="357">
        <v>105</v>
      </c>
      <c r="AL107" s="357">
        <v>105</v>
      </c>
      <c r="AM107" s="350">
        <v>105</v>
      </c>
      <c r="AN107" s="347">
        <v>105</v>
      </c>
      <c r="AO107" s="357">
        <v>105</v>
      </c>
      <c r="AP107" s="357">
        <v>105</v>
      </c>
      <c r="AQ107" s="357">
        <v>105</v>
      </c>
      <c r="AR107" s="357">
        <v>105</v>
      </c>
      <c r="AS107" s="357">
        <v>105</v>
      </c>
      <c r="AT107" s="357">
        <v>104</v>
      </c>
      <c r="AU107" s="357">
        <v>104</v>
      </c>
      <c r="AV107" s="357">
        <v>103</v>
      </c>
      <c r="AW107" s="357">
        <v>103</v>
      </c>
      <c r="AX107" s="357">
        <v>102</v>
      </c>
      <c r="AY107" s="350">
        <v>102</v>
      </c>
      <c r="AZ107" s="347">
        <v>102</v>
      </c>
      <c r="BA107" s="357">
        <v>100</v>
      </c>
      <c r="BB107" s="357">
        <v>100</v>
      </c>
      <c r="BC107" s="357">
        <v>100</v>
      </c>
      <c r="BD107" s="357">
        <v>100</v>
      </c>
      <c r="BE107" s="357">
        <v>100</v>
      </c>
      <c r="BF107" s="357">
        <v>98</v>
      </c>
      <c r="BG107" s="357">
        <v>101</v>
      </c>
      <c r="BH107" s="357">
        <v>101</v>
      </c>
      <c r="BI107" s="357">
        <v>101</v>
      </c>
      <c r="BJ107" s="357">
        <v>101</v>
      </c>
      <c r="BK107" s="346">
        <v>101</v>
      </c>
      <c r="BL107" s="347">
        <v>99</v>
      </c>
      <c r="BM107" s="357">
        <v>99</v>
      </c>
      <c r="BN107" s="357">
        <v>98</v>
      </c>
      <c r="BO107" s="357">
        <v>98</v>
      </c>
      <c r="BP107" s="357">
        <v>98</v>
      </c>
      <c r="BQ107" s="357">
        <v>98</v>
      </c>
      <c r="BR107" s="357">
        <v>97</v>
      </c>
      <c r="BS107" s="357">
        <v>97</v>
      </c>
      <c r="BT107" s="357">
        <v>97</v>
      </c>
      <c r="BU107" s="357">
        <v>97</v>
      </c>
      <c r="BV107" s="357">
        <v>96</v>
      </c>
      <c r="BW107" s="346">
        <v>96</v>
      </c>
      <c r="BX107" s="347">
        <v>96</v>
      </c>
      <c r="BY107" s="357">
        <v>95</v>
      </c>
      <c r="BZ107" s="357">
        <v>99</v>
      </c>
      <c r="CA107" s="357">
        <v>98</v>
      </c>
      <c r="CB107" s="357">
        <v>99</v>
      </c>
      <c r="CC107" s="357">
        <v>98</v>
      </c>
      <c r="CD107" s="357">
        <v>98</v>
      </c>
      <c r="CE107" s="357">
        <v>98</v>
      </c>
      <c r="CF107" s="357">
        <v>98</v>
      </c>
      <c r="CG107" s="357">
        <v>97</v>
      </c>
      <c r="CH107" s="357">
        <v>97</v>
      </c>
      <c r="CI107" s="346">
        <v>94</v>
      </c>
      <c r="CJ107" s="347">
        <v>94</v>
      </c>
      <c r="CK107" s="357">
        <v>95</v>
      </c>
      <c r="CL107" s="357">
        <v>95</v>
      </c>
      <c r="CM107" s="357">
        <v>99</v>
      </c>
      <c r="CN107" s="357">
        <v>98</v>
      </c>
      <c r="CO107" s="357">
        <v>98</v>
      </c>
      <c r="CP107" s="357">
        <v>95</v>
      </c>
      <c r="CQ107" s="357">
        <v>96</v>
      </c>
      <c r="CR107" s="357">
        <v>97</v>
      </c>
      <c r="CS107" s="346">
        <v>96</v>
      </c>
      <c r="CT107" s="350">
        <v>97</v>
      </c>
      <c r="CU107" s="102">
        <v>1</v>
      </c>
      <c r="CV107" s="85">
        <v>1.0416666666666665</v>
      </c>
      <c r="CW107" s="102">
        <v>3</v>
      </c>
      <c r="CX107" s="85">
        <v>3.1914893617021276</v>
      </c>
    </row>
    <row r="108" spans="1:102" ht="15" customHeight="1" outlineLevel="2">
      <c r="A108" s="371">
        <v>91</v>
      </c>
      <c r="B108" s="15" t="s">
        <v>389</v>
      </c>
      <c r="C108" s="341" t="s">
        <v>393</v>
      </c>
      <c r="D108" s="347">
        <v>121</v>
      </c>
      <c r="E108" s="357">
        <v>121</v>
      </c>
      <c r="F108" s="357">
        <v>121</v>
      </c>
      <c r="G108" s="357">
        <v>121</v>
      </c>
      <c r="H108" s="357">
        <v>121</v>
      </c>
      <c r="I108" s="357">
        <v>122</v>
      </c>
      <c r="J108" s="357">
        <v>122</v>
      </c>
      <c r="K108" s="357">
        <v>122</v>
      </c>
      <c r="L108" s="357">
        <v>122</v>
      </c>
      <c r="M108" s="357">
        <v>122</v>
      </c>
      <c r="N108" s="357">
        <v>122</v>
      </c>
      <c r="O108" s="350">
        <v>127</v>
      </c>
      <c r="P108" s="347">
        <v>127</v>
      </c>
      <c r="Q108" s="357">
        <v>117</v>
      </c>
      <c r="R108" s="357">
        <v>117</v>
      </c>
      <c r="S108" s="357">
        <v>144</v>
      </c>
      <c r="T108" s="357">
        <v>142</v>
      </c>
      <c r="U108" s="357">
        <v>146</v>
      </c>
      <c r="V108" s="357">
        <v>144</v>
      </c>
      <c r="W108" s="357">
        <v>144</v>
      </c>
      <c r="X108" s="357">
        <v>144</v>
      </c>
      <c r="Y108" s="357">
        <v>144</v>
      </c>
      <c r="Z108" s="357">
        <v>144</v>
      </c>
      <c r="AA108" s="350">
        <v>144</v>
      </c>
      <c r="AB108" s="347">
        <v>143</v>
      </c>
      <c r="AC108" s="357">
        <v>143</v>
      </c>
      <c r="AD108" s="357">
        <v>144</v>
      </c>
      <c r="AE108" s="357">
        <v>144</v>
      </c>
      <c r="AF108" s="357">
        <v>146</v>
      </c>
      <c r="AG108" s="357">
        <v>146</v>
      </c>
      <c r="AH108" s="357">
        <v>147</v>
      </c>
      <c r="AI108" s="357">
        <v>147</v>
      </c>
      <c r="AJ108" s="357">
        <v>147</v>
      </c>
      <c r="AK108" s="357">
        <v>147</v>
      </c>
      <c r="AL108" s="357">
        <v>147</v>
      </c>
      <c r="AM108" s="350">
        <v>147</v>
      </c>
      <c r="AN108" s="347">
        <v>147</v>
      </c>
      <c r="AO108" s="357">
        <v>150</v>
      </c>
      <c r="AP108" s="357">
        <v>150</v>
      </c>
      <c r="AQ108" s="357">
        <v>150</v>
      </c>
      <c r="AR108" s="357">
        <v>150</v>
      </c>
      <c r="AS108" s="357">
        <v>149</v>
      </c>
      <c r="AT108" s="357">
        <v>147</v>
      </c>
      <c r="AU108" s="357">
        <v>147</v>
      </c>
      <c r="AV108" s="357">
        <v>147</v>
      </c>
      <c r="AW108" s="357">
        <v>147</v>
      </c>
      <c r="AX108" s="357">
        <v>147</v>
      </c>
      <c r="AY108" s="350">
        <v>147</v>
      </c>
      <c r="AZ108" s="347">
        <v>147</v>
      </c>
      <c r="BA108" s="357">
        <v>147</v>
      </c>
      <c r="BB108" s="357">
        <v>147</v>
      </c>
      <c r="BC108" s="357">
        <v>146</v>
      </c>
      <c r="BD108" s="357">
        <v>146</v>
      </c>
      <c r="BE108" s="357">
        <v>145</v>
      </c>
      <c r="BF108" s="357">
        <v>144</v>
      </c>
      <c r="BG108" s="357">
        <v>140</v>
      </c>
      <c r="BH108" s="357">
        <v>140</v>
      </c>
      <c r="BI108" s="357">
        <v>139</v>
      </c>
      <c r="BJ108" s="357">
        <v>141</v>
      </c>
      <c r="BK108" s="346">
        <v>141</v>
      </c>
      <c r="BL108" s="347">
        <v>141</v>
      </c>
      <c r="BM108" s="357">
        <v>141</v>
      </c>
      <c r="BN108" s="357">
        <v>148</v>
      </c>
      <c r="BO108" s="357">
        <v>148</v>
      </c>
      <c r="BP108" s="357">
        <v>148</v>
      </c>
      <c r="BQ108" s="357">
        <v>149</v>
      </c>
      <c r="BR108" s="357">
        <v>148</v>
      </c>
      <c r="BS108" s="357">
        <v>149</v>
      </c>
      <c r="BT108" s="357">
        <v>148</v>
      </c>
      <c r="BU108" s="357">
        <v>148</v>
      </c>
      <c r="BV108" s="357">
        <v>147</v>
      </c>
      <c r="BW108" s="346">
        <v>147</v>
      </c>
      <c r="BX108" s="347">
        <v>149</v>
      </c>
      <c r="BY108" s="357">
        <v>147</v>
      </c>
      <c r="BZ108" s="357">
        <v>155</v>
      </c>
      <c r="CA108" s="357">
        <v>155</v>
      </c>
      <c r="CB108" s="357">
        <v>155</v>
      </c>
      <c r="CC108" s="357">
        <v>155</v>
      </c>
      <c r="CD108" s="357">
        <v>154</v>
      </c>
      <c r="CE108" s="357">
        <v>154</v>
      </c>
      <c r="CF108" s="357">
        <v>155</v>
      </c>
      <c r="CG108" s="357">
        <v>156</v>
      </c>
      <c r="CH108" s="357">
        <v>156</v>
      </c>
      <c r="CI108" s="346">
        <v>156</v>
      </c>
      <c r="CJ108" s="347">
        <v>156</v>
      </c>
      <c r="CK108" s="357">
        <v>156</v>
      </c>
      <c r="CL108" s="357">
        <v>157</v>
      </c>
      <c r="CM108" s="357">
        <v>159</v>
      </c>
      <c r="CN108" s="357">
        <v>160</v>
      </c>
      <c r="CO108" s="357">
        <v>161</v>
      </c>
      <c r="CP108" s="357">
        <v>162</v>
      </c>
      <c r="CQ108" s="357">
        <v>162</v>
      </c>
      <c r="CR108" s="357">
        <v>162</v>
      </c>
      <c r="CS108" s="346">
        <v>162</v>
      </c>
      <c r="CT108" s="350">
        <v>163</v>
      </c>
      <c r="CU108" s="102">
        <v>1</v>
      </c>
      <c r="CV108" s="85">
        <v>0.61728395061728392</v>
      </c>
      <c r="CW108" s="102">
        <v>7</v>
      </c>
      <c r="CX108" s="85">
        <v>4.4871794871794872</v>
      </c>
    </row>
    <row r="109" spans="1:102" ht="15" customHeight="1" outlineLevel="2">
      <c r="A109" s="371">
        <v>93</v>
      </c>
      <c r="B109" s="15" t="s">
        <v>389</v>
      </c>
      <c r="C109" s="341" t="s">
        <v>394</v>
      </c>
      <c r="D109" s="347">
        <v>214</v>
      </c>
      <c r="E109" s="357">
        <v>214</v>
      </c>
      <c r="F109" s="357">
        <v>214</v>
      </c>
      <c r="G109" s="357">
        <v>214</v>
      </c>
      <c r="H109" s="357">
        <v>214</v>
      </c>
      <c r="I109" s="357">
        <v>216</v>
      </c>
      <c r="J109" s="357">
        <v>216</v>
      </c>
      <c r="K109" s="357">
        <v>216</v>
      </c>
      <c r="L109" s="357">
        <v>216</v>
      </c>
      <c r="M109" s="357">
        <v>216</v>
      </c>
      <c r="N109" s="357">
        <v>216</v>
      </c>
      <c r="O109" s="350">
        <v>226</v>
      </c>
      <c r="P109" s="347">
        <v>226</v>
      </c>
      <c r="Q109" s="357">
        <v>208</v>
      </c>
      <c r="R109" s="357">
        <v>205</v>
      </c>
      <c r="S109" s="357">
        <v>291</v>
      </c>
      <c r="T109" s="357">
        <v>290</v>
      </c>
      <c r="U109" s="357">
        <v>297</v>
      </c>
      <c r="V109" s="357">
        <v>299</v>
      </c>
      <c r="W109" s="357">
        <v>298</v>
      </c>
      <c r="X109" s="357">
        <v>298</v>
      </c>
      <c r="Y109" s="357">
        <v>297</v>
      </c>
      <c r="Z109" s="357">
        <v>296</v>
      </c>
      <c r="AA109" s="350">
        <v>295</v>
      </c>
      <c r="AB109" s="347">
        <v>293</v>
      </c>
      <c r="AC109" s="357">
        <v>292</v>
      </c>
      <c r="AD109" s="357">
        <v>295</v>
      </c>
      <c r="AE109" s="357">
        <v>295</v>
      </c>
      <c r="AF109" s="357">
        <v>294</v>
      </c>
      <c r="AG109" s="357">
        <v>293</v>
      </c>
      <c r="AH109" s="357">
        <v>296</v>
      </c>
      <c r="AI109" s="357">
        <v>296</v>
      </c>
      <c r="AJ109" s="357">
        <v>294</v>
      </c>
      <c r="AK109" s="357">
        <v>295</v>
      </c>
      <c r="AL109" s="357">
        <v>294</v>
      </c>
      <c r="AM109" s="350">
        <v>294</v>
      </c>
      <c r="AN109" s="347">
        <v>294</v>
      </c>
      <c r="AO109" s="357">
        <v>296</v>
      </c>
      <c r="AP109" s="357">
        <v>296</v>
      </c>
      <c r="AQ109" s="357">
        <v>296</v>
      </c>
      <c r="AR109" s="357">
        <v>295</v>
      </c>
      <c r="AS109" s="357">
        <v>295</v>
      </c>
      <c r="AT109" s="357">
        <v>295</v>
      </c>
      <c r="AU109" s="357">
        <v>294</v>
      </c>
      <c r="AV109" s="357">
        <v>294</v>
      </c>
      <c r="AW109" s="357">
        <v>294</v>
      </c>
      <c r="AX109" s="357">
        <v>293</v>
      </c>
      <c r="AY109" s="350">
        <v>293</v>
      </c>
      <c r="AZ109" s="347">
        <v>293</v>
      </c>
      <c r="BA109" s="357">
        <v>291</v>
      </c>
      <c r="BB109" s="357">
        <v>291</v>
      </c>
      <c r="BC109" s="357">
        <v>291</v>
      </c>
      <c r="BD109" s="357">
        <v>291</v>
      </c>
      <c r="BE109" s="357">
        <v>290</v>
      </c>
      <c r="BF109" s="357">
        <v>286</v>
      </c>
      <c r="BG109" s="357">
        <v>289</v>
      </c>
      <c r="BH109" s="357">
        <v>289</v>
      </c>
      <c r="BI109" s="357">
        <v>289</v>
      </c>
      <c r="BJ109" s="357">
        <v>288</v>
      </c>
      <c r="BK109" s="346">
        <v>288</v>
      </c>
      <c r="BL109" s="347">
        <v>286</v>
      </c>
      <c r="BM109" s="357">
        <v>286</v>
      </c>
      <c r="BN109" s="357">
        <v>289</v>
      </c>
      <c r="BO109" s="357">
        <v>291</v>
      </c>
      <c r="BP109" s="357">
        <v>291</v>
      </c>
      <c r="BQ109" s="357">
        <v>292</v>
      </c>
      <c r="BR109" s="357">
        <v>291</v>
      </c>
      <c r="BS109" s="357">
        <v>291</v>
      </c>
      <c r="BT109" s="357">
        <v>291</v>
      </c>
      <c r="BU109" s="357">
        <v>291</v>
      </c>
      <c r="BV109" s="357">
        <v>292</v>
      </c>
      <c r="BW109" s="346">
        <v>292</v>
      </c>
      <c r="BX109" s="347">
        <v>295</v>
      </c>
      <c r="BY109" s="357">
        <v>292</v>
      </c>
      <c r="BZ109" s="357">
        <v>303</v>
      </c>
      <c r="CA109" s="357">
        <v>299</v>
      </c>
      <c r="CB109" s="357">
        <v>301</v>
      </c>
      <c r="CC109" s="357">
        <v>302</v>
      </c>
      <c r="CD109" s="357">
        <v>302</v>
      </c>
      <c r="CE109" s="357">
        <v>301</v>
      </c>
      <c r="CF109" s="357">
        <v>298</v>
      </c>
      <c r="CG109" s="357">
        <v>300</v>
      </c>
      <c r="CH109" s="357">
        <v>300</v>
      </c>
      <c r="CI109" s="346">
        <v>295</v>
      </c>
      <c r="CJ109" s="347">
        <v>296</v>
      </c>
      <c r="CK109" s="357">
        <v>294</v>
      </c>
      <c r="CL109" s="357">
        <v>293</v>
      </c>
      <c r="CM109" s="357">
        <v>294</v>
      </c>
      <c r="CN109" s="357">
        <v>295</v>
      </c>
      <c r="CO109" s="357">
        <v>296</v>
      </c>
      <c r="CP109" s="357">
        <v>292</v>
      </c>
      <c r="CQ109" s="357">
        <v>293</v>
      </c>
      <c r="CR109" s="357">
        <v>294</v>
      </c>
      <c r="CS109" s="346">
        <v>293</v>
      </c>
      <c r="CT109" s="350">
        <v>293</v>
      </c>
      <c r="CU109" s="102">
        <v>0</v>
      </c>
      <c r="CV109" s="85">
        <v>0</v>
      </c>
      <c r="CW109" s="102">
        <v>-2</v>
      </c>
      <c r="CX109" s="85">
        <v>-0.67796610169491522</v>
      </c>
    </row>
    <row r="110" spans="1:102" ht="15" customHeight="1" outlineLevel="2">
      <c r="A110" s="371">
        <v>101</v>
      </c>
      <c r="B110" s="15" t="s">
        <v>389</v>
      </c>
      <c r="C110" s="341" t="s">
        <v>395</v>
      </c>
      <c r="D110" s="347">
        <v>339</v>
      </c>
      <c r="E110" s="357">
        <v>339</v>
      </c>
      <c r="F110" s="357">
        <v>339</v>
      </c>
      <c r="G110" s="357">
        <v>339</v>
      </c>
      <c r="H110" s="357">
        <v>339</v>
      </c>
      <c r="I110" s="357">
        <v>345</v>
      </c>
      <c r="J110" s="357">
        <v>345</v>
      </c>
      <c r="K110" s="357">
        <v>345</v>
      </c>
      <c r="L110" s="357">
        <v>345</v>
      </c>
      <c r="M110" s="357">
        <v>345</v>
      </c>
      <c r="N110" s="357">
        <v>343</v>
      </c>
      <c r="O110" s="350">
        <v>363</v>
      </c>
      <c r="P110" s="347">
        <v>364</v>
      </c>
      <c r="Q110" s="357">
        <v>320</v>
      </c>
      <c r="R110" s="357">
        <v>314</v>
      </c>
      <c r="S110" s="357">
        <v>439</v>
      </c>
      <c r="T110" s="357">
        <v>430</v>
      </c>
      <c r="U110" s="357">
        <v>444</v>
      </c>
      <c r="V110" s="357">
        <v>440</v>
      </c>
      <c r="W110" s="357">
        <v>440</v>
      </c>
      <c r="X110" s="357">
        <v>440</v>
      </c>
      <c r="Y110" s="357">
        <v>442</v>
      </c>
      <c r="Z110" s="357">
        <v>441</v>
      </c>
      <c r="AA110" s="350">
        <v>442</v>
      </c>
      <c r="AB110" s="347">
        <v>442</v>
      </c>
      <c r="AC110" s="357">
        <v>443</v>
      </c>
      <c r="AD110" s="357">
        <v>442</v>
      </c>
      <c r="AE110" s="357">
        <v>442</v>
      </c>
      <c r="AF110" s="357">
        <v>449</v>
      </c>
      <c r="AG110" s="357">
        <v>447</v>
      </c>
      <c r="AH110" s="357">
        <v>454</v>
      </c>
      <c r="AI110" s="357">
        <v>456</v>
      </c>
      <c r="AJ110" s="357">
        <v>459</v>
      </c>
      <c r="AK110" s="357">
        <v>460</v>
      </c>
      <c r="AL110" s="357">
        <v>458</v>
      </c>
      <c r="AM110" s="350">
        <v>458</v>
      </c>
      <c r="AN110" s="347">
        <v>455</v>
      </c>
      <c r="AO110" s="357">
        <v>455</v>
      </c>
      <c r="AP110" s="357">
        <v>453</v>
      </c>
      <c r="AQ110" s="357">
        <v>452</v>
      </c>
      <c r="AR110" s="357">
        <v>450</v>
      </c>
      <c r="AS110" s="357">
        <v>449</v>
      </c>
      <c r="AT110" s="357">
        <v>448</v>
      </c>
      <c r="AU110" s="357">
        <v>447</v>
      </c>
      <c r="AV110" s="357">
        <v>447</v>
      </c>
      <c r="AW110" s="357">
        <v>447</v>
      </c>
      <c r="AX110" s="357">
        <v>444</v>
      </c>
      <c r="AY110" s="350">
        <v>444</v>
      </c>
      <c r="AZ110" s="347">
        <v>443</v>
      </c>
      <c r="BA110" s="357">
        <v>441</v>
      </c>
      <c r="BB110" s="357">
        <v>440</v>
      </c>
      <c r="BC110" s="357">
        <v>440</v>
      </c>
      <c r="BD110" s="357">
        <v>437</v>
      </c>
      <c r="BE110" s="357">
        <v>437</v>
      </c>
      <c r="BF110" s="357">
        <v>431</v>
      </c>
      <c r="BG110" s="357">
        <v>429</v>
      </c>
      <c r="BH110" s="357">
        <v>429</v>
      </c>
      <c r="BI110" s="357">
        <v>428</v>
      </c>
      <c r="BJ110" s="357">
        <v>432</v>
      </c>
      <c r="BK110" s="346">
        <v>432</v>
      </c>
      <c r="BL110" s="347">
        <v>429</v>
      </c>
      <c r="BM110" s="357">
        <v>427</v>
      </c>
      <c r="BN110" s="357">
        <v>435</v>
      </c>
      <c r="BO110" s="357">
        <v>435</v>
      </c>
      <c r="BP110" s="357">
        <v>435</v>
      </c>
      <c r="BQ110" s="357">
        <v>441</v>
      </c>
      <c r="BR110" s="357">
        <v>435</v>
      </c>
      <c r="BS110" s="357">
        <v>434</v>
      </c>
      <c r="BT110" s="357">
        <v>433</v>
      </c>
      <c r="BU110" s="357">
        <v>428</v>
      </c>
      <c r="BV110" s="357">
        <v>431</v>
      </c>
      <c r="BW110" s="346">
        <v>430</v>
      </c>
      <c r="BX110" s="347">
        <v>432</v>
      </c>
      <c r="BY110" s="357">
        <v>428</v>
      </c>
      <c r="BZ110" s="357">
        <v>461</v>
      </c>
      <c r="CA110" s="357">
        <v>455</v>
      </c>
      <c r="CB110" s="357">
        <v>458</v>
      </c>
      <c r="CC110" s="357">
        <v>453</v>
      </c>
      <c r="CD110" s="357">
        <v>454</v>
      </c>
      <c r="CE110" s="357">
        <v>452</v>
      </c>
      <c r="CF110" s="357">
        <v>449</v>
      </c>
      <c r="CG110" s="357">
        <v>450</v>
      </c>
      <c r="CH110" s="357">
        <v>445</v>
      </c>
      <c r="CI110" s="346">
        <v>446</v>
      </c>
      <c r="CJ110" s="347">
        <v>444</v>
      </c>
      <c r="CK110" s="357">
        <v>436</v>
      </c>
      <c r="CL110" s="357">
        <v>436</v>
      </c>
      <c r="CM110" s="357">
        <v>441</v>
      </c>
      <c r="CN110" s="357">
        <v>441</v>
      </c>
      <c r="CO110" s="357">
        <v>445</v>
      </c>
      <c r="CP110" s="357">
        <v>443</v>
      </c>
      <c r="CQ110" s="357">
        <v>446</v>
      </c>
      <c r="CR110" s="357">
        <v>445</v>
      </c>
      <c r="CS110" s="346">
        <v>444</v>
      </c>
      <c r="CT110" s="350">
        <v>444</v>
      </c>
      <c r="CU110" s="102">
        <v>0</v>
      </c>
      <c r="CV110" s="85">
        <v>0</v>
      </c>
      <c r="CW110" s="102">
        <v>-2</v>
      </c>
      <c r="CX110" s="85">
        <v>-0.44843049327354262</v>
      </c>
    </row>
    <row r="111" spans="1:102" ht="15" customHeight="1" outlineLevel="2">
      <c r="A111" s="371">
        <v>145</v>
      </c>
      <c r="B111" s="15" t="s">
        <v>389</v>
      </c>
      <c r="C111" s="341" t="s">
        <v>396</v>
      </c>
      <c r="D111" s="347">
        <v>127</v>
      </c>
      <c r="E111" s="357">
        <v>127</v>
      </c>
      <c r="F111" s="357">
        <v>127</v>
      </c>
      <c r="G111" s="357">
        <v>127</v>
      </c>
      <c r="H111" s="357">
        <v>127</v>
      </c>
      <c r="I111" s="357">
        <v>127</v>
      </c>
      <c r="J111" s="357">
        <v>127</v>
      </c>
      <c r="K111" s="357">
        <v>127</v>
      </c>
      <c r="L111" s="357">
        <v>127</v>
      </c>
      <c r="M111" s="357">
        <v>127</v>
      </c>
      <c r="N111" s="357">
        <v>127</v>
      </c>
      <c r="O111" s="350">
        <v>134</v>
      </c>
      <c r="P111" s="347">
        <v>134</v>
      </c>
      <c r="Q111" s="357">
        <v>117</v>
      </c>
      <c r="R111" s="357">
        <v>116</v>
      </c>
      <c r="S111" s="357">
        <v>147</v>
      </c>
      <c r="T111" s="357">
        <v>145</v>
      </c>
      <c r="U111" s="357">
        <v>148</v>
      </c>
      <c r="V111" s="357">
        <v>146</v>
      </c>
      <c r="W111" s="357">
        <v>142</v>
      </c>
      <c r="X111" s="357">
        <v>142</v>
      </c>
      <c r="Y111" s="357">
        <v>142</v>
      </c>
      <c r="Z111" s="357">
        <v>141</v>
      </c>
      <c r="AA111" s="350">
        <v>141</v>
      </c>
      <c r="AB111" s="347">
        <v>141</v>
      </c>
      <c r="AC111" s="357">
        <v>141</v>
      </c>
      <c r="AD111" s="357">
        <v>141</v>
      </c>
      <c r="AE111" s="357">
        <v>141</v>
      </c>
      <c r="AF111" s="357">
        <v>141</v>
      </c>
      <c r="AG111" s="357">
        <v>141</v>
      </c>
      <c r="AH111" s="357">
        <v>141</v>
      </c>
      <c r="AI111" s="357">
        <v>139</v>
      </c>
      <c r="AJ111" s="357">
        <v>139</v>
      </c>
      <c r="AK111" s="357">
        <v>139</v>
      </c>
      <c r="AL111" s="357">
        <v>139</v>
      </c>
      <c r="AM111" s="350">
        <v>139</v>
      </c>
      <c r="AN111" s="347">
        <v>139</v>
      </c>
      <c r="AO111" s="357">
        <v>140</v>
      </c>
      <c r="AP111" s="357">
        <v>140</v>
      </c>
      <c r="AQ111" s="357">
        <v>140</v>
      </c>
      <c r="AR111" s="357">
        <v>140</v>
      </c>
      <c r="AS111" s="357">
        <v>140</v>
      </c>
      <c r="AT111" s="357">
        <v>140</v>
      </c>
      <c r="AU111" s="357">
        <v>140</v>
      </c>
      <c r="AV111" s="357">
        <v>140</v>
      </c>
      <c r="AW111" s="357">
        <v>137</v>
      </c>
      <c r="AX111" s="357">
        <v>136</v>
      </c>
      <c r="AY111" s="350">
        <v>136</v>
      </c>
      <c r="AZ111" s="347">
        <v>136</v>
      </c>
      <c r="BA111" s="357">
        <v>136</v>
      </c>
      <c r="BB111" s="357">
        <v>136</v>
      </c>
      <c r="BC111" s="357">
        <v>136</v>
      </c>
      <c r="BD111" s="357">
        <v>136</v>
      </c>
      <c r="BE111" s="357">
        <v>136</v>
      </c>
      <c r="BF111" s="357">
        <v>131</v>
      </c>
      <c r="BG111" s="357">
        <v>128</v>
      </c>
      <c r="BH111" s="357">
        <v>128</v>
      </c>
      <c r="BI111" s="357">
        <v>128</v>
      </c>
      <c r="BJ111" s="357">
        <v>127</v>
      </c>
      <c r="BK111" s="346">
        <v>127</v>
      </c>
      <c r="BL111" s="347">
        <v>127</v>
      </c>
      <c r="BM111" s="357">
        <v>126</v>
      </c>
      <c r="BN111" s="357">
        <v>128</v>
      </c>
      <c r="BO111" s="357">
        <v>128</v>
      </c>
      <c r="BP111" s="357">
        <v>128</v>
      </c>
      <c r="BQ111" s="357">
        <v>128</v>
      </c>
      <c r="BR111" s="357">
        <v>127</v>
      </c>
      <c r="BS111" s="357">
        <v>127</v>
      </c>
      <c r="BT111" s="357">
        <v>124</v>
      </c>
      <c r="BU111" s="357">
        <v>124</v>
      </c>
      <c r="BV111" s="357">
        <v>124</v>
      </c>
      <c r="BW111" s="346">
        <v>125</v>
      </c>
      <c r="BX111" s="347">
        <v>126</v>
      </c>
      <c r="BY111" s="357">
        <v>126</v>
      </c>
      <c r="BZ111" s="357">
        <v>135</v>
      </c>
      <c r="CA111" s="357">
        <v>132</v>
      </c>
      <c r="CB111" s="357">
        <v>133</v>
      </c>
      <c r="CC111" s="357">
        <v>134</v>
      </c>
      <c r="CD111" s="357">
        <v>134</v>
      </c>
      <c r="CE111" s="357">
        <v>134</v>
      </c>
      <c r="CF111" s="357">
        <v>133</v>
      </c>
      <c r="CG111" s="357">
        <v>135</v>
      </c>
      <c r="CH111" s="357">
        <v>132</v>
      </c>
      <c r="CI111" s="346">
        <v>129</v>
      </c>
      <c r="CJ111" s="347">
        <v>128</v>
      </c>
      <c r="CK111" s="357">
        <v>127</v>
      </c>
      <c r="CL111" s="357">
        <v>126</v>
      </c>
      <c r="CM111" s="357">
        <v>127</v>
      </c>
      <c r="CN111" s="357">
        <v>127</v>
      </c>
      <c r="CO111" s="357">
        <v>129</v>
      </c>
      <c r="CP111" s="357">
        <v>129</v>
      </c>
      <c r="CQ111" s="357">
        <v>131</v>
      </c>
      <c r="CR111" s="357">
        <v>131</v>
      </c>
      <c r="CS111" s="346">
        <v>131</v>
      </c>
      <c r="CT111" s="350">
        <v>130</v>
      </c>
      <c r="CU111" s="102">
        <v>-1</v>
      </c>
      <c r="CV111" s="85">
        <v>-0.76335877862595414</v>
      </c>
      <c r="CW111" s="102">
        <v>1</v>
      </c>
      <c r="CX111" s="85">
        <v>0.77519379844961245</v>
      </c>
    </row>
    <row r="112" spans="1:102" ht="15" customHeight="1" outlineLevel="2">
      <c r="A112" s="371">
        <v>209</v>
      </c>
      <c r="B112" s="15" t="s">
        <v>389</v>
      </c>
      <c r="C112" s="341" t="s">
        <v>397</v>
      </c>
      <c r="D112" s="347">
        <v>218</v>
      </c>
      <c r="E112" s="357">
        <v>218</v>
      </c>
      <c r="F112" s="357">
        <v>218</v>
      </c>
      <c r="G112" s="357">
        <v>218</v>
      </c>
      <c r="H112" s="357">
        <v>218</v>
      </c>
      <c r="I112" s="357">
        <v>226</v>
      </c>
      <c r="J112" s="357">
        <v>226</v>
      </c>
      <c r="K112" s="357">
        <v>226</v>
      </c>
      <c r="L112" s="357">
        <v>226</v>
      </c>
      <c r="M112" s="357">
        <v>226</v>
      </c>
      <c r="N112" s="357">
        <v>226</v>
      </c>
      <c r="O112" s="350">
        <v>247</v>
      </c>
      <c r="P112" s="347">
        <v>244</v>
      </c>
      <c r="Q112" s="357">
        <v>217</v>
      </c>
      <c r="R112" s="357">
        <v>215</v>
      </c>
      <c r="S112" s="357">
        <v>284</v>
      </c>
      <c r="T112" s="357">
        <v>280</v>
      </c>
      <c r="U112" s="357">
        <v>283</v>
      </c>
      <c r="V112" s="357">
        <v>284</v>
      </c>
      <c r="W112" s="357">
        <v>280</v>
      </c>
      <c r="X112" s="357">
        <v>279</v>
      </c>
      <c r="Y112" s="357">
        <v>281</v>
      </c>
      <c r="Z112" s="357">
        <v>281</v>
      </c>
      <c r="AA112" s="350">
        <v>284</v>
      </c>
      <c r="AB112" s="347">
        <v>284</v>
      </c>
      <c r="AC112" s="357">
        <v>284</v>
      </c>
      <c r="AD112" s="357">
        <v>283</v>
      </c>
      <c r="AE112" s="357">
        <v>283</v>
      </c>
      <c r="AF112" s="357">
        <v>288</v>
      </c>
      <c r="AG112" s="357">
        <v>287</v>
      </c>
      <c r="AH112" s="357">
        <v>287</v>
      </c>
      <c r="AI112" s="357">
        <v>290</v>
      </c>
      <c r="AJ112" s="357">
        <v>293</v>
      </c>
      <c r="AK112" s="357">
        <v>292</v>
      </c>
      <c r="AL112" s="357">
        <v>291</v>
      </c>
      <c r="AM112" s="350">
        <v>291</v>
      </c>
      <c r="AN112" s="347">
        <v>291</v>
      </c>
      <c r="AO112" s="357">
        <v>289</v>
      </c>
      <c r="AP112" s="357">
        <v>289</v>
      </c>
      <c r="AQ112" s="357">
        <v>289</v>
      </c>
      <c r="AR112" s="357">
        <v>288</v>
      </c>
      <c r="AS112" s="357">
        <v>288</v>
      </c>
      <c r="AT112" s="357">
        <v>288</v>
      </c>
      <c r="AU112" s="357">
        <v>287</v>
      </c>
      <c r="AV112" s="357">
        <v>286</v>
      </c>
      <c r="AW112" s="357">
        <v>286</v>
      </c>
      <c r="AX112" s="357">
        <v>285</v>
      </c>
      <c r="AY112" s="350">
        <v>285</v>
      </c>
      <c r="AZ112" s="347">
        <v>284</v>
      </c>
      <c r="BA112" s="357">
        <v>284</v>
      </c>
      <c r="BB112" s="357">
        <v>284</v>
      </c>
      <c r="BC112" s="357">
        <v>283</v>
      </c>
      <c r="BD112" s="357">
        <v>283</v>
      </c>
      <c r="BE112" s="357">
        <v>283</v>
      </c>
      <c r="BF112" s="357">
        <v>281</v>
      </c>
      <c r="BG112" s="357">
        <v>282</v>
      </c>
      <c r="BH112" s="357">
        <v>281</v>
      </c>
      <c r="BI112" s="357">
        <v>280</v>
      </c>
      <c r="BJ112" s="357">
        <v>282</v>
      </c>
      <c r="BK112" s="346">
        <v>281</v>
      </c>
      <c r="BL112" s="347">
        <v>280</v>
      </c>
      <c r="BM112" s="357">
        <v>280</v>
      </c>
      <c r="BN112" s="357">
        <v>285</v>
      </c>
      <c r="BO112" s="357">
        <v>286</v>
      </c>
      <c r="BP112" s="357">
        <v>286</v>
      </c>
      <c r="BQ112" s="357">
        <v>287</v>
      </c>
      <c r="BR112" s="357">
        <v>284</v>
      </c>
      <c r="BS112" s="357">
        <v>285</v>
      </c>
      <c r="BT112" s="357">
        <v>285</v>
      </c>
      <c r="BU112" s="357">
        <v>285</v>
      </c>
      <c r="BV112" s="357">
        <v>285</v>
      </c>
      <c r="BW112" s="346">
        <v>285</v>
      </c>
      <c r="BX112" s="347">
        <v>286</v>
      </c>
      <c r="BY112" s="357">
        <v>287</v>
      </c>
      <c r="BZ112" s="357">
        <v>304</v>
      </c>
      <c r="CA112" s="357">
        <v>305</v>
      </c>
      <c r="CB112" s="357">
        <v>304</v>
      </c>
      <c r="CC112" s="357">
        <v>304</v>
      </c>
      <c r="CD112" s="357">
        <v>302</v>
      </c>
      <c r="CE112" s="357">
        <v>298</v>
      </c>
      <c r="CF112" s="357">
        <v>297</v>
      </c>
      <c r="CG112" s="357">
        <v>297</v>
      </c>
      <c r="CH112" s="357">
        <v>297</v>
      </c>
      <c r="CI112" s="346">
        <v>295</v>
      </c>
      <c r="CJ112" s="347">
        <v>295</v>
      </c>
      <c r="CK112" s="357">
        <v>292</v>
      </c>
      <c r="CL112" s="357">
        <v>292</v>
      </c>
      <c r="CM112" s="357">
        <v>295</v>
      </c>
      <c r="CN112" s="357">
        <v>295</v>
      </c>
      <c r="CO112" s="357">
        <v>295</v>
      </c>
      <c r="CP112" s="357">
        <v>294</v>
      </c>
      <c r="CQ112" s="357">
        <v>296</v>
      </c>
      <c r="CR112" s="357">
        <v>300</v>
      </c>
      <c r="CS112" s="346">
        <v>296</v>
      </c>
      <c r="CT112" s="350">
        <v>299</v>
      </c>
      <c r="CU112" s="102">
        <v>3</v>
      </c>
      <c r="CV112" s="85">
        <v>1.0135135135135136</v>
      </c>
      <c r="CW112" s="102">
        <v>4</v>
      </c>
      <c r="CX112" s="85">
        <v>1.3559322033898304</v>
      </c>
    </row>
    <row r="113" spans="1:102" ht="15" customHeight="1" outlineLevel="2">
      <c r="A113" s="371">
        <v>282</v>
      </c>
      <c r="B113" s="15" t="s">
        <v>389</v>
      </c>
      <c r="C113" s="341" t="s">
        <v>398</v>
      </c>
      <c r="D113" s="347">
        <v>451</v>
      </c>
      <c r="E113" s="357">
        <v>451</v>
      </c>
      <c r="F113" s="357">
        <v>451</v>
      </c>
      <c r="G113" s="357">
        <v>451</v>
      </c>
      <c r="H113" s="357">
        <v>451</v>
      </c>
      <c r="I113" s="357">
        <v>462</v>
      </c>
      <c r="J113" s="357">
        <v>462</v>
      </c>
      <c r="K113" s="357">
        <v>462</v>
      </c>
      <c r="L113" s="357">
        <v>462</v>
      </c>
      <c r="M113" s="357">
        <v>462</v>
      </c>
      <c r="N113" s="357">
        <v>460</v>
      </c>
      <c r="O113" s="350">
        <v>471</v>
      </c>
      <c r="P113" s="347">
        <v>463</v>
      </c>
      <c r="Q113" s="357">
        <v>423</v>
      </c>
      <c r="R113" s="357">
        <v>421</v>
      </c>
      <c r="S113" s="357">
        <v>598</v>
      </c>
      <c r="T113" s="357">
        <v>590</v>
      </c>
      <c r="U113" s="357">
        <v>603</v>
      </c>
      <c r="V113" s="357">
        <v>594</v>
      </c>
      <c r="W113" s="357">
        <v>593</v>
      </c>
      <c r="X113" s="357">
        <v>593</v>
      </c>
      <c r="Y113" s="357">
        <v>594</v>
      </c>
      <c r="Z113" s="357">
        <v>592</v>
      </c>
      <c r="AA113" s="350">
        <v>593</v>
      </c>
      <c r="AB113" s="347">
        <v>592</v>
      </c>
      <c r="AC113" s="357">
        <v>591</v>
      </c>
      <c r="AD113" s="357">
        <v>590</v>
      </c>
      <c r="AE113" s="357">
        <v>589</v>
      </c>
      <c r="AF113" s="357">
        <v>587</v>
      </c>
      <c r="AG113" s="357">
        <v>585</v>
      </c>
      <c r="AH113" s="357">
        <v>583</v>
      </c>
      <c r="AI113" s="357">
        <v>587</v>
      </c>
      <c r="AJ113" s="357">
        <v>589</v>
      </c>
      <c r="AK113" s="357">
        <v>587</v>
      </c>
      <c r="AL113" s="357">
        <v>587</v>
      </c>
      <c r="AM113" s="350">
        <v>586</v>
      </c>
      <c r="AN113" s="347">
        <v>583</v>
      </c>
      <c r="AO113" s="357">
        <v>582</v>
      </c>
      <c r="AP113" s="357">
        <v>581</v>
      </c>
      <c r="AQ113" s="357">
        <v>578</v>
      </c>
      <c r="AR113" s="357">
        <v>575</v>
      </c>
      <c r="AS113" s="357">
        <v>575</v>
      </c>
      <c r="AT113" s="357">
        <v>574</v>
      </c>
      <c r="AU113" s="357">
        <v>570</v>
      </c>
      <c r="AV113" s="357">
        <v>568</v>
      </c>
      <c r="AW113" s="357">
        <v>564</v>
      </c>
      <c r="AX113" s="357">
        <v>563</v>
      </c>
      <c r="AY113" s="350">
        <v>563</v>
      </c>
      <c r="AZ113" s="347">
        <v>563</v>
      </c>
      <c r="BA113" s="357">
        <v>560</v>
      </c>
      <c r="BB113" s="357">
        <v>557</v>
      </c>
      <c r="BC113" s="357">
        <v>556</v>
      </c>
      <c r="BD113" s="357">
        <v>553</v>
      </c>
      <c r="BE113" s="357">
        <v>550</v>
      </c>
      <c r="BF113" s="357">
        <v>534</v>
      </c>
      <c r="BG113" s="357">
        <v>539</v>
      </c>
      <c r="BH113" s="357">
        <v>538</v>
      </c>
      <c r="BI113" s="357">
        <v>537</v>
      </c>
      <c r="BJ113" s="357">
        <v>537</v>
      </c>
      <c r="BK113" s="346">
        <v>537</v>
      </c>
      <c r="BL113" s="347">
        <v>537</v>
      </c>
      <c r="BM113" s="357">
        <v>537</v>
      </c>
      <c r="BN113" s="357">
        <v>542</v>
      </c>
      <c r="BO113" s="357">
        <v>542</v>
      </c>
      <c r="BP113" s="357">
        <v>542</v>
      </c>
      <c r="BQ113" s="357">
        <v>550</v>
      </c>
      <c r="BR113" s="357">
        <v>547</v>
      </c>
      <c r="BS113" s="357">
        <v>548</v>
      </c>
      <c r="BT113" s="357">
        <v>546</v>
      </c>
      <c r="BU113" s="357">
        <v>543</v>
      </c>
      <c r="BV113" s="357">
        <v>545</v>
      </c>
      <c r="BW113" s="346">
        <v>547</v>
      </c>
      <c r="BX113" s="347">
        <v>552</v>
      </c>
      <c r="BY113" s="357">
        <v>550</v>
      </c>
      <c r="BZ113" s="357">
        <v>583</v>
      </c>
      <c r="CA113" s="357">
        <v>576</v>
      </c>
      <c r="CB113" s="357">
        <v>577</v>
      </c>
      <c r="CC113" s="357">
        <v>578</v>
      </c>
      <c r="CD113" s="357">
        <v>575</v>
      </c>
      <c r="CE113" s="357">
        <v>575</v>
      </c>
      <c r="CF113" s="357">
        <v>572</v>
      </c>
      <c r="CG113" s="357">
        <v>572</v>
      </c>
      <c r="CH113" s="357">
        <v>569</v>
      </c>
      <c r="CI113" s="346">
        <v>561</v>
      </c>
      <c r="CJ113" s="347">
        <v>559</v>
      </c>
      <c r="CK113" s="357">
        <v>551</v>
      </c>
      <c r="CL113" s="357">
        <v>550</v>
      </c>
      <c r="CM113" s="357">
        <v>553</v>
      </c>
      <c r="CN113" s="357">
        <v>555</v>
      </c>
      <c r="CO113" s="357">
        <v>554</v>
      </c>
      <c r="CP113" s="357">
        <v>553</v>
      </c>
      <c r="CQ113" s="357">
        <v>555</v>
      </c>
      <c r="CR113" s="357">
        <v>554</v>
      </c>
      <c r="CS113" s="346">
        <v>554</v>
      </c>
      <c r="CT113" s="350">
        <v>552</v>
      </c>
      <c r="CU113" s="102">
        <v>-2</v>
      </c>
      <c r="CV113" s="85">
        <v>-0.36101083032490977</v>
      </c>
      <c r="CW113" s="102">
        <v>-9</v>
      </c>
      <c r="CX113" s="85">
        <v>-1.6042780748663104</v>
      </c>
    </row>
    <row r="114" spans="1:102" ht="15" customHeight="1" outlineLevel="2">
      <c r="A114" s="371">
        <v>353</v>
      </c>
      <c r="B114" s="15" t="s">
        <v>389</v>
      </c>
      <c r="C114" s="341" t="s">
        <v>399</v>
      </c>
      <c r="D114" s="347">
        <v>77</v>
      </c>
      <c r="E114" s="357">
        <v>77</v>
      </c>
      <c r="F114" s="357">
        <v>77</v>
      </c>
      <c r="G114" s="357">
        <v>77</v>
      </c>
      <c r="H114" s="357">
        <v>77</v>
      </c>
      <c r="I114" s="357">
        <v>77</v>
      </c>
      <c r="J114" s="357">
        <v>77</v>
      </c>
      <c r="K114" s="357">
        <v>77</v>
      </c>
      <c r="L114" s="357">
        <v>77</v>
      </c>
      <c r="M114" s="357">
        <v>77</v>
      </c>
      <c r="N114" s="357">
        <v>77</v>
      </c>
      <c r="O114" s="350">
        <v>80</v>
      </c>
      <c r="P114" s="347">
        <v>80</v>
      </c>
      <c r="Q114" s="357">
        <v>70</v>
      </c>
      <c r="R114" s="357">
        <v>70</v>
      </c>
      <c r="S114" s="357">
        <v>86</v>
      </c>
      <c r="T114" s="357">
        <v>84</v>
      </c>
      <c r="U114" s="357">
        <v>85</v>
      </c>
      <c r="V114" s="357">
        <v>84</v>
      </c>
      <c r="W114" s="357">
        <v>84</v>
      </c>
      <c r="X114" s="357">
        <v>83</v>
      </c>
      <c r="Y114" s="357">
        <v>83</v>
      </c>
      <c r="Z114" s="357">
        <v>82</v>
      </c>
      <c r="AA114" s="350">
        <v>85</v>
      </c>
      <c r="AB114" s="347">
        <v>85</v>
      </c>
      <c r="AC114" s="357">
        <v>85</v>
      </c>
      <c r="AD114" s="357">
        <v>87</v>
      </c>
      <c r="AE114" s="357">
        <v>87</v>
      </c>
      <c r="AF114" s="357">
        <v>86</v>
      </c>
      <c r="AG114" s="357">
        <v>86</v>
      </c>
      <c r="AH114" s="357">
        <v>86</v>
      </c>
      <c r="AI114" s="357">
        <v>85</v>
      </c>
      <c r="AJ114" s="357">
        <v>84</v>
      </c>
      <c r="AK114" s="357">
        <v>84</v>
      </c>
      <c r="AL114" s="357">
        <v>84</v>
      </c>
      <c r="AM114" s="350">
        <v>84</v>
      </c>
      <c r="AN114" s="347">
        <v>83</v>
      </c>
      <c r="AO114" s="357">
        <v>84</v>
      </c>
      <c r="AP114" s="357">
        <v>84</v>
      </c>
      <c r="AQ114" s="357">
        <v>84</v>
      </c>
      <c r="AR114" s="357">
        <v>84</v>
      </c>
      <c r="AS114" s="357">
        <v>82</v>
      </c>
      <c r="AT114" s="357">
        <v>81</v>
      </c>
      <c r="AU114" s="357">
        <v>80</v>
      </c>
      <c r="AV114" s="357">
        <v>80</v>
      </c>
      <c r="AW114" s="357">
        <v>80</v>
      </c>
      <c r="AX114" s="357">
        <v>80</v>
      </c>
      <c r="AY114" s="350">
        <v>80</v>
      </c>
      <c r="AZ114" s="347">
        <v>79</v>
      </c>
      <c r="BA114" s="357">
        <v>79</v>
      </c>
      <c r="BB114" s="357">
        <v>79</v>
      </c>
      <c r="BC114" s="357">
        <v>79</v>
      </c>
      <c r="BD114" s="357">
        <v>79</v>
      </c>
      <c r="BE114" s="357">
        <v>79</v>
      </c>
      <c r="BF114" s="357">
        <v>79</v>
      </c>
      <c r="BG114" s="357">
        <v>76</v>
      </c>
      <c r="BH114" s="357">
        <v>76</v>
      </c>
      <c r="BI114" s="357">
        <v>76</v>
      </c>
      <c r="BJ114" s="357">
        <v>76</v>
      </c>
      <c r="BK114" s="346">
        <v>76</v>
      </c>
      <c r="BL114" s="347">
        <v>76</v>
      </c>
      <c r="BM114" s="357">
        <v>76</v>
      </c>
      <c r="BN114" s="357">
        <v>76</v>
      </c>
      <c r="BO114" s="357">
        <v>75</v>
      </c>
      <c r="BP114" s="357">
        <v>75</v>
      </c>
      <c r="BQ114" s="357">
        <v>75</v>
      </c>
      <c r="BR114" s="357">
        <v>72</v>
      </c>
      <c r="BS114" s="357">
        <v>72</v>
      </c>
      <c r="BT114" s="357">
        <v>72</v>
      </c>
      <c r="BU114" s="357">
        <v>72</v>
      </c>
      <c r="BV114" s="357">
        <v>72</v>
      </c>
      <c r="BW114" s="346">
        <v>72</v>
      </c>
      <c r="BX114" s="347">
        <v>72</v>
      </c>
      <c r="BY114" s="357">
        <v>74</v>
      </c>
      <c r="BZ114" s="357">
        <v>83</v>
      </c>
      <c r="CA114" s="357">
        <v>83</v>
      </c>
      <c r="CB114" s="357">
        <v>83</v>
      </c>
      <c r="CC114" s="357">
        <v>82</v>
      </c>
      <c r="CD114" s="357">
        <v>82</v>
      </c>
      <c r="CE114" s="357">
        <v>80</v>
      </c>
      <c r="CF114" s="357">
        <v>81</v>
      </c>
      <c r="CG114" s="357">
        <v>82</v>
      </c>
      <c r="CH114" s="357">
        <v>81</v>
      </c>
      <c r="CI114" s="346">
        <v>78</v>
      </c>
      <c r="CJ114" s="347">
        <v>78</v>
      </c>
      <c r="CK114" s="357">
        <v>78</v>
      </c>
      <c r="CL114" s="357">
        <v>80</v>
      </c>
      <c r="CM114" s="357">
        <v>81</v>
      </c>
      <c r="CN114" s="357">
        <v>81</v>
      </c>
      <c r="CO114" s="357">
        <v>81</v>
      </c>
      <c r="CP114" s="357">
        <v>80</v>
      </c>
      <c r="CQ114" s="357">
        <v>80</v>
      </c>
      <c r="CR114" s="357">
        <v>80</v>
      </c>
      <c r="CS114" s="346">
        <v>80</v>
      </c>
      <c r="CT114" s="350">
        <v>80</v>
      </c>
      <c r="CU114" s="102">
        <v>0</v>
      </c>
      <c r="CV114" s="85">
        <v>0</v>
      </c>
      <c r="CW114" s="102">
        <v>2</v>
      </c>
      <c r="CX114" s="85">
        <v>2.5641025641025639</v>
      </c>
    </row>
    <row r="115" spans="1:102" ht="15" customHeight="1" outlineLevel="2">
      <c r="A115" s="371">
        <v>364</v>
      </c>
      <c r="B115" s="15" t="s">
        <v>389</v>
      </c>
      <c r="C115" s="341" t="s">
        <v>400</v>
      </c>
      <c r="D115" s="347">
        <v>250</v>
      </c>
      <c r="E115" s="357">
        <v>250</v>
      </c>
      <c r="F115" s="357">
        <v>250</v>
      </c>
      <c r="G115" s="357">
        <v>250</v>
      </c>
      <c r="H115" s="357">
        <v>250</v>
      </c>
      <c r="I115" s="357">
        <v>254</v>
      </c>
      <c r="J115" s="357">
        <v>254</v>
      </c>
      <c r="K115" s="357">
        <v>254</v>
      </c>
      <c r="L115" s="357">
        <v>254</v>
      </c>
      <c r="M115" s="357">
        <v>254</v>
      </c>
      <c r="N115" s="357">
        <v>254</v>
      </c>
      <c r="O115" s="350">
        <v>269</v>
      </c>
      <c r="P115" s="347">
        <v>269</v>
      </c>
      <c r="Q115" s="357">
        <v>243</v>
      </c>
      <c r="R115" s="357">
        <v>242</v>
      </c>
      <c r="S115" s="357">
        <v>328</v>
      </c>
      <c r="T115" s="357">
        <v>323</v>
      </c>
      <c r="U115" s="357">
        <v>325</v>
      </c>
      <c r="V115" s="357">
        <v>324</v>
      </c>
      <c r="W115" s="357">
        <v>322</v>
      </c>
      <c r="X115" s="357">
        <v>322</v>
      </c>
      <c r="Y115" s="357">
        <v>324</v>
      </c>
      <c r="Z115" s="357">
        <v>323</v>
      </c>
      <c r="AA115" s="350">
        <v>321</v>
      </c>
      <c r="AB115" s="347">
        <v>321</v>
      </c>
      <c r="AC115" s="357">
        <v>320</v>
      </c>
      <c r="AD115" s="357">
        <v>321</v>
      </c>
      <c r="AE115" s="357">
        <v>321</v>
      </c>
      <c r="AF115" s="357">
        <v>322</v>
      </c>
      <c r="AG115" s="357">
        <v>321</v>
      </c>
      <c r="AH115" s="357">
        <v>321</v>
      </c>
      <c r="AI115" s="357">
        <v>324</v>
      </c>
      <c r="AJ115" s="357">
        <v>322</v>
      </c>
      <c r="AK115" s="357">
        <v>322</v>
      </c>
      <c r="AL115" s="357">
        <v>322</v>
      </c>
      <c r="AM115" s="350">
        <v>322</v>
      </c>
      <c r="AN115" s="347">
        <v>322</v>
      </c>
      <c r="AO115" s="357">
        <v>322</v>
      </c>
      <c r="AP115" s="357">
        <v>321</v>
      </c>
      <c r="AQ115" s="357">
        <v>320</v>
      </c>
      <c r="AR115" s="357">
        <v>319</v>
      </c>
      <c r="AS115" s="357">
        <v>319</v>
      </c>
      <c r="AT115" s="357">
        <v>318</v>
      </c>
      <c r="AU115" s="357">
        <v>315</v>
      </c>
      <c r="AV115" s="357">
        <v>315</v>
      </c>
      <c r="AW115" s="357">
        <v>315</v>
      </c>
      <c r="AX115" s="357">
        <v>313</v>
      </c>
      <c r="AY115" s="350">
        <v>313</v>
      </c>
      <c r="AZ115" s="347">
        <v>313</v>
      </c>
      <c r="BA115" s="357">
        <v>312</v>
      </c>
      <c r="BB115" s="357">
        <v>312</v>
      </c>
      <c r="BC115" s="357">
        <v>311</v>
      </c>
      <c r="BD115" s="357">
        <v>309</v>
      </c>
      <c r="BE115" s="357">
        <v>309</v>
      </c>
      <c r="BF115" s="357">
        <v>306</v>
      </c>
      <c r="BG115" s="357">
        <v>305</v>
      </c>
      <c r="BH115" s="357">
        <v>304</v>
      </c>
      <c r="BI115" s="357">
        <v>304</v>
      </c>
      <c r="BJ115" s="357">
        <v>304</v>
      </c>
      <c r="BK115" s="346">
        <v>304</v>
      </c>
      <c r="BL115" s="347">
        <v>304</v>
      </c>
      <c r="BM115" s="357">
        <v>304</v>
      </c>
      <c r="BN115" s="357">
        <v>308</v>
      </c>
      <c r="BO115" s="357">
        <v>308</v>
      </c>
      <c r="BP115" s="357">
        <v>308</v>
      </c>
      <c r="BQ115" s="357">
        <v>309</v>
      </c>
      <c r="BR115" s="357">
        <v>306</v>
      </c>
      <c r="BS115" s="357">
        <v>304</v>
      </c>
      <c r="BT115" s="357">
        <v>304</v>
      </c>
      <c r="BU115" s="357">
        <v>302</v>
      </c>
      <c r="BV115" s="357">
        <v>300</v>
      </c>
      <c r="BW115" s="346">
        <v>300</v>
      </c>
      <c r="BX115" s="347">
        <v>300</v>
      </c>
      <c r="BY115" s="357">
        <v>297</v>
      </c>
      <c r="BZ115" s="357">
        <v>313</v>
      </c>
      <c r="CA115" s="357">
        <v>311</v>
      </c>
      <c r="CB115" s="357">
        <v>309</v>
      </c>
      <c r="CC115" s="357">
        <v>305</v>
      </c>
      <c r="CD115" s="357">
        <v>300</v>
      </c>
      <c r="CE115" s="357">
        <v>300</v>
      </c>
      <c r="CF115" s="357">
        <v>299</v>
      </c>
      <c r="CG115" s="357">
        <v>300</v>
      </c>
      <c r="CH115" s="357">
        <v>299</v>
      </c>
      <c r="CI115" s="346">
        <v>296</v>
      </c>
      <c r="CJ115" s="347">
        <v>298</v>
      </c>
      <c r="CK115" s="357">
        <v>299</v>
      </c>
      <c r="CL115" s="357">
        <v>298</v>
      </c>
      <c r="CM115" s="357">
        <v>301</v>
      </c>
      <c r="CN115" s="357">
        <v>301</v>
      </c>
      <c r="CO115" s="357">
        <v>300</v>
      </c>
      <c r="CP115" s="357">
        <v>297</v>
      </c>
      <c r="CQ115" s="357">
        <v>299</v>
      </c>
      <c r="CR115" s="357">
        <v>299</v>
      </c>
      <c r="CS115" s="346">
        <v>296</v>
      </c>
      <c r="CT115" s="350">
        <v>293</v>
      </c>
      <c r="CU115" s="102">
        <v>-3</v>
      </c>
      <c r="CV115" s="85">
        <v>-1.0135135135135136</v>
      </c>
      <c r="CW115" s="102">
        <v>-3</v>
      </c>
      <c r="CX115" s="85">
        <v>-1.0135135135135136</v>
      </c>
    </row>
    <row r="116" spans="1:102" ht="15" customHeight="1" outlineLevel="2">
      <c r="A116" s="371">
        <v>368</v>
      </c>
      <c r="B116" s="15" t="s">
        <v>389</v>
      </c>
      <c r="C116" s="341" t="s">
        <v>401</v>
      </c>
      <c r="D116" s="347">
        <v>326</v>
      </c>
      <c r="E116" s="357">
        <v>326</v>
      </c>
      <c r="F116" s="357">
        <v>326</v>
      </c>
      <c r="G116" s="357">
        <v>326</v>
      </c>
      <c r="H116" s="357">
        <v>326</v>
      </c>
      <c r="I116" s="357">
        <v>332</v>
      </c>
      <c r="J116" s="357">
        <v>331</v>
      </c>
      <c r="K116" s="357">
        <v>332</v>
      </c>
      <c r="L116" s="357">
        <v>332</v>
      </c>
      <c r="M116" s="357">
        <v>332</v>
      </c>
      <c r="N116" s="357">
        <v>330</v>
      </c>
      <c r="O116" s="350">
        <v>337</v>
      </c>
      <c r="P116" s="347">
        <v>337</v>
      </c>
      <c r="Q116" s="357">
        <v>293</v>
      </c>
      <c r="R116" s="357">
        <v>290</v>
      </c>
      <c r="S116" s="357">
        <v>383</v>
      </c>
      <c r="T116" s="357">
        <v>372</v>
      </c>
      <c r="U116" s="357">
        <v>375</v>
      </c>
      <c r="V116" s="357">
        <v>371</v>
      </c>
      <c r="W116" s="357">
        <v>373</v>
      </c>
      <c r="X116" s="357">
        <v>373</v>
      </c>
      <c r="Y116" s="357">
        <v>373</v>
      </c>
      <c r="Z116" s="357">
        <v>373</v>
      </c>
      <c r="AA116" s="350">
        <v>373</v>
      </c>
      <c r="AB116" s="347">
        <v>372</v>
      </c>
      <c r="AC116" s="357">
        <v>372</v>
      </c>
      <c r="AD116" s="357">
        <v>373</v>
      </c>
      <c r="AE116" s="357">
        <v>373</v>
      </c>
      <c r="AF116" s="357">
        <v>371</v>
      </c>
      <c r="AG116" s="357">
        <v>370</v>
      </c>
      <c r="AH116" s="357">
        <v>371</v>
      </c>
      <c r="AI116" s="357">
        <v>373</v>
      </c>
      <c r="AJ116" s="357">
        <v>373</v>
      </c>
      <c r="AK116" s="357">
        <v>375</v>
      </c>
      <c r="AL116" s="357">
        <v>374</v>
      </c>
      <c r="AM116" s="350">
        <v>373</v>
      </c>
      <c r="AN116" s="347">
        <v>373</v>
      </c>
      <c r="AO116" s="357">
        <v>374</v>
      </c>
      <c r="AP116" s="357">
        <v>373</v>
      </c>
      <c r="AQ116" s="357">
        <v>373</v>
      </c>
      <c r="AR116" s="357">
        <v>372</v>
      </c>
      <c r="AS116" s="357">
        <v>372</v>
      </c>
      <c r="AT116" s="357">
        <v>372</v>
      </c>
      <c r="AU116" s="357">
        <v>370</v>
      </c>
      <c r="AV116" s="357">
        <v>368</v>
      </c>
      <c r="AW116" s="357">
        <v>367</v>
      </c>
      <c r="AX116" s="357">
        <v>366</v>
      </c>
      <c r="AY116" s="350">
        <v>366</v>
      </c>
      <c r="AZ116" s="347">
        <v>366</v>
      </c>
      <c r="BA116" s="357">
        <v>366</v>
      </c>
      <c r="BB116" s="357">
        <v>365</v>
      </c>
      <c r="BC116" s="357">
        <v>365</v>
      </c>
      <c r="BD116" s="357">
        <v>364</v>
      </c>
      <c r="BE116" s="357">
        <v>364</v>
      </c>
      <c r="BF116" s="357">
        <v>359</v>
      </c>
      <c r="BG116" s="357">
        <v>359</v>
      </c>
      <c r="BH116" s="357">
        <v>359</v>
      </c>
      <c r="BI116" s="357">
        <v>359</v>
      </c>
      <c r="BJ116" s="357">
        <v>357</v>
      </c>
      <c r="BK116" s="346">
        <v>355</v>
      </c>
      <c r="BL116" s="347">
        <v>352</v>
      </c>
      <c r="BM116" s="357">
        <v>352</v>
      </c>
      <c r="BN116" s="357">
        <v>356</v>
      </c>
      <c r="BO116" s="357">
        <v>355</v>
      </c>
      <c r="BP116" s="357">
        <v>355</v>
      </c>
      <c r="BQ116" s="357">
        <v>357</v>
      </c>
      <c r="BR116" s="357">
        <v>355</v>
      </c>
      <c r="BS116" s="357">
        <v>357</v>
      </c>
      <c r="BT116" s="357">
        <v>357</v>
      </c>
      <c r="BU116" s="357">
        <v>353</v>
      </c>
      <c r="BV116" s="357">
        <v>348</v>
      </c>
      <c r="BW116" s="346">
        <v>349</v>
      </c>
      <c r="BX116" s="347">
        <v>349</v>
      </c>
      <c r="BY116" s="357">
        <v>347</v>
      </c>
      <c r="BZ116" s="357">
        <v>364</v>
      </c>
      <c r="CA116" s="357">
        <v>363</v>
      </c>
      <c r="CB116" s="357">
        <v>361</v>
      </c>
      <c r="CC116" s="357">
        <v>358</v>
      </c>
      <c r="CD116" s="357">
        <v>357</v>
      </c>
      <c r="CE116" s="357">
        <v>355</v>
      </c>
      <c r="CF116" s="357">
        <v>354</v>
      </c>
      <c r="CG116" s="357">
        <v>355</v>
      </c>
      <c r="CH116" s="357">
        <v>354</v>
      </c>
      <c r="CI116" s="346">
        <v>348</v>
      </c>
      <c r="CJ116" s="347">
        <v>347</v>
      </c>
      <c r="CK116" s="357">
        <v>346</v>
      </c>
      <c r="CL116" s="357">
        <v>344</v>
      </c>
      <c r="CM116" s="357">
        <v>346</v>
      </c>
      <c r="CN116" s="357">
        <v>344</v>
      </c>
      <c r="CO116" s="357">
        <v>345</v>
      </c>
      <c r="CP116" s="357">
        <v>340</v>
      </c>
      <c r="CQ116" s="357">
        <v>338</v>
      </c>
      <c r="CR116" s="357">
        <v>336</v>
      </c>
      <c r="CS116" s="346">
        <v>335</v>
      </c>
      <c r="CT116" s="350">
        <v>336</v>
      </c>
      <c r="CU116" s="102">
        <v>1</v>
      </c>
      <c r="CV116" s="85">
        <v>0.29850746268656719</v>
      </c>
      <c r="CW116" s="102">
        <v>-12</v>
      </c>
      <c r="CX116" s="85">
        <v>-3.4482758620689653</v>
      </c>
    </row>
    <row r="117" spans="1:102" ht="15" customHeight="1" outlineLevel="2">
      <c r="A117" s="371">
        <v>390</v>
      </c>
      <c r="B117" s="15" t="s">
        <v>389</v>
      </c>
      <c r="C117" s="341" t="s">
        <v>402</v>
      </c>
      <c r="D117" s="347">
        <v>72</v>
      </c>
      <c r="E117" s="357">
        <v>72</v>
      </c>
      <c r="F117" s="357">
        <v>72</v>
      </c>
      <c r="G117" s="357">
        <v>72</v>
      </c>
      <c r="H117" s="357">
        <v>72</v>
      </c>
      <c r="I117" s="357">
        <v>74</v>
      </c>
      <c r="J117" s="357">
        <v>74</v>
      </c>
      <c r="K117" s="357">
        <v>74</v>
      </c>
      <c r="L117" s="357">
        <v>74</v>
      </c>
      <c r="M117" s="357">
        <v>74</v>
      </c>
      <c r="N117" s="357">
        <v>73</v>
      </c>
      <c r="O117" s="350">
        <v>78</v>
      </c>
      <c r="P117" s="347">
        <v>78</v>
      </c>
      <c r="Q117" s="357">
        <v>70</v>
      </c>
      <c r="R117" s="357">
        <v>70</v>
      </c>
      <c r="S117" s="357">
        <v>99</v>
      </c>
      <c r="T117" s="357">
        <v>99</v>
      </c>
      <c r="U117" s="357">
        <v>102</v>
      </c>
      <c r="V117" s="357">
        <v>106</v>
      </c>
      <c r="W117" s="357">
        <v>107</v>
      </c>
      <c r="X117" s="357">
        <v>106</v>
      </c>
      <c r="Y117" s="357">
        <v>106</v>
      </c>
      <c r="Z117" s="357">
        <v>106</v>
      </c>
      <c r="AA117" s="350">
        <v>106</v>
      </c>
      <c r="AB117" s="347">
        <v>106</v>
      </c>
      <c r="AC117" s="357">
        <v>107</v>
      </c>
      <c r="AD117" s="357">
        <v>107</v>
      </c>
      <c r="AE117" s="357">
        <v>107</v>
      </c>
      <c r="AF117" s="357">
        <v>109</v>
      </c>
      <c r="AG117" s="357">
        <v>108</v>
      </c>
      <c r="AH117" s="357">
        <v>108</v>
      </c>
      <c r="AI117" s="357">
        <v>108</v>
      </c>
      <c r="AJ117" s="357">
        <v>108</v>
      </c>
      <c r="AK117" s="357">
        <v>110</v>
      </c>
      <c r="AL117" s="357">
        <v>110</v>
      </c>
      <c r="AM117" s="350">
        <v>109</v>
      </c>
      <c r="AN117" s="347">
        <v>109</v>
      </c>
      <c r="AO117" s="357">
        <v>109</v>
      </c>
      <c r="AP117" s="357">
        <v>109</v>
      </c>
      <c r="AQ117" s="357">
        <v>109</v>
      </c>
      <c r="AR117" s="357">
        <v>109</v>
      </c>
      <c r="AS117" s="357">
        <v>109</v>
      </c>
      <c r="AT117" s="357">
        <v>108</v>
      </c>
      <c r="AU117" s="357">
        <v>107</v>
      </c>
      <c r="AV117" s="357">
        <v>107</v>
      </c>
      <c r="AW117" s="357">
        <v>104</v>
      </c>
      <c r="AX117" s="357">
        <v>102</v>
      </c>
      <c r="AY117" s="350">
        <v>102</v>
      </c>
      <c r="AZ117" s="347">
        <v>102</v>
      </c>
      <c r="BA117" s="357">
        <v>102</v>
      </c>
      <c r="BB117" s="357">
        <v>102</v>
      </c>
      <c r="BC117" s="357">
        <v>102</v>
      </c>
      <c r="BD117" s="357">
        <v>102</v>
      </c>
      <c r="BE117" s="357">
        <v>101</v>
      </c>
      <c r="BF117" s="357">
        <v>97</v>
      </c>
      <c r="BG117" s="357">
        <v>96</v>
      </c>
      <c r="BH117" s="357">
        <v>96</v>
      </c>
      <c r="BI117" s="357">
        <v>95</v>
      </c>
      <c r="BJ117" s="357">
        <v>94</v>
      </c>
      <c r="BK117" s="346">
        <v>94</v>
      </c>
      <c r="BL117" s="347">
        <v>93</v>
      </c>
      <c r="BM117" s="357">
        <v>93</v>
      </c>
      <c r="BN117" s="357">
        <v>93</v>
      </c>
      <c r="BO117" s="357">
        <v>94</v>
      </c>
      <c r="BP117" s="357">
        <v>94</v>
      </c>
      <c r="BQ117" s="357">
        <v>96</v>
      </c>
      <c r="BR117" s="357">
        <v>95</v>
      </c>
      <c r="BS117" s="357">
        <v>94</v>
      </c>
      <c r="BT117" s="357">
        <v>93</v>
      </c>
      <c r="BU117" s="357">
        <v>93</v>
      </c>
      <c r="BV117" s="357">
        <v>93</v>
      </c>
      <c r="BW117" s="346">
        <v>93</v>
      </c>
      <c r="BX117" s="347">
        <v>94</v>
      </c>
      <c r="BY117" s="357">
        <v>95</v>
      </c>
      <c r="BZ117" s="357">
        <v>100</v>
      </c>
      <c r="CA117" s="357">
        <v>99</v>
      </c>
      <c r="CB117" s="357">
        <v>100</v>
      </c>
      <c r="CC117" s="357">
        <v>100</v>
      </c>
      <c r="CD117" s="357">
        <v>101</v>
      </c>
      <c r="CE117" s="357">
        <v>101</v>
      </c>
      <c r="CF117" s="357">
        <v>100</v>
      </c>
      <c r="CG117" s="357">
        <v>101</v>
      </c>
      <c r="CH117" s="357">
        <v>101</v>
      </c>
      <c r="CI117" s="346">
        <v>99</v>
      </c>
      <c r="CJ117" s="347">
        <v>100</v>
      </c>
      <c r="CK117" s="357">
        <v>97</v>
      </c>
      <c r="CL117" s="357">
        <v>96</v>
      </c>
      <c r="CM117" s="357">
        <v>96</v>
      </c>
      <c r="CN117" s="357">
        <v>95</v>
      </c>
      <c r="CO117" s="357">
        <v>98</v>
      </c>
      <c r="CP117" s="357">
        <v>96</v>
      </c>
      <c r="CQ117" s="357">
        <v>96</v>
      </c>
      <c r="CR117" s="357">
        <v>101</v>
      </c>
      <c r="CS117" s="346">
        <v>101</v>
      </c>
      <c r="CT117" s="350">
        <v>103</v>
      </c>
      <c r="CU117" s="102">
        <v>2</v>
      </c>
      <c r="CV117" s="85">
        <v>1.9801980198019802</v>
      </c>
      <c r="CW117" s="102">
        <v>4</v>
      </c>
      <c r="CX117" s="85">
        <v>4.0404040404040407</v>
      </c>
    </row>
    <row r="118" spans="1:102" ht="15" customHeight="1" outlineLevel="2">
      <c r="A118" s="371">
        <v>467</v>
      </c>
      <c r="B118" s="15" t="s">
        <v>389</v>
      </c>
      <c r="C118" s="341" t="s">
        <v>403</v>
      </c>
      <c r="D118" s="347">
        <v>85</v>
      </c>
      <c r="E118" s="357">
        <v>85</v>
      </c>
      <c r="F118" s="357">
        <v>85</v>
      </c>
      <c r="G118" s="357">
        <v>85</v>
      </c>
      <c r="H118" s="357">
        <v>85</v>
      </c>
      <c r="I118" s="357">
        <v>85</v>
      </c>
      <c r="J118" s="357">
        <v>85</v>
      </c>
      <c r="K118" s="357">
        <v>85</v>
      </c>
      <c r="L118" s="357">
        <v>85</v>
      </c>
      <c r="M118" s="357">
        <v>85</v>
      </c>
      <c r="N118" s="357">
        <v>85</v>
      </c>
      <c r="O118" s="350">
        <v>84</v>
      </c>
      <c r="P118" s="347">
        <v>83</v>
      </c>
      <c r="Q118" s="357">
        <v>75</v>
      </c>
      <c r="R118" s="357">
        <v>74</v>
      </c>
      <c r="S118" s="357">
        <v>94</v>
      </c>
      <c r="T118" s="357">
        <v>90</v>
      </c>
      <c r="U118" s="357">
        <v>92</v>
      </c>
      <c r="V118" s="357">
        <v>94</v>
      </c>
      <c r="W118" s="357">
        <v>94</v>
      </c>
      <c r="X118" s="357">
        <v>94</v>
      </c>
      <c r="Y118" s="357">
        <v>94</v>
      </c>
      <c r="Z118" s="357">
        <v>94</v>
      </c>
      <c r="AA118" s="350">
        <v>94</v>
      </c>
      <c r="AB118" s="347">
        <v>94</v>
      </c>
      <c r="AC118" s="357">
        <v>94</v>
      </c>
      <c r="AD118" s="357">
        <v>94</v>
      </c>
      <c r="AE118" s="357">
        <v>94</v>
      </c>
      <c r="AF118" s="357">
        <v>95</v>
      </c>
      <c r="AG118" s="357">
        <v>91</v>
      </c>
      <c r="AH118" s="357">
        <v>91</v>
      </c>
      <c r="AI118" s="357">
        <v>91</v>
      </c>
      <c r="AJ118" s="357">
        <v>91</v>
      </c>
      <c r="AK118" s="357">
        <v>91</v>
      </c>
      <c r="AL118" s="357">
        <v>91</v>
      </c>
      <c r="AM118" s="350">
        <v>91</v>
      </c>
      <c r="AN118" s="347">
        <v>91</v>
      </c>
      <c r="AO118" s="357">
        <v>91</v>
      </c>
      <c r="AP118" s="357">
        <v>91</v>
      </c>
      <c r="AQ118" s="357">
        <v>91</v>
      </c>
      <c r="AR118" s="357">
        <v>90</v>
      </c>
      <c r="AS118" s="357">
        <v>90</v>
      </c>
      <c r="AT118" s="357">
        <v>90</v>
      </c>
      <c r="AU118" s="357">
        <v>89</v>
      </c>
      <c r="AV118" s="357">
        <v>88</v>
      </c>
      <c r="AW118" s="357">
        <v>88</v>
      </c>
      <c r="AX118" s="357">
        <v>88</v>
      </c>
      <c r="AY118" s="350">
        <v>88</v>
      </c>
      <c r="AZ118" s="347">
        <v>88</v>
      </c>
      <c r="BA118" s="357">
        <v>88</v>
      </c>
      <c r="BB118" s="357">
        <v>88</v>
      </c>
      <c r="BC118" s="357">
        <v>88</v>
      </c>
      <c r="BD118" s="357">
        <v>88</v>
      </c>
      <c r="BE118" s="357">
        <v>88</v>
      </c>
      <c r="BF118" s="357">
        <v>87</v>
      </c>
      <c r="BG118" s="357">
        <v>87</v>
      </c>
      <c r="BH118" s="357">
        <v>87</v>
      </c>
      <c r="BI118" s="357">
        <v>86</v>
      </c>
      <c r="BJ118" s="357">
        <v>87</v>
      </c>
      <c r="BK118" s="346">
        <v>87</v>
      </c>
      <c r="BL118" s="347">
        <v>87</v>
      </c>
      <c r="BM118" s="357">
        <v>87</v>
      </c>
      <c r="BN118" s="357">
        <v>94</v>
      </c>
      <c r="BO118" s="357">
        <v>94</v>
      </c>
      <c r="BP118" s="357">
        <v>94</v>
      </c>
      <c r="BQ118" s="357">
        <v>95</v>
      </c>
      <c r="BR118" s="357">
        <v>95</v>
      </c>
      <c r="BS118" s="357">
        <v>95</v>
      </c>
      <c r="BT118" s="357">
        <v>95</v>
      </c>
      <c r="BU118" s="357">
        <v>95</v>
      </c>
      <c r="BV118" s="357">
        <v>96</v>
      </c>
      <c r="BW118" s="346">
        <v>96</v>
      </c>
      <c r="BX118" s="347">
        <v>99</v>
      </c>
      <c r="BY118" s="357">
        <v>98</v>
      </c>
      <c r="BZ118" s="357">
        <v>100</v>
      </c>
      <c r="CA118" s="357">
        <v>102</v>
      </c>
      <c r="CB118" s="357">
        <v>103</v>
      </c>
      <c r="CC118" s="357">
        <v>103</v>
      </c>
      <c r="CD118" s="357">
        <v>103</v>
      </c>
      <c r="CE118" s="357">
        <v>102</v>
      </c>
      <c r="CF118" s="357">
        <v>101</v>
      </c>
      <c r="CG118" s="357">
        <v>101</v>
      </c>
      <c r="CH118" s="357">
        <v>100</v>
      </c>
      <c r="CI118" s="346">
        <v>99</v>
      </c>
      <c r="CJ118" s="347">
        <v>98</v>
      </c>
      <c r="CK118" s="357">
        <v>97</v>
      </c>
      <c r="CL118" s="357">
        <v>99</v>
      </c>
      <c r="CM118" s="357">
        <v>100</v>
      </c>
      <c r="CN118" s="357">
        <v>100</v>
      </c>
      <c r="CO118" s="357">
        <v>100</v>
      </c>
      <c r="CP118" s="357">
        <v>99</v>
      </c>
      <c r="CQ118" s="357">
        <v>101</v>
      </c>
      <c r="CR118" s="357">
        <v>100</v>
      </c>
      <c r="CS118" s="346">
        <v>100</v>
      </c>
      <c r="CT118" s="350">
        <v>100</v>
      </c>
      <c r="CU118" s="102">
        <v>0</v>
      </c>
      <c r="CV118" s="85">
        <v>0</v>
      </c>
      <c r="CW118" s="102">
        <v>1</v>
      </c>
      <c r="CX118" s="85">
        <v>1.0101010101010102</v>
      </c>
    </row>
    <row r="119" spans="1:102" ht="15" customHeight="1" outlineLevel="2">
      <c r="A119" s="371">
        <v>576</v>
      </c>
      <c r="B119" s="15" t="s">
        <v>389</v>
      </c>
      <c r="C119" s="341" t="s">
        <v>404</v>
      </c>
      <c r="D119" s="347">
        <v>94</v>
      </c>
      <c r="E119" s="357">
        <v>94</v>
      </c>
      <c r="F119" s="357">
        <v>94</v>
      </c>
      <c r="G119" s="357">
        <v>94</v>
      </c>
      <c r="H119" s="357">
        <v>94</v>
      </c>
      <c r="I119" s="357">
        <v>95</v>
      </c>
      <c r="J119" s="357">
        <v>95</v>
      </c>
      <c r="K119" s="357">
        <v>95</v>
      </c>
      <c r="L119" s="357">
        <v>95</v>
      </c>
      <c r="M119" s="357">
        <v>95</v>
      </c>
      <c r="N119" s="357">
        <v>95</v>
      </c>
      <c r="O119" s="350">
        <v>98</v>
      </c>
      <c r="P119" s="347">
        <v>98</v>
      </c>
      <c r="Q119" s="357">
        <v>83</v>
      </c>
      <c r="R119" s="357">
        <v>83</v>
      </c>
      <c r="S119" s="357">
        <v>107</v>
      </c>
      <c r="T119" s="357">
        <v>107</v>
      </c>
      <c r="U119" s="357">
        <v>108</v>
      </c>
      <c r="V119" s="357">
        <v>105</v>
      </c>
      <c r="W119" s="357">
        <v>104</v>
      </c>
      <c r="X119" s="357">
        <v>104</v>
      </c>
      <c r="Y119" s="357">
        <v>105</v>
      </c>
      <c r="Z119" s="357">
        <v>105</v>
      </c>
      <c r="AA119" s="350">
        <v>105</v>
      </c>
      <c r="AB119" s="347">
        <v>105</v>
      </c>
      <c r="AC119" s="357">
        <v>105</v>
      </c>
      <c r="AD119" s="357">
        <v>105</v>
      </c>
      <c r="AE119" s="357">
        <v>105</v>
      </c>
      <c r="AF119" s="357">
        <v>102</v>
      </c>
      <c r="AG119" s="357">
        <v>101</v>
      </c>
      <c r="AH119" s="357">
        <v>101</v>
      </c>
      <c r="AI119" s="357">
        <v>101</v>
      </c>
      <c r="AJ119" s="357">
        <v>101</v>
      </c>
      <c r="AK119" s="357">
        <v>101</v>
      </c>
      <c r="AL119" s="357">
        <v>101</v>
      </c>
      <c r="AM119" s="350">
        <v>101</v>
      </c>
      <c r="AN119" s="347">
        <v>101</v>
      </c>
      <c r="AO119" s="357">
        <v>101</v>
      </c>
      <c r="AP119" s="357">
        <v>101</v>
      </c>
      <c r="AQ119" s="357">
        <v>100</v>
      </c>
      <c r="AR119" s="357">
        <v>100</v>
      </c>
      <c r="AS119" s="357">
        <v>99</v>
      </c>
      <c r="AT119" s="357">
        <v>99</v>
      </c>
      <c r="AU119" s="357">
        <v>99</v>
      </c>
      <c r="AV119" s="357">
        <v>99</v>
      </c>
      <c r="AW119" s="357">
        <v>99</v>
      </c>
      <c r="AX119" s="357">
        <v>98</v>
      </c>
      <c r="AY119" s="350">
        <v>97</v>
      </c>
      <c r="AZ119" s="347">
        <v>97</v>
      </c>
      <c r="BA119" s="357">
        <v>97</v>
      </c>
      <c r="BB119" s="357">
        <v>97</v>
      </c>
      <c r="BC119" s="357">
        <v>95</v>
      </c>
      <c r="BD119" s="357">
        <v>95</v>
      </c>
      <c r="BE119" s="357">
        <v>95</v>
      </c>
      <c r="BF119" s="357">
        <v>92</v>
      </c>
      <c r="BG119" s="357">
        <v>91</v>
      </c>
      <c r="BH119" s="357">
        <v>91</v>
      </c>
      <c r="BI119" s="357">
        <v>90</v>
      </c>
      <c r="BJ119" s="357">
        <v>91</v>
      </c>
      <c r="BK119" s="346">
        <v>91</v>
      </c>
      <c r="BL119" s="347">
        <v>91</v>
      </c>
      <c r="BM119" s="357">
        <v>91</v>
      </c>
      <c r="BN119" s="357">
        <v>96</v>
      </c>
      <c r="BO119" s="357">
        <v>96</v>
      </c>
      <c r="BP119" s="357">
        <v>96</v>
      </c>
      <c r="BQ119" s="357">
        <v>96</v>
      </c>
      <c r="BR119" s="357">
        <v>96</v>
      </c>
      <c r="BS119" s="357">
        <v>96</v>
      </c>
      <c r="BT119" s="357">
        <v>96</v>
      </c>
      <c r="BU119" s="357">
        <v>94</v>
      </c>
      <c r="BV119" s="357">
        <v>96</v>
      </c>
      <c r="BW119" s="346">
        <v>96</v>
      </c>
      <c r="BX119" s="347">
        <v>96</v>
      </c>
      <c r="BY119" s="357">
        <v>95</v>
      </c>
      <c r="BZ119" s="357">
        <v>103</v>
      </c>
      <c r="CA119" s="357">
        <v>101</v>
      </c>
      <c r="CB119" s="357">
        <v>101</v>
      </c>
      <c r="CC119" s="357">
        <v>100</v>
      </c>
      <c r="CD119" s="357">
        <v>100</v>
      </c>
      <c r="CE119" s="357">
        <v>100</v>
      </c>
      <c r="CF119" s="357">
        <v>99</v>
      </c>
      <c r="CG119" s="357">
        <v>103</v>
      </c>
      <c r="CH119" s="357">
        <v>103</v>
      </c>
      <c r="CI119" s="346">
        <v>103</v>
      </c>
      <c r="CJ119" s="347">
        <v>103</v>
      </c>
      <c r="CK119" s="357">
        <v>101</v>
      </c>
      <c r="CL119" s="357">
        <v>102</v>
      </c>
      <c r="CM119" s="357">
        <v>105</v>
      </c>
      <c r="CN119" s="357">
        <v>105</v>
      </c>
      <c r="CO119" s="357">
        <v>103</v>
      </c>
      <c r="CP119" s="357">
        <v>104</v>
      </c>
      <c r="CQ119" s="357">
        <v>103</v>
      </c>
      <c r="CR119" s="357">
        <v>103</v>
      </c>
      <c r="CS119" s="346">
        <v>103</v>
      </c>
      <c r="CT119" s="350">
        <v>103</v>
      </c>
      <c r="CU119" s="102">
        <v>0</v>
      </c>
      <c r="CV119" s="85">
        <v>0</v>
      </c>
      <c r="CW119" s="102">
        <v>0</v>
      </c>
      <c r="CX119" s="85">
        <v>0</v>
      </c>
    </row>
    <row r="120" spans="1:102" ht="15" customHeight="1" outlineLevel="2">
      <c r="A120" s="371">
        <v>642</v>
      </c>
      <c r="B120" s="15" t="s">
        <v>389</v>
      </c>
      <c r="C120" s="341" t="s">
        <v>405</v>
      </c>
      <c r="D120" s="347">
        <v>178</v>
      </c>
      <c r="E120" s="357">
        <v>178</v>
      </c>
      <c r="F120" s="357">
        <v>178</v>
      </c>
      <c r="G120" s="357">
        <v>178</v>
      </c>
      <c r="H120" s="357">
        <v>178</v>
      </c>
      <c r="I120" s="357">
        <v>184</v>
      </c>
      <c r="J120" s="357">
        <v>184</v>
      </c>
      <c r="K120" s="357">
        <v>184</v>
      </c>
      <c r="L120" s="357">
        <v>184</v>
      </c>
      <c r="M120" s="357">
        <v>184</v>
      </c>
      <c r="N120" s="357">
        <v>184</v>
      </c>
      <c r="O120" s="350">
        <v>200</v>
      </c>
      <c r="P120" s="347">
        <v>200</v>
      </c>
      <c r="Q120" s="357">
        <v>175</v>
      </c>
      <c r="R120" s="357">
        <v>173</v>
      </c>
      <c r="S120" s="357">
        <v>209</v>
      </c>
      <c r="T120" s="357">
        <v>207</v>
      </c>
      <c r="U120" s="357">
        <v>214</v>
      </c>
      <c r="V120" s="357">
        <v>212</v>
      </c>
      <c r="W120" s="357">
        <v>212</v>
      </c>
      <c r="X120" s="357">
        <v>212</v>
      </c>
      <c r="Y120" s="357">
        <v>212</v>
      </c>
      <c r="Z120" s="357">
        <v>211</v>
      </c>
      <c r="AA120" s="350">
        <v>213</v>
      </c>
      <c r="AB120" s="347">
        <v>214</v>
      </c>
      <c r="AC120" s="357">
        <v>214</v>
      </c>
      <c r="AD120" s="357">
        <v>215</v>
      </c>
      <c r="AE120" s="357">
        <v>215</v>
      </c>
      <c r="AF120" s="357">
        <v>213</v>
      </c>
      <c r="AG120" s="357">
        <v>213</v>
      </c>
      <c r="AH120" s="357">
        <v>211</v>
      </c>
      <c r="AI120" s="357">
        <v>210</v>
      </c>
      <c r="AJ120" s="357">
        <v>211</v>
      </c>
      <c r="AK120" s="357">
        <v>212</v>
      </c>
      <c r="AL120" s="357">
        <v>214</v>
      </c>
      <c r="AM120" s="350">
        <v>214</v>
      </c>
      <c r="AN120" s="347">
        <v>213</v>
      </c>
      <c r="AO120" s="357">
        <v>214</v>
      </c>
      <c r="AP120" s="357">
        <v>213</v>
      </c>
      <c r="AQ120" s="357">
        <v>212</v>
      </c>
      <c r="AR120" s="357">
        <v>212</v>
      </c>
      <c r="AS120" s="357">
        <v>212</v>
      </c>
      <c r="AT120" s="357">
        <v>211</v>
      </c>
      <c r="AU120" s="357">
        <v>209</v>
      </c>
      <c r="AV120" s="357">
        <v>209</v>
      </c>
      <c r="AW120" s="357">
        <v>209</v>
      </c>
      <c r="AX120" s="357">
        <v>207</v>
      </c>
      <c r="AY120" s="350">
        <v>207</v>
      </c>
      <c r="AZ120" s="347">
        <v>206</v>
      </c>
      <c r="BA120" s="357">
        <v>206</v>
      </c>
      <c r="BB120" s="357">
        <v>206</v>
      </c>
      <c r="BC120" s="357">
        <v>206</v>
      </c>
      <c r="BD120" s="357">
        <v>206</v>
      </c>
      <c r="BE120" s="357">
        <v>204</v>
      </c>
      <c r="BF120" s="357">
        <v>199</v>
      </c>
      <c r="BG120" s="357">
        <v>195</v>
      </c>
      <c r="BH120" s="357">
        <v>195</v>
      </c>
      <c r="BI120" s="357">
        <v>195</v>
      </c>
      <c r="BJ120" s="357">
        <v>195</v>
      </c>
      <c r="BK120" s="346">
        <v>195</v>
      </c>
      <c r="BL120" s="347">
        <v>195</v>
      </c>
      <c r="BM120" s="357">
        <v>194</v>
      </c>
      <c r="BN120" s="357">
        <v>200</v>
      </c>
      <c r="BO120" s="357">
        <v>201</v>
      </c>
      <c r="BP120" s="357">
        <v>201</v>
      </c>
      <c r="BQ120" s="357">
        <v>202</v>
      </c>
      <c r="BR120" s="357">
        <v>201</v>
      </c>
      <c r="BS120" s="357">
        <v>202</v>
      </c>
      <c r="BT120" s="357">
        <v>201</v>
      </c>
      <c r="BU120" s="357">
        <v>201</v>
      </c>
      <c r="BV120" s="357">
        <v>201</v>
      </c>
      <c r="BW120" s="346">
        <v>203</v>
      </c>
      <c r="BX120" s="347">
        <v>204</v>
      </c>
      <c r="BY120" s="357">
        <v>202</v>
      </c>
      <c r="BZ120" s="357">
        <v>210</v>
      </c>
      <c r="CA120" s="357">
        <v>211</v>
      </c>
      <c r="CB120" s="357">
        <v>212</v>
      </c>
      <c r="CC120" s="357">
        <v>210</v>
      </c>
      <c r="CD120" s="357">
        <v>210</v>
      </c>
      <c r="CE120" s="357">
        <v>210</v>
      </c>
      <c r="CF120" s="357">
        <v>208</v>
      </c>
      <c r="CG120" s="357">
        <v>209</v>
      </c>
      <c r="CH120" s="357">
        <v>209</v>
      </c>
      <c r="CI120" s="346">
        <v>207</v>
      </c>
      <c r="CJ120" s="347">
        <v>204</v>
      </c>
      <c r="CK120" s="357">
        <v>205</v>
      </c>
      <c r="CL120" s="357">
        <v>207</v>
      </c>
      <c r="CM120" s="357">
        <v>210</v>
      </c>
      <c r="CN120" s="357">
        <v>210</v>
      </c>
      <c r="CO120" s="357">
        <v>211</v>
      </c>
      <c r="CP120" s="357">
        <v>211</v>
      </c>
      <c r="CQ120" s="357">
        <v>213</v>
      </c>
      <c r="CR120" s="357">
        <v>212</v>
      </c>
      <c r="CS120" s="346">
        <v>210</v>
      </c>
      <c r="CT120" s="350">
        <v>211</v>
      </c>
      <c r="CU120" s="102">
        <v>1</v>
      </c>
      <c r="CV120" s="85">
        <v>0.47619047619047622</v>
      </c>
      <c r="CW120" s="102">
        <v>4</v>
      </c>
      <c r="CX120" s="85">
        <v>1.932367149758454</v>
      </c>
    </row>
    <row r="121" spans="1:102" ht="15" customHeight="1" outlineLevel="2">
      <c r="A121" s="371">
        <v>679</v>
      </c>
      <c r="B121" s="15" t="s">
        <v>389</v>
      </c>
      <c r="C121" s="341" t="s">
        <v>406</v>
      </c>
      <c r="D121" s="347">
        <v>241</v>
      </c>
      <c r="E121" s="357">
        <v>241</v>
      </c>
      <c r="F121" s="357">
        <v>241</v>
      </c>
      <c r="G121" s="357">
        <v>241</v>
      </c>
      <c r="H121" s="357">
        <v>241</v>
      </c>
      <c r="I121" s="357">
        <v>245</v>
      </c>
      <c r="J121" s="357">
        <v>244</v>
      </c>
      <c r="K121" s="357">
        <v>245</v>
      </c>
      <c r="L121" s="357">
        <v>245</v>
      </c>
      <c r="M121" s="357">
        <v>245</v>
      </c>
      <c r="N121" s="357">
        <v>245</v>
      </c>
      <c r="O121" s="350">
        <v>250</v>
      </c>
      <c r="P121" s="347">
        <v>248</v>
      </c>
      <c r="Q121" s="357">
        <v>211</v>
      </c>
      <c r="R121" s="357">
        <v>210</v>
      </c>
      <c r="S121" s="357">
        <v>306</v>
      </c>
      <c r="T121" s="357">
        <v>302</v>
      </c>
      <c r="U121" s="357">
        <v>309</v>
      </c>
      <c r="V121" s="357">
        <v>307</v>
      </c>
      <c r="W121" s="357">
        <v>308</v>
      </c>
      <c r="X121" s="357">
        <v>308</v>
      </c>
      <c r="Y121" s="357">
        <v>308</v>
      </c>
      <c r="Z121" s="357">
        <v>308</v>
      </c>
      <c r="AA121" s="350">
        <v>307</v>
      </c>
      <c r="AB121" s="347">
        <v>306</v>
      </c>
      <c r="AC121" s="357">
        <v>306</v>
      </c>
      <c r="AD121" s="357">
        <v>307</v>
      </c>
      <c r="AE121" s="357">
        <v>307</v>
      </c>
      <c r="AF121" s="357">
        <v>304</v>
      </c>
      <c r="AG121" s="357">
        <v>304</v>
      </c>
      <c r="AH121" s="357">
        <v>306</v>
      </c>
      <c r="AI121" s="357">
        <v>307</v>
      </c>
      <c r="AJ121" s="357">
        <v>307</v>
      </c>
      <c r="AK121" s="357">
        <v>307</v>
      </c>
      <c r="AL121" s="357">
        <v>304</v>
      </c>
      <c r="AM121" s="350">
        <v>304</v>
      </c>
      <c r="AN121" s="347">
        <v>303</v>
      </c>
      <c r="AO121" s="357">
        <v>300</v>
      </c>
      <c r="AP121" s="357">
        <v>300</v>
      </c>
      <c r="AQ121" s="357">
        <v>299</v>
      </c>
      <c r="AR121" s="357">
        <v>298</v>
      </c>
      <c r="AS121" s="357">
        <v>297</v>
      </c>
      <c r="AT121" s="357">
        <v>296</v>
      </c>
      <c r="AU121" s="357">
        <v>296</v>
      </c>
      <c r="AV121" s="357">
        <v>295</v>
      </c>
      <c r="AW121" s="357">
        <v>295</v>
      </c>
      <c r="AX121" s="357">
        <v>294</v>
      </c>
      <c r="AY121" s="350">
        <v>293</v>
      </c>
      <c r="AZ121" s="347">
        <v>290</v>
      </c>
      <c r="BA121" s="357">
        <v>288</v>
      </c>
      <c r="BB121" s="357">
        <v>287</v>
      </c>
      <c r="BC121" s="357">
        <v>286</v>
      </c>
      <c r="BD121" s="357">
        <v>286</v>
      </c>
      <c r="BE121" s="357">
        <v>283</v>
      </c>
      <c r="BF121" s="357">
        <v>281</v>
      </c>
      <c r="BG121" s="357">
        <v>285</v>
      </c>
      <c r="BH121" s="357">
        <v>285</v>
      </c>
      <c r="BI121" s="357">
        <v>282</v>
      </c>
      <c r="BJ121" s="357">
        <v>283</v>
      </c>
      <c r="BK121" s="346">
        <v>283</v>
      </c>
      <c r="BL121" s="347">
        <v>282</v>
      </c>
      <c r="BM121" s="357">
        <v>282</v>
      </c>
      <c r="BN121" s="357">
        <v>287</v>
      </c>
      <c r="BO121" s="357">
        <v>287</v>
      </c>
      <c r="BP121" s="357">
        <v>287</v>
      </c>
      <c r="BQ121" s="357">
        <v>290</v>
      </c>
      <c r="BR121" s="357">
        <v>285</v>
      </c>
      <c r="BS121" s="357">
        <v>286</v>
      </c>
      <c r="BT121" s="357">
        <v>286</v>
      </c>
      <c r="BU121" s="357">
        <v>285</v>
      </c>
      <c r="BV121" s="357">
        <v>282</v>
      </c>
      <c r="BW121" s="346">
        <v>281</v>
      </c>
      <c r="BX121" s="347">
        <v>285</v>
      </c>
      <c r="BY121" s="357">
        <v>285</v>
      </c>
      <c r="BZ121" s="357">
        <v>307</v>
      </c>
      <c r="CA121" s="357">
        <v>306</v>
      </c>
      <c r="CB121" s="357">
        <v>308</v>
      </c>
      <c r="CC121" s="357">
        <v>307</v>
      </c>
      <c r="CD121" s="357">
        <v>304</v>
      </c>
      <c r="CE121" s="357">
        <v>302</v>
      </c>
      <c r="CF121" s="357">
        <v>301</v>
      </c>
      <c r="CG121" s="357">
        <v>302</v>
      </c>
      <c r="CH121" s="357">
        <v>299</v>
      </c>
      <c r="CI121" s="346">
        <v>292</v>
      </c>
      <c r="CJ121" s="347">
        <v>292</v>
      </c>
      <c r="CK121" s="357">
        <v>286</v>
      </c>
      <c r="CL121" s="357">
        <v>286</v>
      </c>
      <c r="CM121" s="357">
        <v>289</v>
      </c>
      <c r="CN121" s="357">
        <v>291</v>
      </c>
      <c r="CO121" s="357">
        <v>291</v>
      </c>
      <c r="CP121" s="357">
        <v>289</v>
      </c>
      <c r="CQ121" s="357">
        <v>291</v>
      </c>
      <c r="CR121" s="357">
        <v>289</v>
      </c>
      <c r="CS121" s="346">
        <v>286</v>
      </c>
      <c r="CT121" s="350">
        <v>286</v>
      </c>
      <c r="CU121" s="102">
        <v>0</v>
      </c>
      <c r="CV121" s="85">
        <v>0</v>
      </c>
      <c r="CW121" s="102">
        <v>-6</v>
      </c>
      <c r="CX121" s="85">
        <v>-2.054794520547945</v>
      </c>
    </row>
    <row r="122" spans="1:102" ht="15" customHeight="1" outlineLevel="2">
      <c r="A122" s="371">
        <v>789</v>
      </c>
      <c r="B122" s="15" t="s">
        <v>389</v>
      </c>
      <c r="C122" s="341" t="s">
        <v>407</v>
      </c>
      <c r="D122" s="347">
        <v>238</v>
      </c>
      <c r="E122" s="357">
        <v>238</v>
      </c>
      <c r="F122" s="357">
        <v>237</v>
      </c>
      <c r="G122" s="357">
        <v>237</v>
      </c>
      <c r="H122" s="357">
        <v>237</v>
      </c>
      <c r="I122" s="357">
        <v>239</v>
      </c>
      <c r="J122" s="357">
        <v>239</v>
      </c>
      <c r="K122" s="357">
        <v>239</v>
      </c>
      <c r="L122" s="357">
        <v>239</v>
      </c>
      <c r="M122" s="357">
        <v>238</v>
      </c>
      <c r="N122" s="357">
        <v>237</v>
      </c>
      <c r="O122" s="350">
        <v>251</v>
      </c>
      <c r="P122" s="347">
        <v>248</v>
      </c>
      <c r="Q122" s="357">
        <v>221</v>
      </c>
      <c r="R122" s="357">
        <v>218</v>
      </c>
      <c r="S122" s="357">
        <v>309</v>
      </c>
      <c r="T122" s="357">
        <v>300</v>
      </c>
      <c r="U122" s="357">
        <v>304</v>
      </c>
      <c r="V122" s="357">
        <v>300</v>
      </c>
      <c r="W122" s="357">
        <v>300</v>
      </c>
      <c r="X122" s="357">
        <v>299</v>
      </c>
      <c r="Y122" s="357">
        <v>302</v>
      </c>
      <c r="Z122" s="357">
        <v>301</v>
      </c>
      <c r="AA122" s="350">
        <v>303</v>
      </c>
      <c r="AB122" s="347">
        <v>303</v>
      </c>
      <c r="AC122" s="357">
        <v>303</v>
      </c>
      <c r="AD122" s="357">
        <v>303</v>
      </c>
      <c r="AE122" s="357">
        <v>303</v>
      </c>
      <c r="AF122" s="357">
        <v>304</v>
      </c>
      <c r="AG122" s="357">
        <v>303</v>
      </c>
      <c r="AH122" s="357">
        <v>303</v>
      </c>
      <c r="AI122" s="357">
        <v>305</v>
      </c>
      <c r="AJ122" s="357">
        <v>305</v>
      </c>
      <c r="AK122" s="357">
        <v>306</v>
      </c>
      <c r="AL122" s="357">
        <v>307</v>
      </c>
      <c r="AM122" s="350">
        <v>307</v>
      </c>
      <c r="AN122" s="347">
        <v>307</v>
      </c>
      <c r="AO122" s="357">
        <v>312</v>
      </c>
      <c r="AP122" s="357">
        <v>312</v>
      </c>
      <c r="AQ122" s="357">
        <v>311</v>
      </c>
      <c r="AR122" s="357">
        <v>310</v>
      </c>
      <c r="AS122" s="357">
        <v>309</v>
      </c>
      <c r="AT122" s="357">
        <v>309</v>
      </c>
      <c r="AU122" s="357">
        <v>308</v>
      </c>
      <c r="AV122" s="357">
        <v>307</v>
      </c>
      <c r="AW122" s="357">
        <v>307</v>
      </c>
      <c r="AX122" s="357">
        <v>305</v>
      </c>
      <c r="AY122" s="350">
        <v>304</v>
      </c>
      <c r="AZ122" s="347">
        <v>303</v>
      </c>
      <c r="BA122" s="357">
        <v>302</v>
      </c>
      <c r="BB122" s="357">
        <v>299</v>
      </c>
      <c r="BC122" s="357">
        <v>299</v>
      </c>
      <c r="BD122" s="357">
        <v>299</v>
      </c>
      <c r="BE122" s="357">
        <v>299</v>
      </c>
      <c r="BF122" s="357">
        <v>294</v>
      </c>
      <c r="BG122" s="357">
        <v>293</v>
      </c>
      <c r="BH122" s="357">
        <v>293</v>
      </c>
      <c r="BI122" s="357">
        <v>293</v>
      </c>
      <c r="BJ122" s="357">
        <v>296</v>
      </c>
      <c r="BK122" s="346">
        <v>296</v>
      </c>
      <c r="BL122" s="347">
        <v>297</v>
      </c>
      <c r="BM122" s="357">
        <v>297</v>
      </c>
      <c r="BN122" s="357">
        <v>297</v>
      </c>
      <c r="BO122" s="357">
        <v>296</v>
      </c>
      <c r="BP122" s="357">
        <v>296</v>
      </c>
      <c r="BQ122" s="357">
        <v>298</v>
      </c>
      <c r="BR122" s="357">
        <v>294</v>
      </c>
      <c r="BS122" s="357">
        <v>294</v>
      </c>
      <c r="BT122" s="357">
        <v>294</v>
      </c>
      <c r="BU122" s="357">
        <v>293</v>
      </c>
      <c r="BV122" s="357">
        <v>291</v>
      </c>
      <c r="BW122" s="346">
        <v>292</v>
      </c>
      <c r="BX122" s="347">
        <v>294</v>
      </c>
      <c r="BY122" s="357">
        <v>294</v>
      </c>
      <c r="BZ122" s="357">
        <v>316</v>
      </c>
      <c r="CA122" s="357">
        <v>317</v>
      </c>
      <c r="CB122" s="357">
        <v>319</v>
      </c>
      <c r="CC122" s="357">
        <v>317</v>
      </c>
      <c r="CD122" s="357">
        <v>314</v>
      </c>
      <c r="CE122" s="357">
        <v>313</v>
      </c>
      <c r="CF122" s="357">
        <v>311</v>
      </c>
      <c r="CG122" s="357">
        <v>311</v>
      </c>
      <c r="CH122" s="357">
        <v>310</v>
      </c>
      <c r="CI122" s="346">
        <v>300</v>
      </c>
      <c r="CJ122" s="347">
        <v>301</v>
      </c>
      <c r="CK122" s="357">
        <v>299</v>
      </c>
      <c r="CL122" s="357">
        <v>297</v>
      </c>
      <c r="CM122" s="357">
        <v>297</v>
      </c>
      <c r="CN122" s="357">
        <v>299</v>
      </c>
      <c r="CO122" s="357">
        <v>303</v>
      </c>
      <c r="CP122" s="357">
        <v>306</v>
      </c>
      <c r="CQ122" s="357">
        <v>306</v>
      </c>
      <c r="CR122" s="357">
        <v>308</v>
      </c>
      <c r="CS122" s="346">
        <v>310</v>
      </c>
      <c r="CT122" s="350">
        <v>310</v>
      </c>
      <c r="CU122" s="102">
        <v>0</v>
      </c>
      <c r="CV122" s="85">
        <v>0</v>
      </c>
      <c r="CW122" s="102">
        <v>10</v>
      </c>
      <c r="CX122" s="85">
        <v>3.3333333333333335</v>
      </c>
    </row>
    <row r="123" spans="1:102" ht="15" customHeight="1" outlineLevel="2">
      <c r="A123" s="371">
        <v>792</v>
      </c>
      <c r="B123" s="15" t="s">
        <v>389</v>
      </c>
      <c r="C123" s="341" t="s">
        <v>408</v>
      </c>
      <c r="D123" s="347">
        <v>74</v>
      </c>
      <c r="E123" s="357">
        <v>74</v>
      </c>
      <c r="F123" s="357">
        <v>74</v>
      </c>
      <c r="G123" s="357">
        <v>74</v>
      </c>
      <c r="H123" s="357">
        <v>74</v>
      </c>
      <c r="I123" s="357">
        <v>74</v>
      </c>
      <c r="J123" s="357">
        <v>74</v>
      </c>
      <c r="K123" s="357">
        <v>74</v>
      </c>
      <c r="L123" s="357">
        <v>74</v>
      </c>
      <c r="M123" s="357">
        <v>74</v>
      </c>
      <c r="N123" s="357">
        <v>74</v>
      </c>
      <c r="O123" s="350">
        <v>80</v>
      </c>
      <c r="P123" s="347">
        <v>80</v>
      </c>
      <c r="Q123" s="357">
        <v>72</v>
      </c>
      <c r="R123" s="357">
        <v>72</v>
      </c>
      <c r="S123" s="357">
        <v>101</v>
      </c>
      <c r="T123" s="357">
        <v>99</v>
      </c>
      <c r="U123" s="357">
        <v>99</v>
      </c>
      <c r="V123" s="357">
        <v>99</v>
      </c>
      <c r="W123" s="357">
        <v>99</v>
      </c>
      <c r="X123" s="357">
        <v>99</v>
      </c>
      <c r="Y123" s="357">
        <v>99</v>
      </c>
      <c r="Z123" s="357">
        <v>99</v>
      </c>
      <c r="AA123" s="350">
        <v>99</v>
      </c>
      <c r="AB123" s="347">
        <v>99</v>
      </c>
      <c r="AC123" s="357">
        <v>99</v>
      </c>
      <c r="AD123" s="357">
        <v>99</v>
      </c>
      <c r="AE123" s="357">
        <v>99</v>
      </c>
      <c r="AF123" s="357">
        <v>103</v>
      </c>
      <c r="AG123" s="357">
        <v>103</v>
      </c>
      <c r="AH123" s="357">
        <v>103</v>
      </c>
      <c r="AI123" s="357">
        <v>103</v>
      </c>
      <c r="AJ123" s="357">
        <v>103</v>
      </c>
      <c r="AK123" s="357">
        <v>104</v>
      </c>
      <c r="AL123" s="357">
        <v>105</v>
      </c>
      <c r="AM123" s="350">
        <v>105</v>
      </c>
      <c r="AN123" s="347">
        <v>105</v>
      </c>
      <c r="AO123" s="357">
        <v>104</v>
      </c>
      <c r="AP123" s="357">
        <v>104</v>
      </c>
      <c r="AQ123" s="357">
        <v>103</v>
      </c>
      <c r="AR123" s="357">
        <v>102</v>
      </c>
      <c r="AS123" s="357">
        <v>101</v>
      </c>
      <c r="AT123" s="357">
        <v>101</v>
      </c>
      <c r="AU123" s="357">
        <v>98</v>
      </c>
      <c r="AV123" s="357">
        <v>98</v>
      </c>
      <c r="AW123" s="357">
        <v>98</v>
      </c>
      <c r="AX123" s="357">
        <v>98</v>
      </c>
      <c r="AY123" s="350">
        <v>98</v>
      </c>
      <c r="AZ123" s="347">
        <v>97</v>
      </c>
      <c r="BA123" s="357">
        <v>97</v>
      </c>
      <c r="BB123" s="357">
        <v>97</v>
      </c>
      <c r="BC123" s="357">
        <v>97</v>
      </c>
      <c r="BD123" s="357">
        <v>97</v>
      </c>
      <c r="BE123" s="357">
        <v>96</v>
      </c>
      <c r="BF123" s="357">
        <v>93</v>
      </c>
      <c r="BG123" s="357">
        <v>97</v>
      </c>
      <c r="BH123" s="357">
        <v>96</v>
      </c>
      <c r="BI123" s="357">
        <v>96</v>
      </c>
      <c r="BJ123" s="357">
        <v>96</v>
      </c>
      <c r="BK123" s="346">
        <v>96</v>
      </c>
      <c r="BL123" s="347">
        <v>95</v>
      </c>
      <c r="BM123" s="357">
        <v>95</v>
      </c>
      <c r="BN123" s="357">
        <v>98</v>
      </c>
      <c r="BO123" s="357">
        <v>98</v>
      </c>
      <c r="BP123" s="357">
        <v>98</v>
      </c>
      <c r="BQ123" s="357">
        <v>98</v>
      </c>
      <c r="BR123" s="357">
        <v>98</v>
      </c>
      <c r="BS123" s="357">
        <v>99</v>
      </c>
      <c r="BT123" s="357">
        <v>99</v>
      </c>
      <c r="BU123" s="357">
        <v>99</v>
      </c>
      <c r="BV123" s="357">
        <v>98</v>
      </c>
      <c r="BW123" s="346">
        <v>98</v>
      </c>
      <c r="BX123" s="347">
        <v>100</v>
      </c>
      <c r="BY123" s="357">
        <v>100</v>
      </c>
      <c r="BZ123" s="357">
        <v>98</v>
      </c>
      <c r="CA123" s="357">
        <v>98</v>
      </c>
      <c r="CB123" s="357">
        <v>101</v>
      </c>
      <c r="CC123" s="357">
        <v>100</v>
      </c>
      <c r="CD123" s="357">
        <v>102</v>
      </c>
      <c r="CE123" s="357">
        <v>102</v>
      </c>
      <c r="CF123" s="357">
        <v>102</v>
      </c>
      <c r="CG123" s="357">
        <v>102</v>
      </c>
      <c r="CH123" s="357">
        <v>102</v>
      </c>
      <c r="CI123" s="346">
        <v>100</v>
      </c>
      <c r="CJ123" s="347">
        <v>100</v>
      </c>
      <c r="CK123" s="357">
        <v>99</v>
      </c>
      <c r="CL123" s="357">
        <v>97</v>
      </c>
      <c r="CM123" s="357">
        <v>99</v>
      </c>
      <c r="CN123" s="357">
        <v>99</v>
      </c>
      <c r="CO123" s="357">
        <v>100</v>
      </c>
      <c r="CP123" s="357">
        <v>98</v>
      </c>
      <c r="CQ123" s="357">
        <v>98</v>
      </c>
      <c r="CR123" s="357">
        <v>99</v>
      </c>
      <c r="CS123" s="346">
        <v>99</v>
      </c>
      <c r="CT123" s="350">
        <v>99</v>
      </c>
      <c r="CU123" s="102">
        <v>0</v>
      </c>
      <c r="CV123" s="85">
        <v>0</v>
      </c>
      <c r="CW123" s="102">
        <v>-1</v>
      </c>
      <c r="CX123" s="85">
        <v>-1</v>
      </c>
    </row>
    <row r="124" spans="1:102" ht="15" customHeight="1" outlineLevel="2">
      <c r="A124" s="371">
        <v>809</v>
      </c>
      <c r="B124" s="15" t="s">
        <v>389</v>
      </c>
      <c r="C124" s="341" t="s">
        <v>409</v>
      </c>
      <c r="D124" s="347">
        <v>97</v>
      </c>
      <c r="E124" s="357">
        <v>97</v>
      </c>
      <c r="F124" s="357">
        <v>97</v>
      </c>
      <c r="G124" s="357">
        <v>97</v>
      </c>
      <c r="H124" s="357">
        <v>97</v>
      </c>
      <c r="I124" s="357">
        <v>97</v>
      </c>
      <c r="J124" s="357">
        <v>97</v>
      </c>
      <c r="K124" s="357">
        <v>97</v>
      </c>
      <c r="L124" s="357">
        <v>97</v>
      </c>
      <c r="M124" s="357">
        <v>97</v>
      </c>
      <c r="N124" s="357">
        <v>96</v>
      </c>
      <c r="O124" s="350">
        <v>102</v>
      </c>
      <c r="P124" s="347">
        <v>102</v>
      </c>
      <c r="Q124" s="357">
        <v>88</v>
      </c>
      <c r="R124" s="357">
        <v>87</v>
      </c>
      <c r="S124" s="357">
        <v>125</v>
      </c>
      <c r="T124" s="357">
        <v>126</v>
      </c>
      <c r="U124" s="357">
        <v>129</v>
      </c>
      <c r="V124" s="357">
        <v>128</v>
      </c>
      <c r="W124" s="357">
        <v>128</v>
      </c>
      <c r="X124" s="357">
        <v>128</v>
      </c>
      <c r="Y124" s="357">
        <v>128</v>
      </c>
      <c r="Z124" s="357">
        <v>128</v>
      </c>
      <c r="AA124" s="350">
        <v>128</v>
      </c>
      <c r="AB124" s="347">
        <v>127</v>
      </c>
      <c r="AC124" s="357">
        <v>127</v>
      </c>
      <c r="AD124" s="357">
        <v>127</v>
      </c>
      <c r="AE124" s="357">
        <v>127</v>
      </c>
      <c r="AF124" s="357">
        <v>128</v>
      </c>
      <c r="AG124" s="357">
        <v>128</v>
      </c>
      <c r="AH124" s="357">
        <v>129</v>
      </c>
      <c r="AI124" s="357">
        <v>130</v>
      </c>
      <c r="AJ124" s="357">
        <v>130</v>
      </c>
      <c r="AK124" s="357">
        <v>130</v>
      </c>
      <c r="AL124" s="357">
        <v>130</v>
      </c>
      <c r="AM124" s="350">
        <v>130</v>
      </c>
      <c r="AN124" s="347">
        <v>129</v>
      </c>
      <c r="AO124" s="357">
        <v>129</v>
      </c>
      <c r="AP124" s="357">
        <v>130</v>
      </c>
      <c r="AQ124" s="357">
        <v>130</v>
      </c>
      <c r="AR124" s="357">
        <v>130</v>
      </c>
      <c r="AS124" s="357">
        <v>129</v>
      </c>
      <c r="AT124" s="357">
        <v>128</v>
      </c>
      <c r="AU124" s="357">
        <v>128</v>
      </c>
      <c r="AV124" s="357">
        <v>127</v>
      </c>
      <c r="AW124" s="357">
        <v>127</v>
      </c>
      <c r="AX124" s="357">
        <v>124</v>
      </c>
      <c r="AY124" s="350">
        <v>124</v>
      </c>
      <c r="AZ124" s="347">
        <v>124</v>
      </c>
      <c r="BA124" s="357">
        <v>123</v>
      </c>
      <c r="BB124" s="357">
        <v>120</v>
      </c>
      <c r="BC124" s="357">
        <v>119</v>
      </c>
      <c r="BD124" s="357">
        <v>118</v>
      </c>
      <c r="BE124" s="357">
        <v>117</v>
      </c>
      <c r="BF124" s="357">
        <v>112</v>
      </c>
      <c r="BG124" s="357">
        <v>117</v>
      </c>
      <c r="BH124" s="357">
        <v>117</v>
      </c>
      <c r="BI124" s="357">
        <v>117</v>
      </c>
      <c r="BJ124" s="357">
        <v>117</v>
      </c>
      <c r="BK124" s="346">
        <v>117</v>
      </c>
      <c r="BL124" s="347">
        <v>116</v>
      </c>
      <c r="BM124" s="357">
        <v>116</v>
      </c>
      <c r="BN124" s="357">
        <v>118</v>
      </c>
      <c r="BO124" s="357">
        <v>118</v>
      </c>
      <c r="BP124" s="357">
        <v>118</v>
      </c>
      <c r="BQ124" s="357">
        <v>119</v>
      </c>
      <c r="BR124" s="357">
        <v>118</v>
      </c>
      <c r="BS124" s="357">
        <v>118</v>
      </c>
      <c r="BT124" s="357">
        <v>117</v>
      </c>
      <c r="BU124" s="357">
        <v>117</v>
      </c>
      <c r="BV124" s="357">
        <v>116</v>
      </c>
      <c r="BW124" s="346">
        <v>116</v>
      </c>
      <c r="BX124" s="347">
        <v>116</v>
      </c>
      <c r="BY124" s="357">
        <v>115</v>
      </c>
      <c r="BZ124" s="357">
        <v>120</v>
      </c>
      <c r="CA124" s="357">
        <v>119</v>
      </c>
      <c r="CB124" s="357">
        <v>120</v>
      </c>
      <c r="CC124" s="357">
        <v>120</v>
      </c>
      <c r="CD124" s="357">
        <v>120</v>
      </c>
      <c r="CE124" s="357">
        <v>120</v>
      </c>
      <c r="CF124" s="357">
        <v>120</v>
      </c>
      <c r="CG124" s="357">
        <v>120</v>
      </c>
      <c r="CH124" s="357">
        <v>119</v>
      </c>
      <c r="CI124" s="346">
        <v>119</v>
      </c>
      <c r="CJ124" s="347">
        <v>118</v>
      </c>
      <c r="CK124" s="357">
        <v>118</v>
      </c>
      <c r="CL124" s="357">
        <v>118</v>
      </c>
      <c r="CM124" s="357">
        <v>120</v>
      </c>
      <c r="CN124" s="357">
        <v>120</v>
      </c>
      <c r="CO124" s="357">
        <v>121</v>
      </c>
      <c r="CP124" s="357">
        <v>119</v>
      </c>
      <c r="CQ124" s="357">
        <v>119</v>
      </c>
      <c r="CR124" s="357">
        <v>120</v>
      </c>
      <c r="CS124" s="346">
        <v>120</v>
      </c>
      <c r="CT124" s="350">
        <v>120</v>
      </c>
      <c r="CU124" s="102">
        <v>0</v>
      </c>
      <c r="CV124" s="85">
        <v>0</v>
      </c>
      <c r="CW124" s="102">
        <v>1</v>
      </c>
      <c r="CX124" s="85">
        <v>0.84033613445378152</v>
      </c>
    </row>
    <row r="125" spans="1:102" ht="15" customHeight="1" outlineLevel="2">
      <c r="A125" s="371">
        <v>847</v>
      </c>
      <c r="B125" s="15" t="s">
        <v>389</v>
      </c>
      <c r="C125" s="341" t="s">
        <v>410</v>
      </c>
      <c r="D125" s="347">
        <v>680</v>
      </c>
      <c r="E125" s="357">
        <v>680</v>
      </c>
      <c r="F125" s="357">
        <v>680</v>
      </c>
      <c r="G125" s="357">
        <v>680</v>
      </c>
      <c r="H125" s="357">
        <v>680</v>
      </c>
      <c r="I125" s="357">
        <v>693</v>
      </c>
      <c r="J125" s="357">
        <v>693</v>
      </c>
      <c r="K125" s="357">
        <v>693</v>
      </c>
      <c r="L125" s="357">
        <v>693</v>
      </c>
      <c r="M125" s="357">
        <v>693</v>
      </c>
      <c r="N125" s="357">
        <v>693</v>
      </c>
      <c r="O125" s="350">
        <v>723</v>
      </c>
      <c r="P125" s="347">
        <v>720</v>
      </c>
      <c r="Q125" s="357">
        <v>618</v>
      </c>
      <c r="R125" s="357">
        <v>610</v>
      </c>
      <c r="S125" s="357">
        <v>741</v>
      </c>
      <c r="T125" s="357">
        <v>734</v>
      </c>
      <c r="U125" s="357">
        <v>737</v>
      </c>
      <c r="V125" s="357">
        <v>735</v>
      </c>
      <c r="W125" s="357">
        <v>736</v>
      </c>
      <c r="X125" s="357">
        <v>732</v>
      </c>
      <c r="Y125" s="357">
        <v>737</v>
      </c>
      <c r="Z125" s="357">
        <v>737</v>
      </c>
      <c r="AA125" s="350">
        <v>741</v>
      </c>
      <c r="AB125" s="347">
        <v>744</v>
      </c>
      <c r="AC125" s="357">
        <v>745</v>
      </c>
      <c r="AD125" s="357">
        <v>744</v>
      </c>
      <c r="AE125" s="357">
        <v>744</v>
      </c>
      <c r="AF125" s="357">
        <v>732</v>
      </c>
      <c r="AG125" s="357">
        <v>727</v>
      </c>
      <c r="AH125" s="357">
        <v>733</v>
      </c>
      <c r="AI125" s="357">
        <v>734</v>
      </c>
      <c r="AJ125" s="357">
        <v>735</v>
      </c>
      <c r="AK125" s="357">
        <v>737</v>
      </c>
      <c r="AL125" s="357">
        <v>737</v>
      </c>
      <c r="AM125" s="350">
        <v>737</v>
      </c>
      <c r="AN125" s="347">
        <v>736</v>
      </c>
      <c r="AO125" s="357">
        <v>739</v>
      </c>
      <c r="AP125" s="357">
        <v>739</v>
      </c>
      <c r="AQ125" s="357">
        <v>739</v>
      </c>
      <c r="AR125" s="357">
        <v>738</v>
      </c>
      <c r="AS125" s="357">
        <v>737</v>
      </c>
      <c r="AT125" s="357">
        <v>733</v>
      </c>
      <c r="AU125" s="357">
        <v>730</v>
      </c>
      <c r="AV125" s="357">
        <v>726</v>
      </c>
      <c r="AW125" s="357">
        <v>726</v>
      </c>
      <c r="AX125" s="357">
        <v>723</v>
      </c>
      <c r="AY125" s="350">
        <v>720</v>
      </c>
      <c r="AZ125" s="347">
        <v>719</v>
      </c>
      <c r="BA125" s="357">
        <v>717</v>
      </c>
      <c r="BB125" s="357">
        <v>715</v>
      </c>
      <c r="BC125" s="357">
        <v>710</v>
      </c>
      <c r="BD125" s="357">
        <v>705</v>
      </c>
      <c r="BE125" s="357">
        <v>702</v>
      </c>
      <c r="BF125" s="357">
        <v>688</v>
      </c>
      <c r="BG125" s="357">
        <v>681</v>
      </c>
      <c r="BH125" s="357">
        <v>681</v>
      </c>
      <c r="BI125" s="357">
        <v>681</v>
      </c>
      <c r="BJ125" s="357">
        <v>683</v>
      </c>
      <c r="BK125" s="346">
        <v>683</v>
      </c>
      <c r="BL125" s="347">
        <v>681</v>
      </c>
      <c r="BM125" s="357">
        <v>681</v>
      </c>
      <c r="BN125" s="357">
        <v>690</v>
      </c>
      <c r="BO125" s="357">
        <v>691</v>
      </c>
      <c r="BP125" s="357">
        <v>691</v>
      </c>
      <c r="BQ125" s="357">
        <v>696</v>
      </c>
      <c r="BR125" s="357">
        <v>687</v>
      </c>
      <c r="BS125" s="357">
        <v>688</v>
      </c>
      <c r="BT125" s="357">
        <v>687</v>
      </c>
      <c r="BU125" s="357">
        <v>687</v>
      </c>
      <c r="BV125" s="357">
        <v>684</v>
      </c>
      <c r="BW125" s="346">
        <v>683</v>
      </c>
      <c r="BX125" s="347">
        <v>692</v>
      </c>
      <c r="BY125" s="357">
        <v>688</v>
      </c>
      <c r="BZ125" s="357">
        <v>748</v>
      </c>
      <c r="CA125" s="357">
        <v>740</v>
      </c>
      <c r="CB125" s="357">
        <v>741</v>
      </c>
      <c r="CC125" s="357">
        <v>740</v>
      </c>
      <c r="CD125" s="357">
        <v>736</v>
      </c>
      <c r="CE125" s="357">
        <v>735</v>
      </c>
      <c r="CF125" s="357">
        <v>734</v>
      </c>
      <c r="CG125" s="357">
        <v>738</v>
      </c>
      <c r="CH125" s="357">
        <v>737</v>
      </c>
      <c r="CI125" s="346">
        <v>721</v>
      </c>
      <c r="CJ125" s="347">
        <v>720</v>
      </c>
      <c r="CK125" s="357">
        <v>719</v>
      </c>
      <c r="CL125" s="357">
        <v>717</v>
      </c>
      <c r="CM125" s="357">
        <v>730</v>
      </c>
      <c r="CN125" s="357">
        <v>731</v>
      </c>
      <c r="CO125" s="357">
        <v>730</v>
      </c>
      <c r="CP125" s="357">
        <v>734</v>
      </c>
      <c r="CQ125" s="357">
        <v>739</v>
      </c>
      <c r="CR125" s="357">
        <v>743</v>
      </c>
      <c r="CS125" s="346">
        <v>740</v>
      </c>
      <c r="CT125" s="350">
        <v>745</v>
      </c>
      <c r="CU125" s="102">
        <v>5</v>
      </c>
      <c r="CV125" s="85">
        <v>0.67567567567567566</v>
      </c>
      <c r="CW125" s="102">
        <v>24</v>
      </c>
      <c r="CX125" s="85">
        <v>3.3287101248266295</v>
      </c>
    </row>
    <row r="126" spans="1:102" ht="15" customHeight="1" outlineLevel="2">
      <c r="A126" s="371">
        <v>856</v>
      </c>
      <c r="B126" s="15" t="s">
        <v>389</v>
      </c>
      <c r="C126" s="341" t="s">
        <v>411</v>
      </c>
      <c r="D126" s="347">
        <v>73</v>
      </c>
      <c r="E126" s="357">
        <v>73</v>
      </c>
      <c r="F126" s="357">
        <v>73</v>
      </c>
      <c r="G126" s="357">
        <v>73</v>
      </c>
      <c r="H126" s="357">
        <v>73</v>
      </c>
      <c r="I126" s="357">
        <v>76</v>
      </c>
      <c r="J126" s="357">
        <v>76</v>
      </c>
      <c r="K126" s="357">
        <v>76</v>
      </c>
      <c r="L126" s="357">
        <v>76</v>
      </c>
      <c r="M126" s="357">
        <v>76</v>
      </c>
      <c r="N126" s="357">
        <v>76</v>
      </c>
      <c r="O126" s="350">
        <v>80</v>
      </c>
      <c r="P126" s="347">
        <v>78</v>
      </c>
      <c r="Q126" s="357">
        <v>70</v>
      </c>
      <c r="R126" s="357">
        <v>70</v>
      </c>
      <c r="S126" s="357">
        <v>117</v>
      </c>
      <c r="T126" s="357">
        <v>114</v>
      </c>
      <c r="U126" s="357">
        <v>118</v>
      </c>
      <c r="V126" s="357">
        <v>118</v>
      </c>
      <c r="W126" s="357">
        <v>117</v>
      </c>
      <c r="X126" s="357">
        <v>117</v>
      </c>
      <c r="Y126" s="357">
        <v>120</v>
      </c>
      <c r="Z126" s="357">
        <v>120</v>
      </c>
      <c r="AA126" s="350">
        <v>123</v>
      </c>
      <c r="AB126" s="347">
        <v>123</v>
      </c>
      <c r="AC126" s="357">
        <v>123</v>
      </c>
      <c r="AD126" s="357">
        <v>124</v>
      </c>
      <c r="AE126" s="357">
        <v>124</v>
      </c>
      <c r="AF126" s="357">
        <v>125</v>
      </c>
      <c r="AG126" s="357">
        <v>123</v>
      </c>
      <c r="AH126" s="357">
        <v>124</v>
      </c>
      <c r="AI126" s="357">
        <v>124</v>
      </c>
      <c r="AJ126" s="357">
        <v>124</v>
      </c>
      <c r="AK126" s="357">
        <v>123</v>
      </c>
      <c r="AL126" s="357">
        <v>123</v>
      </c>
      <c r="AM126" s="350">
        <v>123</v>
      </c>
      <c r="AN126" s="347">
        <v>123</v>
      </c>
      <c r="AO126" s="357">
        <v>123</v>
      </c>
      <c r="AP126" s="357">
        <v>123</v>
      </c>
      <c r="AQ126" s="357">
        <v>123</v>
      </c>
      <c r="AR126" s="357">
        <v>122</v>
      </c>
      <c r="AS126" s="357">
        <v>122</v>
      </c>
      <c r="AT126" s="357">
        <v>122</v>
      </c>
      <c r="AU126" s="357">
        <v>117</v>
      </c>
      <c r="AV126" s="357">
        <v>117</v>
      </c>
      <c r="AW126" s="357">
        <v>116</v>
      </c>
      <c r="AX126" s="357">
        <v>116</v>
      </c>
      <c r="AY126" s="350">
        <v>116</v>
      </c>
      <c r="AZ126" s="347">
        <v>116</v>
      </c>
      <c r="BA126" s="357">
        <v>113</v>
      </c>
      <c r="BB126" s="357">
        <v>112</v>
      </c>
      <c r="BC126" s="357">
        <v>110</v>
      </c>
      <c r="BD126" s="357">
        <v>110</v>
      </c>
      <c r="BE126" s="357">
        <v>110</v>
      </c>
      <c r="BF126" s="357">
        <v>107</v>
      </c>
      <c r="BG126" s="357">
        <v>108</v>
      </c>
      <c r="BH126" s="357">
        <v>108</v>
      </c>
      <c r="BI126" s="357">
        <v>108</v>
      </c>
      <c r="BJ126" s="357">
        <v>110</v>
      </c>
      <c r="BK126" s="346">
        <v>110</v>
      </c>
      <c r="BL126" s="347">
        <v>110</v>
      </c>
      <c r="BM126" s="357">
        <v>110</v>
      </c>
      <c r="BN126" s="357">
        <v>114</v>
      </c>
      <c r="BO126" s="357">
        <v>114</v>
      </c>
      <c r="BP126" s="357">
        <v>114</v>
      </c>
      <c r="BQ126" s="357">
        <v>115</v>
      </c>
      <c r="BR126" s="357">
        <v>115</v>
      </c>
      <c r="BS126" s="357">
        <v>116</v>
      </c>
      <c r="BT126" s="357">
        <v>114</v>
      </c>
      <c r="BU126" s="357">
        <v>114</v>
      </c>
      <c r="BV126" s="357">
        <v>114</v>
      </c>
      <c r="BW126" s="346">
        <v>114</v>
      </c>
      <c r="BX126" s="347">
        <v>114</v>
      </c>
      <c r="BY126" s="357">
        <v>114</v>
      </c>
      <c r="BZ126" s="357">
        <v>122</v>
      </c>
      <c r="CA126" s="357">
        <v>118</v>
      </c>
      <c r="CB126" s="357">
        <v>118</v>
      </c>
      <c r="CC126" s="357">
        <v>115</v>
      </c>
      <c r="CD126" s="357">
        <v>115</v>
      </c>
      <c r="CE126" s="357">
        <v>115</v>
      </c>
      <c r="CF126" s="357">
        <v>115</v>
      </c>
      <c r="CG126" s="357">
        <v>116</v>
      </c>
      <c r="CH126" s="357">
        <v>114</v>
      </c>
      <c r="CI126" s="346">
        <v>113</v>
      </c>
      <c r="CJ126" s="347">
        <v>113</v>
      </c>
      <c r="CK126" s="357">
        <v>112</v>
      </c>
      <c r="CL126" s="357">
        <v>116</v>
      </c>
      <c r="CM126" s="357">
        <v>118</v>
      </c>
      <c r="CN126" s="357">
        <v>118</v>
      </c>
      <c r="CO126" s="357">
        <v>121</v>
      </c>
      <c r="CP126" s="357">
        <v>121</v>
      </c>
      <c r="CQ126" s="357">
        <v>121</v>
      </c>
      <c r="CR126" s="357">
        <v>121</v>
      </c>
      <c r="CS126" s="346">
        <v>120</v>
      </c>
      <c r="CT126" s="350">
        <v>119</v>
      </c>
      <c r="CU126" s="102">
        <v>-1</v>
      </c>
      <c r="CV126" s="85">
        <v>-0.83333333333333337</v>
      </c>
      <c r="CW126" s="102">
        <v>6</v>
      </c>
      <c r="CX126" s="85">
        <v>5.3097345132743365</v>
      </c>
    </row>
    <row r="127" spans="1:102" ht="15" customHeight="1" outlineLevel="2">
      <c r="A127" s="371">
        <v>861</v>
      </c>
      <c r="B127" s="15" t="s">
        <v>389</v>
      </c>
      <c r="C127" s="341" t="s">
        <v>412</v>
      </c>
      <c r="D127" s="347">
        <v>96</v>
      </c>
      <c r="E127" s="357">
        <v>96</v>
      </c>
      <c r="F127" s="357">
        <v>96</v>
      </c>
      <c r="G127" s="357">
        <v>96</v>
      </c>
      <c r="H127" s="357">
        <v>96</v>
      </c>
      <c r="I127" s="357">
        <v>97</v>
      </c>
      <c r="J127" s="357">
        <v>97</v>
      </c>
      <c r="K127" s="357">
        <v>97</v>
      </c>
      <c r="L127" s="357">
        <v>97</v>
      </c>
      <c r="M127" s="357">
        <v>97</v>
      </c>
      <c r="N127" s="357">
        <v>97</v>
      </c>
      <c r="O127" s="350">
        <v>101</v>
      </c>
      <c r="P127" s="347">
        <v>101</v>
      </c>
      <c r="Q127" s="357">
        <v>89</v>
      </c>
      <c r="R127" s="357">
        <v>88</v>
      </c>
      <c r="S127" s="357">
        <v>141</v>
      </c>
      <c r="T127" s="357">
        <v>141</v>
      </c>
      <c r="U127" s="357">
        <v>144</v>
      </c>
      <c r="V127" s="357">
        <v>143</v>
      </c>
      <c r="W127" s="357">
        <v>141</v>
      </c>
      <c r="X127" s="357">
        <v>141</v>
      </c>
      <c r="Y127" s="357">
        <v>142</v>
      </c>
      <c r="Z127" s="357">
        <v>141</v>
      </c>
      <c r="AA127" s="350">
        <v>141</v>
      </c>
      <c r="AB127" s="347">
        <v>141</v>
      </c>
      <c r="AC127" s="357">
        <v>141</v>
      </c>
      <c r="AD127" s="357">
        <v>142</v>
      </c>
      <c r="AE127" s="357">
        <v>142</v>
      </c>
      <c r="AF127" s="357">
        <v>147</v>
      </c>
      <c r="AG127" s="357">
        <v>146</v>
      </c>
      <c r="AH127" s="357">
        <v>146</v>
      </c>
      <c r="AI127" s="357">
        <v>147</v>
      </c>
      <c r="AJ127" s="357">
        <v>149</v>
      </c>
      <c r="AK127" s="357">
        <v>150</v>
      </c>
      <c r="AL127" s="357">
        <v>150</v>
      </c>
      <c r="AM127" s="350">
        <v>150</v>
      </c>
      <c r="AN127" s="347">
        <v>150</v>
      </c>
      <c r="AO127" s="357">
        <v>151</v>
      </c>
      <c r="AP127" s="357">
        <v>151</v>
      </c>
      <c r="AQ127" s="357">
        <v>150</v>
      </c>
      <c r="AR127" s="357">
        <v>150</v>
      </c>
      <c r="AS127" s="357">
        <v>150</v>
      </c>
      <c r="AT127" s="357">
        <v>149</v>
      </c>
      <c r="AU127" s="357">
        <v>146</v>
      </c>
      <c r="AV127" s="357">
        <v>146</v>
      </c>
      <c r="AW127" s="357">
        <v>145</v>
      </c>
      <c r="AX127" s="357">
        <v>143</v>
      </c>
      <c r="AY127" s="350">
        <v>143</v>
      </c>
      <c r="AZ127" s="347">
        <v>143</v>
      </c>
      <c r="BA127" s="357">
        <v>143</v>
      </c>
      <c r="BB127" s="357">
        <v>141</v>
      </c>
      <c r="BC127" s="357">
        <v>141</v>
      </c>
      <c r="BD127" s="357">
        <v>141</v>
      </c>
      <c r="BE127" s="357">
        <v>141</v>
      </c>
      <c r="BF127" s="357">
        <v>138</v>
      </c>
      <c r="BG127" s="357">
        <v>142</v>
      </c>
      <c r="BH127" s="357">
        <v>142</v>
      </c>
      <c r="BI127" s="357">
        <v>142</v>
      </c>
      <c r="BJ127" s="357">
        <v>142</v>
      </c>
      <c r="BK127" s="346">
        <v>142</v>
      </c>
      <c r="BL127" s="347">
        <v>141</v>
      </c>
      <c r="BM127" s="357">
        <v>141</v>
      </c>
      <c r="BN127" s="357">
        <v>145</v>
      </c>
      <c r="BO127" s="357">
        <v>146</v>
      </c>
      <c r="BP127" s="357">
        <v>146</v>
      </c>
      <c r="BQ127" s="357">
        <v>148</v>
      </c>
      <c r="BR127" s="357">
        <v>144</v>
      </c>
      <c r="BS127" s="357">
        <v>145</v>
      </c>
      <c r="BT127" s="357">
        <v>143</v>
      </c>
      <c r="BU127" s="357">
        <v>143</v>
      </c>
      <c r="BV127" s="357">
        <v>144</v>
      </c>
      <c r="BW127" s="346">
        <v>145</v>
      </c>
      <c r="BX127" s="347">
        <v>144</v>
      </c>
      <c r="BY127" s="357">
        <v>143</v>
      </c>
      <c r="BZ127" s="357">
        <v>149</v>
      </c>
      <c r="CA127" s="357">
        <v>151</v>
      </c>
      <c r="CB127" s="357">
        <v>152</v>
      </c>
      <c r="CC127" s="357">
        <v>150</v>
      </c>
      <c r="CD127" s="357">
        <v>149</v>
      </c>
      <c r="CE127" s="357">
        <v>149</v>
      </c>
      <c r="CF127" s="357">
        <v>149</v>
      </c>
      <c r="CG127" s="357">
        <v>151</v>
      </c>
      <c r="CH127" s="357">
        <v>150</v>
      </c>
      <c r="CI127" s="346">
        <v>148</v>
      </c>
      <c r="CJ127" s="347">
        <v>147</v>
      </c>
      <c r="CK127" s="357">
        <v>147</v>
      </c>
      <c r="CL127" s="357">
        <v>143</v>
      </c>
      <c r="CM127" s="357">
        <v>144</v>
      </c>
      <c r="CN127" s="357">
        <v>144</v>
      </c>
      <c r="CO127" s="357">
        <v>143</v>
      </c>
      <c r="CP127" s="357">
        <v>141</v>
      </c>
      <c r="CQ127" s="357">
        <v>146</v>
      </c>
      <c r="CR127" s="357">
        <v>147</v>
      </c>
      <c r="CS127" s="346">
        <v>146</v>
      </c>
      <c r="CT127" s="350">
        <v>146</v>
      </c>
      <c r="CU127" s="102">
        <v>0</v>
      </c>
      <c r="CV127" s="85">
        <v>0</v>
      </c>
      <c r="CW127" s="102">
        <v>-2</v>
      </c>
      <c r="CX127" s="85">
        <v>-1.3513513513513513</v>
      </c>
    </row>
    <row r="128" spans="1:102" ht="15" outlineLevel="1">
      <c r="A128" s="123" t="s">
        <v>3276</v>
      </c>
      <c r="B128" s="26"/>
      <c r="C128" s="27"/>
      <c r="D128" s="44">
        <v>49896</v>
      </c>
      <c r="E128" s="45">
        <v>50079</v>
      </c>
      <c r="F128" s="45">
        <v>50081</v>
      </c>
      <c r="G128" s="45">
        <v>49987</v>
      </c>
      <c r="H128" s="45">
        <v>49822</v>
      </c>
      <c r="I128" s="45">
        <v>53955</v>
      </c>
      <c r="J128" s="45">
        <v>53968</v>
      </c>
      <c r="K128" s="45">
        <v>54329</v>
      </c>
      <c r="L128" s="45">
        <v>54293</v>
      </c>
      <c r="M128" s="45">
        <v>54305</v>
      </c>
      <c r="N128" s="45">
        <v>54058</v>
      </c>
      <c r="O128" s="235">
        <v>55380</v>
      </c>
      <c r="P128" s="44">
        <v>55111</v>
      </c>
      <c r="Q128" s="45">
        <v>49108</v>
      </c>
      <c r="R128" s="45">
        <v>48434</v>
      </c>
      <c r="S128" s="45">
        <v>62973</v>
      </c>
      <c r="T128" s="45">
        <v>62108</v>
      </c>
      <c r="U128" s="45">
        <v>62966</v>
      </c>
      <c r="V128" s="45">
        <v>62258</v>
      </c>
      <c r="W128" s="45">
        <v>62001</v>
      </c>
      <c r="X128" s="45">
        <v>61857</v>
      </c>
      <c r="Y128" s="45">
        <v>62280</v>
      </c>
      <c r="Z128" s="45">
        <v>62203</v>
      </c>
      <c r="AA128" s="235">
        <v>62281</v>
      </c>
      <c r="AB128" s="44">
        <v>62220</v>
      </c>
      <c r="AC128" s="45">
        <v>62200</v>
      </c>
      <c r="AD128" s="45">
        <v>62357</v>
      </c>
      <c r="AE128" s="45">
        <v>62332</v>
      </c>
      <c r="AF128" s="45">
        <v>62549</v>
      </c>
      <c r="AG128" s="45">
        <v>62433</v>
      </c>
      <c r="AH128" s="45">
        <v>62488</v>
      </c>
      <c r="AI128" s="45">
        <v>62526</v>
      </c>
      <c r="AJ128" s="45">
        <v>62546</v>
      </c>
      <c r="AK128" s="45">
        <v>62512</v>
      </c>
      <c r="AL128" s="45">
        <v>62377</v>
      </c>
      <c r="AM128" s="235">
        <v>62313</v>
      </c>
      <c r="AN128" s="44">
        <v>62201</v>
      </c>
      <c r="AO128" s="45">
        <v>62144</v>
      </c>
      <c r="AP128" s="45">
        <v>62081</v>
      </c>
      <c r="AQ128" s="45">
        <v>61889</v>
      </c>
      <c r="AR128" s="45">
        <v>61812</v>
      </c>
      <c r="AS128" s="45">
        <v>61725</v>
      </c>
      <c r="AT128" s="45">
        <v>61576</v>
      </c>
      <c r="AU128" s="45">
        <v>62291</v>
      </c>
      <c r="AV128" s="45">
        <v>62204</v>
      </c>
      <c r="AW128" s="45">
        <v>62116</v>
      </c>
      <c r="AX128" s="45">
        <v>61955</v>
      </c>
      <c r="AY128" s="235">
        <v>61876</v>
      </c>
      <c r="AZ128" s="44">
        <v>61739</v>
      </c>
      <c r="BA128" s="45">
        <v>62049</v>
      </c>
      <c r="BB128" s="45">
        <v>61738</v>
      </c>
      <c r="BC128" s="45">
        <v>61648</v>
      </c>
      <c r="BD128" s="45">
        <v>64613</v>
      </c>
      <c r="BE128" s="45">
        <v>64453</v>
      </c>
      <c r="BF128" s="45">
        <v>63439</v>
      </c>
      <c r="BG128" s="45">
        <v>63379</v>
      </c>
      <c r="BH128" s="45">
        <v>63292</v>
      </c>
      <c r="BI128" s="45">
        <v>63219</v>
      </c>
      <c r="BJ128" s="45">
        <v>63125</v>
      </c>
      <c r="BK128" s="57">
        <v>63037</v>
      </c>
      <c r="BL128" s="44">
        <v>62508</v>
      </c>
      <c r="BM128" s="45">
        <v>62380</v>
      </c>
      <c r="BN128" s="45">
        <v>63631</v>
      </c>
      <c r="BO128" s="45">
        <v>63681</v>
      </c>
      <c r="BP128" s="45">
        <v>63681</v>
      </c>
      <c r="BQ128" s="45">
        <v>63697</v>
      </c>
      <c r="BR128" s="45">
        <v>62988</v>
      </c>
      <c r="BS128" s="45">
        <v>63005</v>
      </c>
      <c r="BT128" s="45">
        <v>62837</v>
      </c>
      <c r="BU128" s="45">
        <v>62609</v>
      </c>
      <c r="BV128" s="45">
        <v>62559</v>
      </c>
      <c r="BW128" s="57">
        <v>62536</v>
      </c>
      <c r="BX128" s="44">
        <v>62635</v>
      </c>
      <c r="BY128" s="45">
        <v>62459</v>
      </c>
      <c r="BZ128" s="45">
        <v>65548</v>
      </c>
      <c r="CA128" s="45">
        <v>65079</v>
      </c>
      <c r="CB128" s="45">
        <v>65109</v>
      </c>
      <c r="CC128" s="45">
        <v>64920</v>
      </c>
      <c r="CD128" s="45">
        <v>64561</v>
      </c>
      <c r="CE128" s="45">
        <v>64369</v>
      </c>
      <c r="CF128" s="45">
        <v>64163</v>
      </c>
      <c r="CG128" s="45">
        <v>64216</v>
      </c>
      <c r="CH128" s="45">
        <v>63892</v>
      </c>
      <c r="CI128" s="57">
        <v>63193</v>
      </c>
      <c r="CJ128" s="44">
        <v>63094</v>
      </c>
      <c r="CK128" s="45">
        <v>63020</v>
      </c>
      <c r="CL128" s="45">
        <v>63100</v>
      </c>
      <c r="CM128" s="45">
        <v>63669</v>
      </c>
      <c r="CN128" s="45">
        <v>63570</v>
      </c>
      <c r="CO128" s="45">
        <v>63505</v>
      </c>
      <c r="CP128" s="45">
        <v>63387</v>
      </c>
      <c r="CQ128" s="45">
        <v>63731</v>
      </c>
      <c r="CR128" s="45">
        <v>63674</v>
      </c>
      <c r="CS128" s="57">
        <v>63478</v>
      </c>
      <c r="CT128" s="235">
        <v>63484</v>
      </c>
      <c r="CU128" s="102">
        <v>6</v>
      </c>
      <c r="CV128" s="85">
        <v>9.4520936387409819E-3</v>
      </c>
      <c r="CW128" s="102">
        <v>291</v>
      </c>
      <c r="CX128" s="85">
        <v>0.46049404206162076</v>
      </c>
    </row>
    <row r="129" spans="1:102" ht="15" customHeight="1" outlineLevel="2">
      <c r="A129" s="371">
        <v>1</v>
      </c>
      <c r="B129" s="15" t="s">
        <v>3276</v>
      </c>
      <c r="C129" s="341" t="s">
        <v>414</v>
      </c>
      <c r="D129" s="347">
        <v>37302</v>
      </c>
      <c r="E129" s="357">
        <v>37501</v>
      </c>
      <c r="F129" s="357">
        <v>37501</v>
      </c>
      <c r="G129" s="357">
        <v>37405</v>
      </c>
      <c r="H129" s="357">
        <v>37283</v>
      </c>
      <c r="I129" s="357">
        <v>40625</v>
      </c>
      <c r="J129" s="357">
        <v>40659</v>
      </c>
      <c r="K129" s="357">
        <v>41019</v>
      </c>
      <c r="L129" s="357">
        <v>40996</v>
      </c>
      <c r="M129" s="357">
        <v>41011</v>
      </c>
      <c r="N129" s="357">
        <v>40812</v>
      </c>
      <c r="O129" s="350">
        <v>41855</v>
      </c>
      <c r="P129" s="347">
        <v>41660</v>
      </c>
      <c r="Q129" s="357">
        <v>37348</v>
      </c>
      <c r="R129" s="357">
        <v>36856</v>
      </c>
      <c r="S129" s="357">
        <v>47843</v>
      </c>
      <c r="T129" s="357">
        <v>47236</v>
      </c>
      <c r="U129" s="357">
        <v>47947</v>
      </c>
      <c r="V129" s="357">
        <v>47423</v>
      </c>
      <c r="W129" s="357">
        <v>47172</v>
      </c>
      <c r="X129" s="357">
        <v>47065</v>
      </c>
      <c r="Y129" s="357">
        <v>47375</v>
      </c>
      <c r="Z129" s="357">
        <v>47341</v>
      </c>
      <c r="AA129" s="350">
        <v>47392</v>
      </c>
      <c r="AB129" s="347">
        <v>47366</v>
      </c>
      <c r="AC129" s="357">
        <v>47335</v>
      </c>
      <c r="AD129" s="357">
        <v>47485</v>
      </c>
      <c r="AE129" s="357">
        <v>47460</v>
      </c>
      <c r="AF129" s="357">
        <v>47657</v>
      </c>
      <c r="AG129" s="357">
        <v>47602</v>
      </c>
      <c r="AH129" s="357">
        <v>47648</v>
      </c>
      <c r="AI129" s="357">
        <v>47714</v>
      </c>
      <c r="AJ129" s="357">
        <v>47738</v>
      </c>
      <c r="AK129" s="357">
        <v>47724</v>
      </c>
      <c r="AL129" s="357">
        <v>47621</v>
      </c>
      <c r="AM129" s="350">
        <v>47573</v>
      </c>
      <c r="AN129" s="347">
        <v>47486</v>
      </c>
      <c r="AO129" s="357">
        <v>47448</v>
      </c>
      <c r="AP129" s="357">
        <v>47412</v>
      </c>
      <c r="AQ129" s="357">
        <v>47266</v>
      </c>
      <c r="AR129" s="357">
        <v>47231</v>
      </c>
      <c r="AS129" s="357">
        <v>47169</v>
      </c>
      <c r="AT129" s="357">
        <v>47070</v>
      </c>
      <c r="AU129" s="357">
        <v>47848</v>
      </c>
      <c r="AV129" s="357">
        <v>47803</v>
      </c>
      <c r="AW129" s="357">
        <v>47739</v>
      </c>
      <c r="AX129" s="357">
        <v>47623</v>
      </c>
      <c r="AY129" s="350">
        <v>47571</v>
      </c>
      <c r="AZ129" s="347">
        <v>47466</v>
      </c>
      <c r="BA129" s="357">
        <v>47826</v>
      </c>
      <c r="BB129" s="357">
        <v>47602</v>
      </c>
      <c r="BC129" s="357">
        <v>47539</v>
      </c>
      <c r="BD129" s="357">
        <v>50551</v>
      </c>
      <c r="BE129" s="357">
        <v>50414</v>
      </c>
      <c r="BF129" s="357">
        <v>49623</v>
      </c>
      <c r="BG129" s="357">
        <v>49523</v>
      </c>
      <c r="BH129" s="357">
        <v>49457</v>
      </c>
      <c r="BI129" s="357">
        <v>49399</v>
      </c>
      <c r="BJ129" s="357">
        <v>49310</v>
      </c>
      <c r="BK129" s="346">
        <v>49238</v>
      </c>
      <c r="BL129" s="347">
        <v>48566</v>
      </c>
      <c r="BM129" s="357">
        <v>48466</v>
      </c>
      <c r="BN129" s="357">
        <v>49364</v>
      </c>
      <c r="BO129" s="357">
        <v>49405</v>
      </c>
      <c r="BP129" s="357">
        <v>49405</v>
      </c>
      <c r="BQ129" s="357">
        <v>49375</v>
      </c>
      <c r="BR129" s="357">
        <v>48843</v>
      </c>
      <c r="BS129" s="357">
        <v>48854</v>
      </c>
      <c r="BT129" s="357">
        <v>48725</v>
      </c>
      <c r="BU129" s="357">
        <v>48551</v>
      </c>
      <c r="BV129" s="357">
        <v>48577</v>
      </c>
      <c r="BW129" s="346">
        <v>48557</v>
      </c>
      <c r="BX129" s="347">
        <v>48572</v>
      </c>
      <c r="BY129" s="357">
        <v>48465</v>
      </c>
      <c r="BZ129" s="357">
        <v>50627</v>
      </c>
      <c r="CA129" s="357">
        <v>50205</v>
      </c>
      <c r="CB129" s="357">
        <v>50203</v>
      </c>
      <c r="CC129" s="357">
        <v>50031</v>
      </c>
      <c r="CD129" s="357">
        <v>49723</v>
      </c>
      <c r="CE129" s="357">
        <v>49585</v>
      </c>
      <c r="CF129" s="357">
        <v>49430</v>
      </c>
      <c r="CG129" s="357">
        <v>49448</v>
      </c>
      <c r="CH129" s="357">
        <v>49225</v>
      </c>
      <c r="CI129" s="346">
        <v>48718</v>
      </c>
      <c r="CJ129" s="347">
        <v>48694</v>
      </c>
      <c r="CK129" s="357">
        <v>48617</v>
      </c>
      <c r="CL129" s="357">
        <v>48702</v>
      </c>
      <c r="CM129" s="357">
        <v>49146</v>
      </c>
      <c r="CN129" s="357">
        <v>49093</v>
      </c>
      <c r="CO129" s="357">
        <v>49036</v>
      </c>
      <c r="CP129" s="357">
        <v>48943</v>
      </c>
      <c r="CQ129" s="357">
        <v>49163</v>
      </c>
      <c r="CR129" s="357">
        <v>49111</v>
      </c>
      <c r="CS129" s="346">
        <v>48973</v>
      </c>
      <c r="CT129" s="350">
        <v>48974</v>
      </c>
      <c r="CU129" s="102">
        <v>1</v>
      </c>
      <c r="CV129" s="85">
        <v>2.0419414779572417E-3</v>
      </c>
      <c r="CW129" s="102">
        <v>256</v>
      </c>
      <c r="CX129" s="85">
        <v>0.52547313108091465</v>
      </c>
    </row>
    <row r="130" spans="1:102" ht="15" customHeight="1" outlineLevel="2">
      <c r="A130" s="371">
        <v>79</v>
      </c>
      <c r="B130" s="15" t="s">
        <v>3276</v>
      </c>
      <c r="C130" s="341" t="s">
        <v>415</v>
      </c>
      <c r="D130" s="347">
        <v>338</v>
      </c>
      <c r="E130" s="357">
        <v>338</v>
      </c>
      <c r="F130" s="357">
        <v>338</v>
      </c>
      <c r="G130" s="357">
        <v>337</v>
      </c>
      <c r="H130" s="357">
        <v>336</v>
      </c>
      <c r="I130" s="357">
        <v>365</v>
      </c>
      <c r="J130" s="357">
        <v>364</v>
      </c>
      <c r="K130" s="357">
        <v>365</v>
      </c>
      <c r="L130" s="357">
        <v>365</v>
      </c>
      <c r="M130" s="357">
        <v>365</v>
      </c>
      <c r="N130" s="357">
        <v>364</v>
      </c>
      <c r="O130" s="350">
        <v>365</v>
      </c>
      <c r="P130" s="347">
        <v>364</v>
      </c>
      <c r="Q130" s="357">
        <v>326</v>
      </c>
      <c r="R130" s="357">
        <v>321</v>
      </c>
      <c r="S130" s="357">
        <v>479</v>
      </c>
      <c r="T130" s="357">
        <v>468</v>
      </c>
      <c r="U130" s="357">
        <v>477</v>
      </c>
      <c r="V130" s="357">
        <v>473</v>
      </c>
      <c r="W130" s="357">
        <v>474</v>
      </c>
      <c r="X130" s="357">
        <v>474</v>
      </c>
      <c r="Y130" s="357">
        <v>477</v>
      </c>
      <c r="Z130" s="357">
        <v>477</v>
      </c>
      <c r="AA130" s="350">
        <v>477</v>
      </c>
      <c r="AB130" s="347">
        <v>477</v>
      </c>
      <c r="AC130" s="357">
        <v>480</v>
      </c>
      <c r="AD130" s="357">
        <v>480</v>
      </c>
      <c r="AE130" s="357">
        <v>480</v>
      </c>
      <c r="AF130" s="357">
        <v>479</v>
      </c>
      <c r="AG130" s="357">
        <v>477</v>
      </c>
      <c r="AH130" s="357">
        <v>473</v>
      </c>
      <c r="AI130" s="357">
        <v>473</v>
      </c>
      <c r="AJ130" s="357">
        <v>474</v>
      </c>
      <c r="AK130" s="357">
        <v>473</v>
      </c>
      <c r="AL130" s="357">
        <v>472</v>
      </c>
      <c r="AM130" s="350">
        <v>471</v>
      </c>
      <c r="AN130" s="347">
        <v>470</v>
      </c>
      <c r="AO130" s="357">
        <v>471</v>
      </c>
      <c r="AP130" s="357">
        <v>468</v>
      </c>
      <c r="AQ130" s="357">
        <v>466</v>
      </c>
      <c r="AR130" s="357">
        <v>465</v>
      </c>
      <c r="AS130" s="357">
        <v>463</v>
      </c>
      <c r="AT130" s="357">
        <v>463</v>
      </c>
      <c r="AU130" s="357">
        <v>460</v>
      </c>
      <c r="AV130" s="357">
        <v>459</v>
      </c>
      <c r="AW130" s="357">
        <v>458</v>
      </c>
      <c r="AX130" s="357">
        <v>457</v>
      </c>
      <c r="AY130" s="350">
        <v>457</v>
      </c>
      <c r="AZ130" s="347">
        <v>456</v>
      </c>
      <c r="BA130" s="357">
        <v>455</v>
      </c>
      <c r="BB130" s="357">
        <v>455</v>
      </c>
      <c r="BC130" s="357">
        <v>455</v>
      </c>
      <c r="BD130" s="357">
        <v>452</v>
      </c>
      <c r="BE130" s="357">
        <v>452</v>
      </c>
      <c r="BF130" s="357">
        <v>448</v>
      </c>
      <c r="BG130" s="357">
        <v>450</v>
      </c>
      <c r="BH130" s="357">
        <v>449</v>
      </c>
      <c r="BI130" s="357">
        <v>449</v>
      </c>
      <c r="BJ130" s="357">
        <v>451</v>
      </c>
      <c r="BK130" s="346">
        <v>450</v>
      </c>
      <c r="BL130" s="347">
        <v>448</v>
      </c>
      <c r="BM130" s="357">
        <v>447</v>
      </c>
      <c r="BN130" s="357">
        <v>456</v>
      </c>
      <c r="BO130" s="357">
        <v>457</v>
      </c>
      <c r="BP130" s="357">
        <v>457</v>
      </c>
      <c r="BQ130" s="357">
        <v>455</v>
      </c>
      <c r="BR130" s="357">
        <v>452</v>
      </c>
      <c r="BS130" s="357">
        <v>451</v>
      </c>
      <c r="BT130" s="357">
        <v>449</v>
      </c>
      <c r="BU130" s="357">
        <v>447</v>
      </c>
      <c r="BV130" s="357">
        <v>449</v>
      </c>
      <c r="BW130" s="346">
        <v>449</v>
      </c>
      <c r="BX130" s="347">
        <v>449</v>
      </c>
      <c r="BY130" s="357">
        <v>449</v>
      </c>
      <c r="BZ130" s="357">
        <v>471</v>
      </c>
      <c r="CA130" s="357">
        <v>470</v>
      </c>
      <c r="CB130" s="357">
        <v>472</v>
      </c>
      <c r="CC130" s="357">
        <v>473</v>
      </c>
      <c r="CD130" s="357">
        <v>472</v>
      </c>
      <c r="CE130" s="357">
        <v>467</v>
      </c>
      <c r="CF130" s="357">
        <v>464</v>
      </c>
      <c r="CG130" s="357">
        <v>463</v>
      </c>
      <c r="CH130" s="357">
        <v>460</v>
      </c>
      <c r="CI130" s="346">
        <v>455</v>
      </c>
      <c r="CJ130" s="347">
        <v>453</v>
      </c>
      <c r="CK130" s="357">
        <v>454</v>
      </c>
      <c r="CL130" s="357">
        <v>451</v>
      </c>
      <c r="CM130" s="357">
        <v>452</v>
      </c>
      <c r="CN130" s="357">
        <v>454</v>
      </c>
      <c r="CO130" s="357">
        <v>455</v>
      </c>
      <c r="CP130" s="357">
        <v>459</v>
      </c>
      <c r="CQ130" s="357">
        <v>464</v>
      </c>
      <c r="CR130" s="357">
        <v>465</v>
      </c>
      <c r="CS130" s="346">
        <v>464</v>
      </c>
      <c r="CT130" s="350">
        <v>462</v>
      </c>
      <c r="CU130" s="102">
        <v>-2</v>
      </c>
      <c r="CV130" s="85">
        <v>-0.43103448275862066</v>
      </c>
      <c r="CW130" s="102">
        <v>7</v>
      </c>
      <c r="CX130" s="85">
        <v>1.5384615384615385</v>
      </c>
    </row>
    <row r="131" spans="1:102" ht="15" customHeight="1" outlineLevel="2">
      <c r="A131" s="371">
        <v>88</v>
      </c>
      <c r="B131" s="15" t="s">
        <v>3276</v>
      </c>
      <c r="C131" s="341" t="s">
        <v>416</v>
      </c>
      <c r="D131" s="347">
        <v>4145</v>
      </c>
      <c r="E131" s="357">
        <v>4134</v>
      </c>
      <c r="F131" s="357">
        <v>4132</v>
      </c>
      <c r="G131" s="357">
        <v>4131</v>
      </c>
      <c r="H131" s="357">
        <v>4116</v>
      </c>
      <c r="I131" s="357">
        <v>4348</v>
      </c>
      <c r="J131" s="357">
        <v>4342</v>
      </c>
      <c r="K131" s="357">
        <v>4340</v>
      </c>
      <c r="L131" s="357">
        <v>4335</v>
      </c>
      <c r="M131" s="357">
        <v>4335</v>
      </c>
      <c r="N131" s="357">
        <v>4316</v>
      </c>
      <c r="O131" s="350">
        <v>4473</v>
      </c>
      <c r="P131" s="347">
        <v>4438</v>
      </c>
      <c r="Q131" s="357">
        <v>3815</v>
      </c>
      <c r="R131" s="357">
        <v>3772</v>
      </c>
      <c r="S131" s="357">
        <v>4859</v>
      </c>
      <c r="T131" s="357">
        <v>4774</v>
      </c>
      <c r="U131" s="357">
        <v>4829</v>
      </c>
      <c r="V131" s="357">
        <v>4762</v>
      </c>
      <c r="W131" s="357">
        <v>4757</v>
      </c>
      <c r="X131" s="357">
        <v>4744</v>
      </c>
      <c r="Y131" s="357">
        <v>4783</v>
      </c>
      <c r="Z131" s="357">
        <v>4770</v>
      </c>
      <c r="AA131" s="350">
        <v>4790</v>
      </c>
      <c r="AB131" s="347">
        <v>4777</v>
      </c>
      <c r="AC131" s="357">
        <v>4773</v>
      </c>
      <c r="AD131" s="357">
        <v>4772</v>
      </c>
      <c r="AE131" s="357">
        <v>4772</v>
      </c>
      <c r="AF131" s="357">
        <v>4766</v>
      </c>
      <c r="AG131" s="357">
        <v>4746</v>
      </c>
      <c r="AH131" s="357">
        <v>4757</v>
      </c>
      <c r="AI131" s="357">
        <v>4733</v>
      </c>
      <c r="AJ131" s="357">
        <v>4731</v>
      </c>
      <c r="AK131" s="357">
        <v>4721</v>
      </c>
      <c r="AL131" s="357">
        <v>4717</v>
      </c>
      <c r="AM131" s="350">
        <v>4713</v>
      </c>
      <c r="AN131" s="347">
        <v>4705</v>
      </c>
      <c r="AO131" s="357">
        <v>4698</v>
      </c>
      <c r="AP131" s="357">
        <v>4694</v>
      </c>
      <c r="AQ131" s="357">
        <v>4679</v>
      </c>
      <c r="AR131" s="357">
        <v>4668</v>
      </c>
      <c r="AS131" s="357">
        <v>4664</v>
      </c>
      <c r="AT131" s="357">
        <v>4651</v>
      </c>
      <c r="AU131" s="357">
        <v>4631</v>
      </c>
      <c r="AV131" s="357">
        <v>4612</v>
      </c>
      <c r="AW131" s="357">
        <v>4604</v>
      </c>
      <c r="AX131" s="357">
        <v>4592</v>
      </c>
      <c r="AY131" s="350">
        <v>4585</v>
      </c>
      <c r="AZ131" s="347">
        <v>4578</v>
      </c>
      <c r="BA131" s="357">
        <v>4558</v>
      </c>
      <c r="BB131" s="357">
        <v>4534</v>
      </c>
      <c r="BC131" s="357">
        <v>4520</v>
      </c>
      <c r="BD131" s="357">
        <v>4501</v>
      </c>
      <c r="BE131" s="357">
        <v>4498</v>
      </c>
      <c r="BF131" s="357">
        <v>4411</v>
      </c>
      <c r="BG131" s="357">
        <v>4438</v>
      </c>
      <c r="BH131" s="357">
        <v>4438</v>
      </c>
      <c r="BI131" s="357">
        <v>4433</v>
      </c>
      <c r="BJ131" s="357">
        <v>4422</v>
      </c>
      <c r="BK131" s="346">
        <v>4417</v>
      </c>
      <c r="BL131" s="347">
        <v>4430</v>
      </c>
      <c r="BM131" s="357">
        <v>4417</v>
      </c>
      <c r="BN131" s="357">
        <v>4536</v>
      </c>
      <c r="BO131" s="357">
        <v>4538</v>
      </c>
      <c r="BP131" s="357">
        <v>4538</v>
      </c>
      <c r="BQ131" s="357">
        <v>4553</v>
      </c>
      <c r="BR131" s="357">
        <v>4493</v>
      </c>
      <c r="BS131" s="357">
        <v>4496</v>
      </c>
      <c r="BT131" s="357">
        <v>4487</v>
      </c>
      <c r="BU131" s="357">
        <v>4471</v>
      </c>
      <c r="BV131" s="357">
        <v>4455</v>
      </c>
      <c r="BW131" s="346">
        <v>4456</v>
      </c>
      <c r="BX131" s="347">
        <v>4489</v>
      </c>
      <c r="BY131" s="357">
        <v>4473</v>
      </c>
      <c r="BZ131" s="357">
        <v>4783</v>
      </c>
      <c r="CA131" s="357">
        <v>4765</v>
      </c>
      <c r="CB131" s="357">
        <v>4771</v>
      </c>
      <c r="CC131" s="357">
        <v>4787</v>
      </c>
      <c r="CD131" s="357">
        <v>4769</v>
      </c>
      <c r="CE131" s="357">
        <v>4746</v>
      </c>
      <c r="CF131" s="357">
        <v>4723</v>
      </c>
      <c r="CG131" s="357">
        <v>4736</v>
      </c>
      <c r="CH131" s="357">
        <v>4699</v>
      </c>
      <c r="CI131" s="346">
        <v>4638</v>
      </c>
      <c r="CJ131" s="347">
        <v>4627</v>
      </c>
      <c r="CK131" s="357">
        <v>4615</v>
      </c>
      <c r="CL131" s="357">
        <v>4617</v>
      </c>
      <c r="CM131" s="357">
        <v>4664</v>
      </c>
      <c r="CN131" s="357">
        <v>4657</v>
      </c>
      <c r="CO131" s="357">
        <v>4641</v>
      </c>
      <c r="CP131" s="357">
        <v>4632</v>
      </c>
      <c r="CQ131" s="357">
        <v>4664</v>
      </c>
      <c r="CR131" s="357">
        <v>4660</v>
      </c>
      <c r="CS131" s="346">
        <v>4642</v>
      </c>
      <c r="CT131" s="350">
        <v>4647</v>
      </c>
      <c r="CU131" s="102">
        <v>5</v>
      </c>
      <c r="CV131" s="85">
        <v>0.1077121930202499</v>
      </c>
      <c r="CW131" s="102">
        <v>9</v>
      </c>
      <c r="CX131" s="85">
        <v>0.19404915912031048</v>
      </c>
    </row>
    <row r="132" spans="1:102" ht="15" customHeight="1" outlineLevel="2">
      <c r="A132" s="371">
        <v>129</v>
      </c>
      <c r="B132" s="15" t="s">
        <v>3276</v>
      </c>
      <c r="C132" s="341" t="s">
        <v>417</v>
      </c>
      <c r="D132" s="347">
        <v>493</v>
      </c>
      <c r="E132" s="357">
        <v>493</v>
      </c>
      <c r="F132" s="357">
        <v>493</v>
      </c>
      <c r="G132" s="357">
        <v>496</v>
      </c>
      <c r="H132" s="357">
        <v>495</v>
      </c>
      <c r="I132" s="357">
        <v>509</v>
      </c>
      <c r="J132" s="357">
        <v>508</v>
      </c>
      <c r="K132" s="357">
        <v>508</v>
      </c>
      <c r="L132" s="357">
        <v>508</v>
      </c>
      <c r="M132" s="357">
        <v>507</v>
      </c>
      <c r="N132" s="357">
        <v>504</v>
      </c>
      <c r="O132" s="350">
        <v>516</v>
      </c>
      <c r="P132" s="347">
        <v>514</v>
      </c>
      <c r="Q132" s="357">
        <v>443</v>
      </c>
      <c r="R132" s="357">
        <v>440</v>
      </c>
      <c r="S132" s="357">
        <v>666</v>
      </c>
      <c r="T132" s="357">
        <v>655</v>
      </c>
      <c r="U132" s="357">
        <v>665</v>
      </c>
      <c r="V132" s="357">
        <v>653</v>
      </c>
      <c r="W132" s="357">
        <v>651</v>
      </c>
      <c r="X132" s="357">
        <v>651</v>
      </c>
      <c r="Y132" s="357">
        <v>651</v>
      </c>
      <c r="Z132" s="357">
        <v>650</v>
      </c>
      <c r="AA132" s="350">
        <v>652</v>
      </c>
      <c r="AB132" s="347">
        <v>652</v>
      </c>
      <c r="AC132" s="357">
        <v>654</v>
      </c>
      <c r="AD132" s="357">
        <v>655</v>
      </c>
      <c r="AE132" s="357">
        <v>655</v>
      </c>
      <c r="AF132" s="357">
        <v>655</v>
      </c>
      <c r="AG132" s="357">
        <v>654</v>
      </c>
      <c r="AH132" s="357">
        <v>660</v>
      </c>
      <c r="AI132" s="357">
        <v>658</v>
      </c>
      <c r="AJ132" s="357">
        <v>659</v>
      </c>
      <c r="AK132" s="357">
        <v>661</v>
      </c>
      <c r="AL132" s="357">
        <v>658</v>
      </c>
      <c r="AM132" s="350">
        <v>656</v>
      </c>
      <c r="AN132" s="347">
        <v>655</v>
      </c>
      <c r="AO132" s="357">
        <v>654</v>
      </c>
      <c r="AP132" s="357">
        <v>652</v>
      </c>
      <c r="AQ132" s="357">
        <v>649</v>
      </c>
      <c r="AR132" s="357">
        <v>645</v>
      </c>
      <c r="AS132" s="357">
        <v>645</v>
      </c>
      <c r="AT132" s="357">
        <v>643</v>
      </c>
      <c r="AU132" s="357">
        <v>641</v>
      </c>
      <c r="AV132" s="357">
        <v>641</v>
      </c>
      <c r="AW132" s="357">
        <v>641</v>
      </c>
      <c r="AX132" s="357">
        <v>638</v>
      </c>
      <c r="AY132" s="350">
        <v>637</v>
      </c>
      <c r="AZ132" s="347">
        <v>635</v>
      </c>
      <c r="BA132" s="357">
        <v>635</v>
      </c>
      <c r="BB132" s="357">
        <v>632</v>
      </c>
      <c r="BC132" s="357">
        <v>629</v>
      </c>
      <c r="BD132" s="357">
        <v>628</v>
      </c>
      <c r="BE132" s="357">
        <v>628</v>
      </c>
      <c r="BF132" s="357">
        <v>618</v>
      </c>
      <c r="BG132" s="357">
        <v>621</v>
      </c>
      <c r="BH132" s="357">
        <v>619</v>
      </c>
      <c r="BI132" s="357">
        <v>619</v>
      </c>
      <c r="BJ132" s="357">
        <v>623</v>
      </c>
      <c r="BK132" s="346">
        <v>622</v>
      </c>
      <c r="BL132" s="347">
        <v>624</v>
      </c>
      <c r="BM132" s="357">
        <v>622</v>
      </c>
      <c r="BN132" s="357">
        <v>640</v>
      </c>
      <c r="BO132" s="357">
        <v>641</v>
      </c>
      <c r="BP132" s="357">
        <v>641</v>
      </c>
      <c r="BQ132" s="357">
        <v>647</v>
      </c>
      <c r="BR132" s="357">
        <v>640</v>
      </c>
      <c r="BS132" s="357">
        <v>644</v>
      </c>
      <c r="BT132" s="357">
        <v>644</v>
      </c>
      <c r="BU132" s="357">
        <v>639</v>
      </c>
      <c r="BV132" s="357">
        <v>637</v>
      </c>
      <c r="BW132" s="346">
        <v>639</v>
      </c>
      <c r="BX132" s="347">
        <v>639</v>
      </c>
      <c r="BY132" s="357">
        <v>636</v>
      </c>
      <c r="BZ132" s="357">
        <v>690</v>
      </c>
      <c r="CA132" s="357">
        <v>684</v>
      </c>
      <c r="CB132" s="357">
        <v>681</v>
      </c>
      <c r="CC132" s="357">
        <v>677</v>
      </c>
      <c r="CD132" s="357">
        <v>673</v>
      </c>
      <c r="CE132" s="357">
        <v>674</v>
      </c>
      <c r="CF132" s="357">
        <v>669</v>
      </c>
      <c r="CG132" s="357">
        <v>678</v>
      </c>
      <c r="CH132" s="357">
        <v>673</v>
      </c>
      <c r="CI132" s="346">
        <v>667</v>
      </c>
      <c r="CJ132" s="347">
        <v>660</v>
      </c>
      <c r="CK132" s="357">
        <v>654</v>
      </c>
      <c r="CL132" s="357">
        <v>650</v>
      </c>
      <c r="CM132" s="357">
        <v>654</v>
      </c>
      <c r="CN132" s="357">
        <v>650</v>
      </c>
      <c r="CO132" s="357">
        <v>656</v>
      </c>
      <c r="CP132" s="357">
        <v>655</v>
      </c>
      <c r="CQ132" s="357">
        <v>668</v>
      </c>
      <c r="CR132" s="357">
        <v>666</v>
      </c>
      <c r="CS132" s="346">
        <v>664</v>
      </c>
      <c r="CT132" s="350">
        <v>659</v>
      </c>
      <c r="CU132" s="102">
        <v>-5</v>
      </c>
      <c r="CV132" s="85">
        <v>-0.75301204819277112</v>
      </c>
      <c r="CW132" s="102">
        <v>-8</v>
      </c>
      <c r="CX132" s="85">
        <v>-1.199400299850075</v>
      </c>
    </row>
    <row r="133" spans="1:102" ht="15" customHeight="1" outlineLevel="2">
      <c r="A133" s="371">
        <v>212</v>
      </c>
      <c r="B133" s="15" t="s">
        <v>3276</v>
      </c>
      <c r="C133" s="341" t="s">
        <v>418</v>
      </c>
      <c r="D133" s="347">
        <v>990</v>
      </c>
      <c r="E133" s="357">
        <v>990</v>
      </c>
      <c r="F133" s="357">
        <v>990</v>
      </c>
      <c r="G133" s="357">
        <v>989</v>
      </c>
      <c r="H133" s="357">
        <v>987</v>
      </c>
      <c r="I133" s="357">
        <v>1047</v>
      </c>
      <c r="J133" s="357">
        <v>1043</v>
      </c>
      <c r="K133" s="357">
        <v>1043</v>
      </c>
      <c r="L133" s="357">
        <v>1042</v>
      </c>
      <c r="M133" s="357">
        <v>1042</v>
      </c>
      <c r="N133" s="357">
        <v>1041</v>
      </c>
      <c r="O133" s="350">
        <v>1042</v>
      </c>
      <c r="P133" s="347">
        <v>1037</v>
      </c>
      <c r="Q133" s="357">
        <v>903</v>
      </c>
      <c r="R133" s="357">
        <v>888</v>
      </c>
      <c r="S133" s="357">
        <v>1142</v>
      </c>
      <c r="T133" s="357">
        <v>1116</v>
      </c>
      <c r="U133" s="357">
        <v>1119</v>
      </c>
      <c r="V133" s="357">
        <v>1103</v>
      </c>
      <c r="W133" s="357">
        <v>1101</v>
      </c>
      <c r="X133" s="357">
        <v>1099</v>
      </c>
      <c r="Y133" s="357">
        <v>1098</v>
      </c>
      <c r="Z133" s="357">
        <v>1092</v>
      </c>
      <c r="AA133" s="350">
        <v>1090</v>
      </c>
      <c r="AB133" s="347">
        <v>1086</v>
      </c>
      <c r="AC133" s="357">
        <v>1079</v>
      </c>
      <c r="AD133" s="357">
        <v>1077</v>
      </c>
      <c r="AE133" s="357">
        <v>1078</v>
      </c>
      <c r="AF133" s="357">
        <v>1074</v>
      </c>
      <c r="AG133" s="357">
        <v>1069</v>
      </c>
      <c r="AH133" s="357">
        <v>1069</v>
      </c>
      <c r="AI133" s="357">
        <v>1067</v>
      </c>
      <c r="AJ133" s="357">
        <v>1066</v>
      </c>
      <c r="AK133" s="357">
        <v>1065</v>
      </c>
      <c r="AL133" s="357">
        <v>1061</v>
      </c>
      <c r="AM133" s="350">
        <v>1061</v>
      </c>
      <c r="AN133" s="347">
        <v>1060</v>
      </c>
      <c r="AO133" s="357">
        <v>1058</v>
      </c>
      <c r="AP133" s="357">
        <v>1058</v>
      </c>
      <c r="AQ133" s="357">
        <v>1054</v>
      </c>
      <c r="AR133" s="357">
        <v>1050</v>
      </c>
      <c r="AS133" s="357">
        <v>1047</v>
      </c>
      <c r="AT133" s="357">
        <v>1044</v>
      </c>
      <c r="AU133" s="357">
        <v>1041</v>
      </c>
      <c r="AV133" s="357">
        <v>1041</v>
      </c>
      <c r="AW133" s="357">
        <v>1038</v>
      </c>
      <c r="AX133" s="357">
        <v>1033</v>
      </c>
      <c r="AY133" s="350">
        <v>1032</v>
      </c>
      <c r="AZ133" s="347">
        <v>1027</v>
      </c>
      <c r="BA133" s="357">
        <v>1026</v>
      </c>
      <c r="BB133" s="357">
        <v>1020</v>
      </c>
      <c r="BC133" s="357">
        <v>1019</v>
      </c>
      <c r="BD133" s="357">
        <v>1016</v>
      </c>
      <c r="BE133" s="357">
        <v>1014</v>
      </c>
      <c r="BF133" s="357">
        <v>997</v>
      </c>
      <c r="BG133" s="357">
        <v>990</v>
      </c>
      <c r="BH133" s="357">
        <v>988</v>
      </c>
      <c r="BI133" s="357">
        <v>985</v>
      </c>
      <c r="BJ133" s="357">
        <v>977</v>
      </c>
      <c r="BK133" s="346">
        <v>973</v>
      </c>
      <c r="BL133" s="347">
        <v>967</v>
      </c>
      <c r="BM133" s="357">
        <v>966</v>
      </c>
      <c r="BN133" s="357">
        <v>983</v>
      </c>
      <c r="BO133" s="357">
        <v>983</v>
      </c>
      <c r="BP133" s="357">
        <v>983</v>
      </c>
      <c r="BQ133" s="357">
        <v>983</v>
      </c>
      <c r="BR133" s="357">
        <v>971</v>
      </c>
      <c r="BS133" s="357">
        <v>970</v>
      </c>
      <c r="BT133" s="357">
        <v>966</v>
      </c>
      <c r="BU133" s="357">
        <v>962</v>
      </c>
      <c r="BV133" s="357">
        <v>958</v>
      </c>
      <c r="BW133" s="346">
        <v>959</v>
      </c>
      <c r="BX133" s="347">
        <v>969</v>
      </c>
      <c r="BY133" s="357">
        <v>961</v>
      </c>
      <c r="BZ133" s="357">
        <v>1041</v>
      </c>
      <c r="CA133" s="357">
        <v>1037</v>
      </c>
      <c r="CB133" s="357">
        <v>1027</v>
      </c>
      <c r="CC133" s="357">
        <v>1026</v>
      </c>
      <c r="CD133" s="357">
        <v>1019</v>
      </c>
      <c r="CE133" s="357">
        <v>1012</v>
      </c>
      <c r="CF133" s="357">
        <v>1009</v>
      </c>
      <c r="CG133" s="357">
        <v>1012</v>
      </c>
      <c r="CH133" s="357">
        <v>1006</v>
      </c>
      <c r="CI133" s="346">
        <v>992</v>
      </c>
      <c r="CJ133" s="347">
        <v>984</v>
      </c>
      <c r="CK133" s="357">
        <v>977</v>
      </c>
      <c r="CL133" s="357">
        <v>974</v>
      </c>
      <c r="CM133" s="357">
        <v>990</v>
      </c>
      <c r="CN133" s="357">
        <v>988</v>
      </c>
      <c r="CO133" s="357">
        <v>987</v>
      </c>
      <c r="CP133" s="357">
        <v>982</v>
      </c>
      <c r="CQ133" s="357">
        <v>989</v>
      </c>
      <c r="CR133" s="357">
        <v>983</v>
      </c>
      <c r="CS133" s="346">
        <v>979</v>
      </c>
      <c r="CT133" s="350">
        <v>984</v>
      </c>
      <c r="CU133" s="102">
        <v>5</v>
      </c>
      <c r="CV133" s="85">
        <v>0.51072522982635338</v>
      </c>
      <c r="CW133" s="102">
        <v>-8</v>
      </c>
      <c r="CX133" s="85">
        <v>-0.80645161290322576</v>
      </c>
    </row>
    <row r="134" spans="1:102" ht="15" customHeight="1" outlineLevel="2">
      <c r="A134" s="371">
        <v>266</v>
      </c>
      <c r="B134" s="15" t="s">
        <v>3276</v>
      </c>
      <c r="C134" s="341" t="s">
        <v>419</v>
      </c>
      <c r="D134" s="347">
        <v>2840</v>
      </c>
      <c r="E134" s="357">
        <v>2836</v>
      </c>
      <c r="F134" s="357">
        <v>2838</v>
      </c>
      <c r="G134" s="357">
        <v>2836</v>
      </c>
      <c r="H134" s="357">
        <v>2823</v>
      </c>
      <c r="I134" s="357">
        <v>3107</v>
      </c>
      <c r="J134" s="357">
        <v>3104</v>
      </c>
      <c r="K134" s="357">
        <v>3103</v>
      </c>
      <c r="L134" s="357">
        <v>3097</v>
      </c>
      <c r="M134" s="357">
        <v>3096</v>
      </c>
      <c r="N134" s="357">
        <v>3084</v>
      </c>
      <c r="O134" s="350">
        <v>3088</v>
      </c>
      <c r="P134" s="347">
        <v>3074</v>
      </c>
      <c r="Q134" s="357">
        <v>2737</v>
      </c>
      <c r="R134" s="357">
        <v>2681</v>
      </c>
      <c r="S134" s="357">
        <v>3356</v>
      </c>
      <c r="T134" s="357">
        <v>3307</v>
      </c>
      <c r="U134" s="357">
        <v>3324</v>
      </c>
      <c r="V134" s="357">
        <v>3296</v>
      </c>
      <c r="W134" s="357">
        <v>3293</v>
      </c>
      <c r="X134" s="357">
        <v>3285</v>
      </c>
      <c r="Y134" s="357">
        <v>3321</v>
      </c>
      <c r="Z134" s="357">
        <v>3314</v>
      </c>
      <c r="AA134" s="350">
        <v>3311</v>
      </c>
      <c r="AB134" s="347">
        <v>3300</v>
      </c>
      <c r="AC134" s="357">
        <v>3329</v>
      </c>
      <c r="AD134" s="357">
        <v>3338</v>
      </c>
      <c r="AE134" s="357">
        <v>3337</v>
      </c>
      <c r="AF134" s="357">
        <v>3339</v>
      </c>
      <c r="AG134" s="357">
        <v>3322</v>
      </c>
      <c r="AH134" s="357">
        <v>3313</v>
      </c>
      <c r="AI134" s="357">
        <v>3306</v>
      </c>
      <c r="AJ134" s="357">
        <v>3311</v>
      </c>
      <c r="AK134" s="357">
        <v>3302</v>
      </c>
      <c r="AL134" s="357">
        <v>3287</v>
      </c>
      <c r="AM134" s="350">
        <v>3279</v>
      </c>
      <c r="AN134" s="347">
        <v>3272</v>
      </c>
      <c r="AO134" s="357">
        <v>3275</v>
      </c>
      <c r="AP134" s="357">
        <v>3267</v>
      </c>
      <c r="AQ134" s="357">
        <v>3254</v>
      </c>
      <c r="AR134" s="357">
        <v>3248</v>
      </c>
      <c r="AS134" s="357">
        <v>3243</v>
      </c>
      <c r="AT134" s="357">
        <v>3230</v>
      </c>
      <c r="AU134" s="357">
        <v>3216</v>
      </c>
      <c r="AV134" s="357">
        <v>3201</v>
      </c>
      <c r="AW134" s="357">
        <v>3195</v>
      </c>
      <c r="AX134" s="357">
        <v>3188</v>
      </c>
      <c r="AY134" s="350">
        <v>3177</v>
      </c>
      <c r="AZ134" s="347">
        <v>3171</v>
      </c>
      <c r="BA134" s="357">
        <v>3158</v>
      </c>
      <c r="BB134" s="357">
        <v>3134</v>
      </c>
      <c r="BC134" s="357">
        <v>3128</v>
      </c>
      <c r="BD134" s="357">
        <v>3117</v>
      </c>
      <c r="BE134" s="357">
        <v>3110</v>
      </c>
      <c r="BF134" s="357">
        <v>3071</v>
      </c>
      <c r="BG134" s="357">
        <v>3070</v>
      </c>
      <c r="BH134" s="357">
        <v>3061</v>
      </c>
      <c r="BI134" s="357">
        <v>3058</v>
      </c>
      <c r="BJ134" s="357">
        <v>3060</v>
      </c>
      <c r="BK134" s="346">
        <v>3057</v>
      </c>
      <c r="BL134" s="347">
        <v>3153</v>
      </c>
      <c r="BM134" s="357">
        <v>3146</v>
      </c>
      <c r="BN134" s="357">
        <v>3214</v>
      </c>
      <c r="BO134" s="357">
        <v>3219</v>
      </c>
      <c r="BP134" s="357">
        <v>3219</v>
      </c>
      <c r="BQ134" s="357">
        <v>3224</v>
      </c>
      <c r="BR134" s="357">
        <v>3185</v>
      </c>
      <c r="BS134" s="357">
        <v>3186</v>
      </c>
      <c r="BT134" s="357">
        <v>3176</v>
      </c>
      <c r="BU134" s="357">
        <v>3161</v>
      </c>
      <c r="BV134" s="357">
        <v>3141</v>
      </c>
      <c r="BW134" s="346">
        <v>3139</v>
      </c>
      <c r="BX134" s="347">
        <v>3161</v>
      </c>
      <c r="BY134" s="357">
        <v>3136</v>
      </c>
      <c r="BZ134" s="357">
        <v>3328</v>
      </c>
      <c r="CA134" s="357">
        <v>3313</v>
      </c>
      <c r="CB134" s="357">
        <v>3322</v>
      </c>
      <c r="CC134" s="357">
        <v>3308</v>
      </c>
      <c r="CD134" s="357">
        <v>3297</v>
      </c>
      <c r="CE134" s="357">
        <v>3294</v>
      </c>
      <c r="CF134" s="357">
        <v>3284</v>
      </c>
      <c r="CG134" s="357">
        <v>3292</v>
      </c>
      <c r="CH134" s="357">
        <v>3264</v>
      </c>
      <c r="CI134" s="346">
        <v>3222</v>
      </c>
      <c r="CJ134" s="347">
        <v>3208</v>
      </c>
      <c r="CK134" s="357">
        <v>3212</v>
      </c>
      <c r="CL134" s="357">
        <v>3200</v>
      </c>
      <c r="CM134" s="357">
        <v>3208</v>
      </c>
      <c r="CN134" s="357">
        <v>3187</v>
      </c>
      <c r="CO134" s="357">
        <v>3181</v>
      </c>
      <c r="CP134" s="357">
        <v>3163</v>
      </c>
      <c r="CQ134" s="357">
        <v>3192</v>
      </c>
      <c r="CR134" s="357">
        <v>3197</v>
      </c>
      <c r="CS134" s="346">
        <v>3183</v>
      </c>
      <c r="CT134" s="350">
        <v>3184</v>
      </c>
      <c r="CU134" s="102">
        <v>1</v>
      </c>
      <c r="CV134" s="85">
        <v>3.1416902293433864E-2</v>
      </c>
      <c r="CW134" s="102">
        <v>-38</v>
      </c>
      <c r="CX134" s="85">
        <v>-1.1793916821849781</v>
      </c>
    </row>
    <row r="135" spans="1:102" ht="15" customHeight="1" outlineLevel="2">
      <c r="A135" s="371">
        <v>308</v>
      </c>
      <c r="B135" s="15" t="s">
        <v>3276</v>
      </c>
      <c r="C135" s="341" t="s">
        <v>420</v>
      </c>
      <c r="D135" s="347">
        <v>298</v>
      </c>
      <c r="E135" s="357">
        <v>298</v>
      </c>
      <c r="F135" s="357">
        <v>298</v>
      </c>
      <c r="G135" s="357">
        <v>298</v>
      </c>
      <c r="H135" s="357">
        <v>298</v>
      </c>
      <c r="I135" s="357">
        <v>321</v>
      </c>
      <c r="J135" s="357">
        <v>320</v>
      </c>
      <c r="K135" s="357">
        <v>320</v>
      </c>
      <c r="L135" s="357">
        <v>320</v>
      </c>
      <c r="M135" s="357">
        <v>320</v>
      </c>
      <c r="N135" s="357">
        <v>319</v>
      </c>
      <c r="O135" s="350">
        <v>327</v>
      </c>
      <c r="P135" s="347">
        <v>325</v>
      </c>
      <c r="Q135" s="357">
        <v>289</v>
      </c>
      <c r="R135" s="357">
        <v>286</v>
      </c>
      <c r="S135" s="357">
        <v>430</v>
      </c>
      <c r="T135" s="357">
        <v>424</v>
      </c>
      <c r="U135" s="357">
        <v>430</v>
      </c>
      <c r="V135" s="357">
        <v>422</v>
      </c>
      <c r="W135" s="357">
        <v>424</v>
      </c>
      <c r="X135" s="357">
        <v>423</v>
      </c>
      <c r="Y135" s="357">
        <v>424</v>
      </c>
      <c r="Z135" s="357">
        <v>422</v>
      </c>
      <c r="AA135" s="350">
        <v>420</v>
      </c>
      <c r="AB135" s="347">
        <v>419</v>
      </c>
      <c r="AC135" s="357">
        <v>418</v>
      </c>
      <c r="AD135" s="357">
        <v>420</v>
      </c>
      <c r="AE135" s="357">
        <v>422</v>
      </c>
      <c r="AF135" s="357">
        <v>425</v>
      </c>
      <c r="AG135" s="357">
        <v>420</v>
      </c>
      <c r="AH135" s="357">
        <v>420</v>
      </c>
      <c r="AI135" s="357">
        <v>425</v>
      </c>
      <c r="AJ135" s="357">
        <v>425</v>
      </c>
      <c r="AK135" s="357">
        <v>426</v>
      </c>
      <c r="AL135" s="357">
        <v>426</v>
      </c>
      <c r="AM135" s="350">
        <v>426</v>
      </c>
      <c r="AN135" s="347">
        <v>425</v>
      </c>
      <c r="AO135" s="357">
        <v>428</v>
      </c>
      <c r="AP135" s="357">
        <v>428</v>
      </c>
      <c r="AQ135" s="357">
        <v>430</v>
      </c>
      <c r="AR135" s="357">
        <v>428</v>
      </c>
      <c r="AS135" s="357">
        <v>426</v>
      </c>
      <c r="AT135" s="357">
        <v>424</v>
      </c>
      <c r="AU135" s="357">
        <v>422</v>
      </c>
      <c r="AV135" s="357">
        <v>421</v>
      </c>
      <c r="AW135" s="357">
        <v>420</v>
      </c>
      <c r="AX135" s="357">
        <v>419</v>
      </c>
      <c r="AY135" s="350">
        <v>419</v>
      </c>
      <c r="AZ135" s="347">
        <v>419</v>
      </c>
      <c r="BA135" s="357">
        <v>417</v>
      </c>
      <c r="BB135" s="357">
        <v>414</v>
      </c>
      <c r="BC135" s="357">
        <v>412</v>
      </c>
      <c r="BD135" s="357">
        <v>411</v>
      </c>
      <c r="BE135" s="357">
        <v>410</v>
      </c>
      <c r="BF135" s="357">
        <v>405</v>
      </c>
      <c r="BG135" s="357">
        <v>406</v>
      </c>
      <c r="BH135" s="357">
        <v>406</v>
      </c>
      <c r="BI135" s="357">
        <v>404</v>
      </c>
      <c r="BJ135" s="357">
        <v>402</v>
      </c>
      <c r="BK135" s="346">
        <v>402</v>
      </c>
      <c r="BL135" s="347">
        <v>406</v>
      </c>
      <c r="BM135" s="357">
        <v>406</v>
      </c>
      <c r="BN135" s="357">
        <v>411</v>
      </c>
      <c r="BO135" s="357">
        <v>411</v>
      </c>
      <c r="BP135" s="357">
        <v>411</v>
      </c>
      <c r="BQ135" s="357">
        <v>413</v>
      </c>
      <c r="BR135" s="357">
        <v>412</v>
      </c>
      <c r="BS135" s="357">
        <v>412</v>
      </c>
      <c r="BT135" s="357">
        <v>411</v>
      </c>
      <c r="BU135" s="357">
        <v>411</v>
      </c>
      <c r="BV135" s="357">
        <v>408</v>
      </c>
      <c r="BW135" s="346">
        <v>407</v>
      </c>
      <c r="BX135" s="347">
        <v>408</v>
      </c>
      <c r="BY135" s="357">
        <v>405</v>
      </c>
      <c r="BZ135" s="357">
        <v>425</v>
      </c>
      <c r="CA135" s="357">
        <v>425</v>
      </c>
      <c r="CB135" s="357">
        <v>428</v>
      </c>
      <c r="CC135" s="357">
        <v>429</v>
      </c>
      <c r="CD135" s="357">
        <v>428</v>
      </c>
      <c r="CE135" s="357">
        <v>427</v>
      </c>
      <c r="CF135" s="357">
        <v>428</v>
      </c>
      <c r="CG135" s="357">
        <v>429</v>
      </c>
      <c r="CH135" s="357">
        <v>426</v>
      </c>
      <c r="CI135" s="346">
        <v>420</v>
      </c>
      <c r="CJ135" s="347">
        <v>416</v>
      </c>
      <c r="CK135" s="357">
        <v>414</v>
      </c>
      <c r="CL135" s="357">
        <v>414</v>
      </c>
      <c r="CM135" s="357">
        <v>417</v>
      </c>
      <c r="CN135" s="357">
        <v>419</v>
      </c>
      <c r="CO135" s="357">
        <v>418</v>
      </c>
      <c r="CP135" s="357">
        <v>416</v>
      </c>
      <c r="CQ135" s="357">
        <v>418</v>
      </c>
      <c r="CR135" s="357">
        <v>420</v>
      </c>
      <c r="CS135" s="346">
        <v>419</v>
      </c>
      <c r="CT135" s="350">
        <v>422</v>
      </c>
      <c r="CU135" s="102">
        <v>3</v>
      </c>
      <c r="CV135" s="85">
        <v>0.71599045346062051</v>
      </c>
      <c r="CW135" s="102">
        <v>2</v>
      </c>
      <c r="CX135" s="85">
        <v>0.47619047619047622</v>
      </c>
    </row>
    <row r="136" spans="1:102" ht="15" customHeight="1" outlineLevel="2">
      <c r="A136" s="371">
        <v>360</v>
      </c>
      <c r="B136" s="15" t="s">
        <v>3276</v>
      </c>
      <c r="C136" s="341" t="s">
        <v>421</v>
      </c>
      <c r="D136" s="347">
        <v>2939</v>
      </c>
      <c r="E136" s="357">
        <v>2939</v>
      </c>
      <c r="F136" s="357">
        <v>2939</v>
      </c>
      <c r="G136" s="357">
        <v>2943</v>
      </c>
      <c r="H136" s="357">
        <v>2935</v>
      </c>
      <c r="I136" s="357">
        <v>3032</v>
      </c>
      <c r="J136" s="357">
        <v>3028</v>
      </c>
      <c r="K136" s="357">
        <v>3032</v>
      </c>
      <c r="L136" s="357">
        <v>3031</v>
      </c>
      <c r="M136" s="357">
        <v>3031</v>
      </c>
      <c r="N136" s="357">
        <v>3022</v>
      </c>
      <c r="O136" s="350">
        <v>3106</v>
      </c>
      <c r="P136" s="347">
        <v>3094</v>
      </c>
      <c r="Q136" s="357">
        <v>2692</v>
      </c>
      <c r="R136" s="357">
        <v>2645</v>
      </c>
      <c r="S136" s="357">
        <v>3376</v>
      </c>
      <c r="T136" s="357">
        <v>3309</v>
      </c>
      <c r="U136" s="357">
        <v>3339</v>
      </c>
      <c r="V136" s="357">
        <v>3290</v>
      </c>
      <c r="W136" s="357">
        <v>3297</v>
      </c>
      <c r="X136" s="357">
        <v>3280</v>
      </c>
      <c r="Y136" s="357">
        <v>3310</v>
      </c>
      <c r="Z136" s="357">
        <v>3296</v>
      </c>
      <c r="AA136" s="350">
        <v>3309</v>
      </c>
      <c r="AB136" s="347">
        <v>3304</v>
      </c>
      <c r="AC136" s="357">
        <v>3296</v>
      </c>
      <c r="AD136" s="357">
        <v>3295</v>
      </c>
      <c r="AE136" s="357">
        <v>3293</v>
      </c>
      <c r="AF136" s="357">
        <v>3313</v>
      </c>
      <c r="AG136" s="357">
        <v>3304</v>
      </c>
      <c r="AH136" s="357">
        <v>3310</v>
      </c>
      <c r="AI136" s="357">
        <v>3309</v>
      </c>
      <c r="AJ136" s="357">
        <v>3304</v>
      </c>
      <c r="AK136" s="357">
        <v>3300</v>
      </c>
      <c r="AL136" s="357">
        <v>3297</v>
      </c>
      <c r="AM136" s="350">
        <v>3296</v>
      </c>
      <c r="AN136" s="347">
        <v>3292</v>
      </c>
      <c r="AO136" s="357">
        <v>3279</v>
      </c>
      <c r="AP136" s="357">
        <v>3275</v>
      </c>
      <c r="AQ136" s="357">
        <v>3266</v>
      </c>
      <c r="AR136" s="357">
        <v>3254</v>
      </c>
      <c r="AS136" s="357">
        <v>3247</v>
      </c>
      <c r="AT136" s="357">
        <v>3233</v>
      </c>
      <c r="AU136" s="357">
        <v>3222</v>
      </c>
      <c r="AV136" s="357">
        <v>3217</v>
      </c>
      <c r="AW136" s="357">
        <v>3213</v>
      </c>
      <c r="AX136" s="357">
        <v>3201</v>
      </c>
      <c r="AY136" s="350">
        <v>3195</v>
      </c>
      <c r="AZ136" s="347">
        <v>3183</v>
      </c>
      <c r="BA136" s="357">
        <v>3170</v>
      </c>
      <c r="BB136" s="357">
        <v>3145</v>
      </c>
      <c r="BC136" s="357">
        <v>3140</v>
      </c>
      <c r="BD136" s="357">
        <v>3135</v>
      </c>
      <c r="BE136" s="357">
        <v>3129</v>
      </c>
      <c r="BF136" s="357">
        <v>3072</v>
      </c>
      <c r="BG136" s="357">
        <v>3085</v>
      </c>
      <c r="BH136" s="357">
        <v>3080</v>
      </c>
      <c r="BI136" s="357">
        <v>3078</v>
      </c>
      <c r="BJ136" s="357">
        <v>3082</v>
      </c>
      <c r="BK136" s="346">
        <v>3080</v>
      </c>
      <c r="BL136" s="347">
        <v>3089</v>
      </c>
      <c r="BM136" s="357">
        <v>3085</v>
      </c>
      <c r="BN136" s="357">
        <v>3191</v>
      </c>
      <c r="BO136" s="357">
        <v>3190</v>
      </c>
      <c r="BP136" s="357">
        <v>3190</v>
      </c>
      <c r="BQ136" s="357">
        <v>3207</v>
      </c>
      <c r="BR136" s="357">
        <v>3157</v>
      </c>
      <c r="BS136" s="357">
        <v>3154</v>
      </c>
      <c r="BT136" s="357">
        <v>3144</v>
      </c>
      <c r="BU136" s="357">
        <v>3138</v>
      </c>
      <c r="BV136" s="357">
        <v>3111</v>
      </c>
      <c r="BW136" s="346">
        <v>3109</v>
      </c>
      <c r="BX136" s="347">
        <v>3123</v>
      </c>
      <c r="BY136" s="357">
        <v>3104</v>
      </c>
      <c r="BZ136" s="357">
        <v>3319</v>
      </c>
      <c r="CA136" s="357">
        <v>3317</v>
      </c>
      <c r="CB136" s="357">
        <v>3342</v>
      </c>
      <c r="CC136" s="357">
        <v>3327</v>
      </c>
      <c r="CD136" s="357">
        <v>3316</v>
      </c>
      <c r="CE136" s="357">
        <v>3302</v>
      </c>
      <c r="CF136" s="357">
        <v>3290</v>
      </c>
      <c r="CG136" s="357">
        <v>3286</v>
      </c>
      <c r="CH136" s="357">
        <v>3272</v>
      </c>
      <c r="CI136" s="346">
        <v>3215</v>
      </c>
      <c r="CJ136" s="347">
        <v>3194</v>
      </c>
      <c r="CK136" s="357">
        <v>3219</v>
      </c>
      <c r="CL136" s="357">
        <v>3229</v>
      </c>
      <c r="CM136" s="357">
        <v>3272</v>
      </c>
      <c r="CN136" s="357">
        <v>3258</v>
      </c>
      <c r="CO136" s="357">
        <v>3258</v>
      </c>
      <c r="CP136" s="357">
        <v>3260</v>
      </c>
      <c r="CQ136" s="357">
        <v>3289</v>
      </c>
      <c r="CR136" s="357">
        <v>3285</v>
      </c>
      <c r="CS136" s="346">
        <v>3271</v>
      </c>
      <c r="CT136" s="350">
        <v>3272</v>
      </c>
      <c r="CU136" s="102">
        <v>1</v>
      </c>
      <c r="CV136" s="85">
        <v>3.0571690614490981E-2</v>
      </c>
      <c r="CW136" s="102">
        <v>57</v>
      </c>
      <c r="CX136" s="85">
        <v>1.7729393468118197</v>
      </c>
    </row>
    <row r="137" spans="1:102" ht="15" customHeight="1" outlineLevel="2">
      <c r="A137" s="371">
        <v>380</v>
      </c>
      <c r="B137" s="15" t="s">
        <v>3276</v>
      </c>
      <c r="C137" s="341" t="s">
        <v>422</v>
      </c>
      <c r="D137" s="347">
        <v>239</v>
      </c>
      <c r="E137" s="357">
        <v>239</v>
      </c>
      <c r="F137" s="357">
        <v>239</v>
      </c>
      <c r="G137" s="357">
        <v>239</v>
      </c>
      <c r="H137" s="357">
        <v>236</v>
      </c>
      <c r="I137" s="357">
        <v>260</v>
      </c>
      <c r="J137" s="357">
        <v>260</v>
      </c>
      <c r="K137" s="357">
        <v>260</v>
      </c>
      <c r="L137" s="357">
        <v>260</v>
      </c>
      <c r="M137" s="357">
        <v>260</v>
      </c>
      <c r="N137" s="357">
        <v>260</v>
      </c>
      <c r="O137" s="350">
        <v>265</v>
      </c>
      <c r="P137" s="347">
        <v>265</v>
      </c>
      <c r="Q137" s="357">
        <v>245</v>
      </c>
      <c r="R137" s="357">
        <v>239</v>
      </c>
      <c r="S137" s="357">
        <v>343</v>
      </c>
      <c r="T137" s="357">
        <v>343</v>
      </c>
      <c r="U137" s="357">
        <v>352</v>
      </c>
      <c r="V137" s="357">
        <v>352</v>
      </c>
      <c r="W137" s="357">
        <v>352</v>
      </c>
      <c r="X137" s="357">
        <v>356</v>
      </c>
      <c r="Y137" s="357">
        <v>356</v>
      </c>
      <c r="Z137" s="357">
        <v>359</v>
      </c>
      <c r="AA137" s="350">
        <v>359</v>
      </c>
      <c r="AB137" s="347">
        <v>358</v>
      </c>
      <c r="AC137" s="357">
        <v>355</v>
      </c>
      <c r="AD137" s="357">
        <v>354</v>
      </c>
      <c r="AE137" s="357">
        <v>354</v>
      </c>
      <c r="AF137" s="357">
        <v>359</v>
      </c>
      <c r="AG137" s="357">
        <v>357</v>
      </c>
      <c r="AH137" s="357">
        <v>358</v>
      </c>
      <c r="AI137" s="357">
        <v>360</v>
      </c>
      <c r="AJ137" s="357">
        <v>358</v>
      </c>
      <c r="AK137" s="357">
        <v>359</v>
      </c>
      <c r="AL137" s="357">
        <v>359</v>
      </c>
      <c r="AM137" s="350">
        <v>359</v>
      </c>
      <c r="AN137" s="347">
        <v>358</v>
      </c>
      <c r="AO137" s="357">
        <v>357</v>
      </c>
      <c r="AP137" s="357">
        <v>355</v>
      </c>
      <c r="AQ137" s="357">
        <v>353</v>
      </c>
      <c r="AR137" s="357">
        <v>348</v>
      </c>
      <c r="AS137" s="357">
        <v>347</v>
      </c>
      <c r="AT137" s="357">
        <v>346</v>
      </c>
      <c r="AU137" s="357">
        <v>342</v>
      </c>
      <c r="AV137" s="357">
        <v>342</v>
      </c>
      <c r="AW137" s="357">
        <v>341</v>
      </c>
      <c r="AX137" s="357">
        <v>339</v>
      </c>
      <c r="AY137" s="350">
        <v>339</v>
      </c>
      <c r="AZ137" s="347">
        <v>339</v>
      </c>
      <c r="BA137" s="357">
        <v>339</v>
      </c>
      <c r="BB137" s="357">
        <v>338</v>
      </c>
      <c r="BC137" s="357">
        <v>339</v>
      </c>
      <c r="BD137" s="357">
        <v>339</v>
      </c>
      <c r="BE137" s="357">
        <v>339</v>
      </c>
      <c r="BF137" s="357">
        <v>339</v>
      </c>
      <c r="BG137" s="357">
        <v>338</v>
      </c>
      <c r="BH137" s="357">
        <v>337</v>
      </c>
      <c r="BI137" s="357">
        <v>337</v>
      </c>
      <c r="BJ137" s="357">
        <v>339</v>
      </c>
      <c r="BK137" s="346">
        <v>338</v>
      </c>
      <c r="BL137" s="347">
        <v>342</v>
      </c>
      <c r="BM137" s="357">
        <v>342</v>
      </c>
      <c r="BN137" s="357">
        <v>344</v>
      </c>
      <c r="BO137" s="357">
        <v>344</v>
      </c>
      <c r="BP137" s="357">
        <v>344</v>
      </c>
      <c r="BQ137" s="357">
        <v>345</v>
      </c>
      <c r="BR137" s="357">
        <v>341</v>
      </c>
      <c r="BS137" s="357">
        <v>340</v>
      </c>
      <c r="BT137" s="357">
        <v>338</v>
      </c>
      <c r="BU137" s="357">
        <v>338</v>
      </c>
      <c r="BV137" s="357">
        <v>334</v>
      </c>
      <c r="BW137" s="346">
        <v>333</v>
      </c>
      <c r="BX137" s="347">
        <v>335</v>
      </c>
      <c r="BY137" s="357">
        <v>334</v>
      </c>
      <c r="BZ137" s="357">
        <v>343</v>
      </c>
      <c r="CA137" s="357">
        <v>344</v>
      </c>
      <c r="CB137" s="357">
        <v>346</v>
      </c>
      <c r="CC137" s="357">
        <v>345</v>
      </c>
      <c r="CD137" s="357">
        <v>347</v>
      </c>
      <c r="CE137" s="357">
        <v>345</v>
      </c>
      <c r="CF137" s="357">
        <v>347</v>
      </c>
      <c r="CG137" s="357">
        <v>349</v>
      </c>
      <c r="CH137" s="357">
        <v>348</v>
      </c>
      <c r="CI137" s="346">
        <v>350</v>
      </c>
      <c r="CJ137" s="347">
        <v>351</v>
      </c>
      <c r="CK137" s="357">
        <v>347</v>
      </c>
      <c r="CL137" s="357">
        <v>346</v>
      </c>
      <c r="CM137" s="357">
        <v>347</v>
      </c>
      <c r="CN137" s="357">
        <v>346</v>
      </c>
      <c r="CO137" s="357">
        <v>346</v>
      </c>
      <c r="CP137" s="357">
        <v>345</v>
      </c>
      <c r="CQ137" s="357">
        <v>344</v>
      </c>
      <c r="CR137" s="357">
        <v>344</v>
      </c>
      <c r="CS137" s="346">
        <v>343</v>
      </c>
      <c r="CT137" s="350">
        <v>340</v>
      </c>
      <c r="CU137" s="102">
        <v>-3</v>
      </c>
      <c r="CV137" s="85">
        <v>-0.87463556851311952</v>
      </c>
      <c r="CW137" s="102">
        <v>-10</v>
      </c>
      <c r="CX137" s="85">
        <v>-2.8571428571428572</v>
      </c>
    </row>
    <row r="138" spans="1:102" ht="15" customHeight="1" outlineLevel="2" thickBot="1">
      <c r="A138" s="371">
        <v>631</v>
      </c>
      <c r="B138" s="15" t="s">
        <v>3276</v>
      </c>
      <c r="C138" s="341" t="s">
        <v>423</v>
      </c>
      <c r="D138" s="348">
        <v>312</v>
      </c>
      <c r="E138" s="358">
        <v>311</v>
      </c>
      <c r="F138" s="358">
        <v>313</v>
      </c>
      <c r="G138" s="358">
        <v>313</v>
      </c>
      <c r="H138" s="358">
        <v>313</v>
      </c>
      <c r="I138" s="358">
        <v>341</v>
      </c>
      <c r="J138" s="358">
        <v>340</v>
      </c>
      <c r="K138" s="358">
        <v>339</v>
      </c>
      <c r="L138" s="358">
        <v>339</v>
      </c>
      <c r="M138" s="358">
        <v>338</v>
      </c>
      <c r="N138" s="358">
        <v>336</v>
      </c>
      <c r="O138" s="351">
        <v>343</v>
      </c>
      <c r="P138" s="348">
        <v>340</v>
      </c>
      <c r="Q138" s="358">
        <v>310</v>
      </c>
      <c r="R138" s="358">
        <v>306</v>
      </c>
      <c r="S138" s="358">
        <v>479</v>
      </c>
      <c r="T138" s="358">
        <v>476</v>
      </c>
      <c r="U138" s="358">
        <v>484</v>
      </c>
      <c r="V138" s="358">
        <v>484</v>
      </c>
      <c r="W138" s="358">
        <v>480</v>
      </c>
      <c r="X138" s="358">
        <v>480</v>
      </c>
      <c r="Y138" s="358">
        <v>485</v>
      </c>
      <c r="Z138" s="358">
        <v>482</v>
      </c>
      <c r="AA138" s="351">
        <v>481</v>
      </c>
      <c r="AB138" s="348">
        <v>481</v>
      </c>
      <c r="AC138" s="358">
        <v>481</v>
      </c>
      <c r="AD138" s="358">
        <v>481</v>
      </c>
      <c r="AE138" s="358">
        <v>481</v>
      </c>
      <c r="AF138" s="358">
        <v>482</v>
      </c>
      <c r="AG138" s="358">
        <v>482</v>
      </c>
      <c r="AH138" s="358">
        <v>480</v>
      </c>
      <c r="AI138" s="358">
        <v>481</v>
      </c>
      <c r="AJ138" s="358">
        <v>480</v>
      </c>
      <c r="AK138" s="358">
        <v>481</v>
      </c>
      <c r="AL138" s="358">
        <v>479</v>
      </c>
      <c r="AM138" s="351">
        <v>479</v>
      </c>
      <c r="AN138" s="348">
        <v>478</v>
      </c>
      <c r="AO138" s="358">
        <v>476</v>
      </c>
      <c r="AP138" s="358">
        <v>472</v>
      </c>
      <c r="AQ138" s="358">
        <v>472</v>
      </c>
      <c r="AR138" s="358">
        <v>475</v>
      </c>
      <c r="AS138" s="358">
        <v>474</v>
      </c>
      <c r="AT138" s="358">
        <v>472</v>
      </c>
      <c r="AU138" s="358">
        <v>468</v>
      </c>
      <c r="AV138" s="358">
        <v>467</v>
      </c>
      <c r="AW138" s="358">
        <v>467</v>
      </c>
      <c r="AX138" s="358">
        <v>465</v>
      </c>
      <c r="AY138" s="351">
        <v>464</v>
      </c>
      <c r="AZ138" s="348">
        <v>465</v>
      </c>
      <c r="BA138" s="358">
        <v>465</v>
      </c>
      <c r="BB138" s="358">
        <v>464</v>
      </c>
      <c r="BC138" s="358">
        <v>467</v>
      </c>
      <c r="BD138" s="358">
        <v>463</v>
      </c>
      <c r="BE138" s="358">
        <v>459</v>
      </c>
      <c r="BF138" s="358">
        <v>455</v>
      </c>
      <c r="BG138" s="358">
        <v>458</v>
      </c>
      <c r="BH138" s="358">
        <v>457</v>
      </c>
      <c r="BI138" s="358">
        <v>457</v>
      </c>
      <c r="BJ138" s="358">
        <v>459</v>
      </c>
      <c r="BK138" s="359">
        <v>460</v>
      </c>
      <c r="BL138" s="348">
        <v>483</v>
      </c>
      <c r="BM138" s="358">
        <v>483</v>
      </c>
      <c r="BN138" s="358">
        <v>492</v>
      </c>
      <c r="BO138" s="358">
        <v>493</v>
      </c>
      <c r="BP138" s="358">
        <v>493</v>
      </c>
      <c r="BQ138" s="358">
        <v>495</v>
      </c>
      <c r="BR138" s="358">
        <v>494</v>
      </c>
      <c r="BS138" s="358">
        <v>498</v>
      </c>
      <c r="BT138" s="358">
        <v>497</v>
      </c>
      <c r="BU138" s="358">
        <v>491</v>
      </c>
      <c r="BV138" s="358">
        <v>489</v>
      </c>
      <c r="BW138" s="359">
        <v>488</v>
      </c>
      <c r="BX138" s="348">
        <v>490</v>
      </c>
      <c r="BY138" s="358">
        <v>496</v>
      </c>
      <c r="BZ138" s="358">
        <v>521</v>
      </c>
      <c r="CA138" s="358">
        <v>519</v>
      </c>
      <c r="CB138" s="358">
        <v>517</v>
      </c>
      <c r="CC138" s="358">
        <v>517</v>
      </c>
      <c r="CD138" s="358">
        <v>517</v>
      </c>
      <c r="CE138" s="358">
        <v>517</v>
      </c>
      <c r="CF138" s="358">
        <v>519</v>
      </c>
      <c r="CG138" s="358">
        <v>523</v>
      </c>
      <c r="CH138" s="358">
        <v>519</v>
      </c>
      <c r="CI138" s="359">
        <v>516</v>
      </c>
      <c r="CJ138" s="348">
        <v>507</v>
      </c>
      <c r="CK138" s="358">
        <v>511</v>
      </c>
      <c r="CL138" s="358">
        <v>517</v>
      </c>
      <c r="CM138" s="358">
        <v>519</v>
      </c>
      <c r="CN138" s="358">
        <v>518</v>
      </c>
      <c r="CO138" s="358">
        <v>527</v>
      </c>
      <c r="CP138" s="358">
        <v>532</v>
      </c>
      <c r="CQ138" s="358">
        <v>540</v>
      </c>
      <c r="CR138" s="358">
        <v>543</v>
      </c>
      <c r="CS138" s="359">
        <v>540</v>
      </c>
      <c r="CT138" s="351">
        <v>540</v>
      </c>
      <c r="CU138" s="102">
        <v>0</v>
      </c>
      <c r="CV138" s="85">
        <v>0</v>
      </c>
      <c r="CW138" s="102">
        <v>24</v>
      </c>
      <c r="CX138" s="85">
        <v>4.6511627906976747</v>
      </c>
    </row>
    <row r="139" spans="1:102">
      <c r="C139" s="6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>
        <v>4998</v>
      </c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213"/>
      <c r="CV139" s="214"/>
    </row>
    <row r="140" spans="1:102">
      <c r="A140" s="219" t="s">
        <v>424</v>
      </c>
      <c r="B140" s="799" t="s">
        <v>3301</v>
      </c>
      <c r="C140" s="800"/>
      <c r="D140" s="800"/>
      <c r="E140" s="800"/>
      <c r="F140" s="800"/>
      <c r="G140" s="800"/>
      <c r="H140" s="800"/>
      <c r="I140" s="800"/>
      <c r="J140" s="800"/>
      <c r="K140" s="800"/>
      <c r="L140" s="800"/>
      <c r="M140" s="810"/>
    </row>
    <row r="141" spans="1:102">
      <c r="A141" s="222" t="s">
        <v>428</v>
      </c>
      <c r="B141" s="801" t="s">
        <v>429</v>
      </c>
      <c r="C141" s="802"/>
      <c r="D141" s="802"/>
      <c r="E141" s="802"/>
      <c r="F141" s="802"/>
      <c r="G141" s="802"/>
      <c r="H141" s="802"/>
      <c r="I141" s="802"/>
      <c r="J141" s="802"/>
      <c r="K141" s="802"/>
      <c r="L141" s="802"/>
      <c r="M141" s="802"/>
    </row>
  </sheetData>
  <sheetProtection autoFilter="0"/>
  <autoFilter ref="CU2:CX141" xr:uid="{00000000-0009-0000-0000-00000E000000}"/>
  <mergeCells count="21">
    <mergeCell ref="B141:M141"/>
    <mergeCell ref="CY7:CZ7"/>
    <mergeCell ref="CU2:CU3"/>
    <mergeCell ref="CV2:CV3"/>
    <mergeCell ref="CW2:CW3"/>
    <mergeCell ref="CX2:CX3"/>
    <mergeCell ref="CY2:CZ2"/>
    <mergeCell ref="AN2:AY2"/>
    <mergeCell ref="AZ2:BK2"/>
    <mergeCell ref="BX2:CI2"/>
    <mergeCell ref="B140:M140"/>
    <mergeCell ref="CU1:CV1"/>
    <mergeCell ref="CW1:CX1"/>
    <mergeCell ref="A2:A3"/>
    <mergeCell ref="B2:B3"/>
    <mergeCell ref="C2:C3"/>
    <mergeCell ref="D2:O2"/>
    <mergeCell ref="P2:AA2"/>
    <mergeCell ref="AB2:AM2"/>
    <mergeCell ref="BL2:BW2"/>
    <mergeCell ref="CJ2:CT2"/>
  </mergeCells>
  <conditionalFormatting sqref="CU139">
    <cfRule type="iconSet" priority="6">
      <iconSet iconSet="3Arrows">
        <cfvo type="percent" val="0"/>
        <cfvo type="num" val="0"/>
        <cfvo type="num" val="1"/>
      </iconSet>
    </cfRule>
  </conditionalFormatting>
  <conditionalFormatting sqref="CV139">
    <cfRule type="iconSet" priority="5">
      <iconSet iconSet="3Symbols2">
        <cfvo type="percent" val="0"/>
        <cfvo type="num" val="0"/>
        <cfvo type="num" val="0.5"/>
      </iconSet>
    </cfRule>
  </conditionalFormatting>
  <conditionalFormatting sqref="CW4:CW138">
    <cfRule type="iconSet" priority="4">
      <iconSet iconSet="3Arrows">
        <cfvo type="percent" val="0"/>
        <cfvo type="num" val="0"/>
        <cfvo type="num" val="1"/>
      </iconSet>
    </cfRule>
  </conditionalFormatting>
  <conditionalFormatting sqref="CV4:CV138">
    <cfRule type="iconSet" priority="3">
      <iconSet iconSet="3Symbols2">
        <cfvo type="percent" val="0"/>
        <cfvo type="num" val="0.1"/>
        <cfvo type="num" val="0.5"/>
      </iconSet>
    </cfRule>
  </conditionalFormatting>
  <conditionalFormatting sqref="CX4:CX138">
    <cfRule type="iconSet" priority="2">
      <iconSet iconSet="3Symbols2">
        <cfvo type="percent" val="0"/>
        <cfvo type="num" val="0.1"/>
        <cfvo type="num" val="0.5"/>
      </iconSet>
    </cfRule>
  </conditionalFormatting>
  <conditionalFormatting sqref="CU4:CU138">
    <cfRule type="iconSet" priority="1">
      <iconSet iconSet="3Arrows">
        <cfvo type="percent" val="0"/>
        <cfvo type="num" val="0"/>
        <cfvo type="num" val="1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7">
    <tabColor rgb="FF009900"/>
  </sheetPr>
  <dimension ref="A1:V37"/>
  <sheetViews>
    <sheetView zoomScale="70" zoomScaleNormal="70" zoomScaleSheetLayoutView="100" workbookViewId="0">
      <selection activeCell="P37" sqref="P37"/>
    </sheetView>
  </sheetViews>
  <sheetFormatPr baseColWidth="10" defaultColWidth="11.42578125" defaultRowHeight="12.75"/>
  <cols>
    <col min="1" max="1" width="9.85546875" customWidth="1"/>
    <col min="2" max="2" width="11" customWidth="1"/>
    <col min="3" max="3" width="13" customWidth="1"/>
    <col min="4" max="4" width="12" customWidth="1"/>
    <col min="5" max="5" width="13.28515625" customWidth="1"/>
    <col min="6" max="6" width="13.42578125" customWidth="1"/>
    <col min="7" max="7" width="11.7109375" bestFit="1" customWidth="1"/>
    <col min="8" max="8" width="13.140625" customWidth="1"/>
    <col min="9" max="9" width="13.85546875" customWidth="1"/>
    <col min="10" max="10" width="13.7109375" customWidth="1"/>
    <col min="11" max="11" width="13" style="8" customWidth="1"/>
    <col min="12" max="12" width="13.42578125" customWidth="1"/>
    <col min="13" max="14" width="11.5703125" customWidth="1"/>
  </cols>
  <sheetData>
    <row r="1" spans="1:16" ht="30.75" customHeight="1">
      <c r="B1" s="16">
        <f t="shared" ref="B1:N1" si="0">B36-(B29+B31)</f>
        <v>1798930</v>
      </c>
      <c r="C1" s="16">
        <f t="shared" si="0"/>
        <v>1631597</v>
      </c>
      <c r="D1" s="16">
        <f t="shared" si="0"/>
        <v>1088391</v>
      </c>
      <c r="E1" s="16">
        <f t="shared" si="0"/>
        <v>1544966</v>
      </c>
      <c r="F1" s="16">
        <f t="shared" si="0"/>
        <v>564771</v>
      </c>
      <c r="G1" s="16">
        <f t="shared" si="0"/>
        <v>-91511</v>
      </c>
      <c r="H1" s="16">
        <f t="shared" si="0"/>
        <v>326421</v>
      </c>
      <c r="I1" s="16">
        <f t="shared" si="0"/>
        <v>207622</v>
      </c>
      <c r="J1" s="16">
        <f t="shared" si="0"/>
        <v>488741</v>
      </c>
      <c r="K1" s="16">
        <f t="shared" si="0"/>
        <v>724764</v>
      </c>
      <c r="L1" s="16">
        <f t="shared" si="0"/>
        <v>616669</v>
      </c>
      <c r="M1" s="16">
        <f t="shared" si="0"/>
        <v>588849</v>
      </c>
      <c r="N1" s="16">
        <f t="shared" si="0"/>
        <v>638984</v>
      </c>
      <c r="O1" s="16">
        <f>O36-(O29+O31)</f>
        <v>506780</v>
      </c>
      <c r="P1" s="16">
        <f>P36-(U29+U31)</f>
        <v>-521300</v>
      </c>
    </row>
    <row r="2" spans="1:16" ht="22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ht="22.5" customHeight="1">
      <c r="A3" s="903"/>
      <c r="B3" s="7"/>
      <c r="C3" s="7"/>
      <c r="D3" s="7"/>
      <c r="E3" s="7"/>
      <c r="F3" s="7"/>
      <c r="G3" s="7"/>
      <c r="H3" s="7"/>
      <c r="I3" s="7"/>
    </row>
    <row r="4" spans="1:16">
      <c r="A4" s="903"/>
    </row>
    <row r="25" spans="1:22" ht="53.25" customHeight="1">
      <c r="A25" s="124"/>
      <c r="C25" s="4"/>
      <c r="D25" s="4"/>
      <c r="E25" s="4"/>
      <c r="F25" s="4"/>
      <c r="G25" s="4"/>
      <c r="H25" s="4"/>
      <c r="I25" s="4"/>
      <c r="J25" s="4"/>
      <c r="K25" s="124"/>
      <c r="L25" s="124"/>
      <c r="M25" s="124"/>
      <c r="N25" s="124"/>
      <c r="O25" s="124"/>
    </row>
    <row r="26" spans="1:22" s="153" customFormat="1" ht="33.75" customHeight="1">
      <c r="A26" s="416" t="s">
        <v>3302</v>
      </c>
      <c r="B26" s="416"/>
      <c r="C26" s="416"/>
      <c r="D26" s="416"/>
      <c r="E26" s="416"/>
      <c r="F26" s="416"/>
      <c r="G26" s="416"/>
      <c r="H26" s="416"/>
      <c r="I26" s="416"/>
      <c r="J26" s="417"/>
      <c r="K26" s="418"/>
      <c r="L26" s="419"/>
      <c r="M26" s="152"/>
      <c r="N26" s="152"/>
    </row>
    <row r="27" spans="1:22" s="111" customFormat="1" ht="21" hidden="1" customHeight="1">
      <c r="A27" s="412" t="s">
        <v>444</v>
      </c>
      <c r="B27" s="413">
        <v>2001</v>
      </c>
      <c r="C27" s="413">
        <v>2002</v>
      </c>
      <c r="D27" s="413">
        <v>2003</v>
      </c>
      <c r="E27" s="414" t="s">
        <v>445</v>
      </c>
      <c r="F27" s="414" t="s">
        <v>446</v>
      </c>
      <c r="G27" s="414" t="s">
        <v>447</v>
      </c>
      <c r="H27" s="414" t="s">
        <v>448</v>
      </c>
      <c r="I27" s="414" t="s">
        <v>449</v>
      </c>
      <c r="J27" s="414">
        <v>2009</v>
      </c>
      <c r="K27" s="415" t="s">
        <v>450</v>
      </c>
      <c r="L27" s="413">
        <v>2011</v>
      </c>
      <c r="M27" s="413">
        <v>2012</v>
      </c>
      <c r="N27" s="391">
        <v>2013</v>
      </c>
      <c r="O27" s="391">
        <v>2014</v>
      </c>
      <c r="P27" s="391">
        <v>2015</v>
      </c>
      <c r="Q27" s="391">
        <v>2016</v>
      </c>
      <c r="R27" s="391">
        <v>2017</v>
      </c>
      <c r="S27" s="391">
        <v>2018</v>
      </c>
      <c r="T27" s="391">
        <v>2019</v>
      </c>
      <c r="U27" s="392">
        <v>2020</v>
      </c>
      <c r="V27" s="127"/>
    </row>
    <row r="28" spans="1:22" s="111" customFormat="1" ht="48" hidden="1" customHeight="1">
      <c r="A28" s="265" t="s">
        <v>452</v>
      </c>
      <c r="B28" s="393">
        <v>0.28161816000075984</v>
      </c>
      <c r="C28" s="393">
        <v>0.28161816000075984</v>
      </c>
      <c r="D28" s="393">
        <v>0.28161816000075984</v>
      </c>
      <c r="E28" s="393">
        <v>0.28161816000075984</v>
      </c>
      <c r="F28" s="393">
        <v>0.46761033990462014</v>
      </c>
      <c r="G28" s="393">
        <v>0.47678034428740662</v>
      </c>
      <c r="H28" s="393">
        <v>0.43396095452871469</v>
      </c>
      <c r="I28" s="393">
        <v>0.45685031642373936</v>
      </c>
      <c r="J28" s="393">
        <v>0.42828549884254158</v>
      </c>
      <c r="K28" s="393">
        <f>+K29/K36</f>
        <v>0.38488078558484062</v>
      </c>
      <c r="L28" s="393">
        <v>0.38032009133096423</v>
      </c>
      <c r="M28" s="393">
        <v>0.37858651258948955</v>
      </c>
      <c r="N28" s="393">
        <v>0.37769440903874452</v>
      </c>
      <c r="O28" s="393">
        <v>0.37800973702018081</v>
      </c>
      <c r="P28" s="393">
        <v>0.37144995917939982</v>
      </c>
      <c r="Q28" s="393">
        <v>0.34306703268334715</v>
      </c>
      <c r="R28" s="393">
        <v>0.35324925398276574</v>
      </c>
      <c r="S28" s="393">
        <f>S29/S36</f>
        <v>0.36496141313186525</v>
      </c>
      <c r="T28" s="393">
        <f>T29/T36</f>
        <v>0.34967175078157847</v>
      </c>
      <c r="U28" s="394">
        <f>U29/U36</f>
        <v>0.40094625130841444</v>
      </c>
    </row>
    <row r="29" spans="1:22" s="16" customFormat="1" ht="31.5" hidden="1" customHeight="1">
      <c r="A29" s="266" t="s">
        <v>453</v>
      </c>
      <c r="B29" s="395">
        <v>1164108</v>
      </c>
      <c r="C29" s="395">
        <v>1197135</v>
      </c>
      <c r="D29" s="395">
        <v>1195424</v>
      </c>
      <c r="E29" s="396">
        <v>1601055</v>
      </c>
      <c r="F29" s="396">
        <v>2693985</v>
      </c>
      <c r="G29" s="396">
        <v>2746815</v>
      </c>
      <c r="H29" s="396">
        <v>2575882</v>
      </c>
      <c r="I29" s="396">
        <v>2700831</v>
      </c>
      <c r="J29" s="396">
        <v>2564995</v>
      </c>
      <c r="K29" s="396">
        <v>2334688</v>
      </c>
      <c r="L29" s="397">
        <v>2336614</v>
      </c>
      <c r="M29" s="397">
        <v>2355496</v>
      </c>
      <c r="N29" s="397">
        <v>2379471</v>
      </c>
      <c r="O29" s="397">
        <v>2410996</v>
      </c>
      <c r="P29" s="397">
        <v>2398192</v>
      </c>
      <c r="Q29" s="397">
        <v>2241894</v>
      </c>
      <c r="R29" s="397">
        <v>2336079</v>
      </c>
      <c r="S29" s="397">
        <v>2338345</v>
      </c>
      <c r="T29" s="397">
        <v>2290422</v>
      </c>
      <c r="U29" s="398">
        <f>'1. Población_Afiliada_Regimen'!D4</f>
        <v>2677491</v>
      </c>
    </row>
    <row r="30" spans="1:22" s="111" customFormat="1" ht="36" hidden="1" customHeight="1">
      <c r="A30" s="265" t="s">
        <v>454</v>
      </c>
      <c r="B30" s="393">
        <v>0.43247236068119349</v>
      </c>
      <c r="C30" s="393">
        <v>0.43247236068119349</v>
      </c>
      <c r="D30" s="393">
        <v>0.43247236068119349</v>
      </c>
      <c r="E30" s="393">
        <v>0.43247236068119349</v>
      </c>
      <c r="F30" s="393">
        <v>0.42067008900094166</v>
      </c>
      <c r="G30" s="393">
        <v>0.538547952457615</v>
      </c>
      <c r="H30" s="393">
        <v>0.49405112685077834</v>
      </c>
      <c r="I30" s="393">
        <v>0.50795360031908787</v>
      </c>
      <c r="J30" s="393">
        <v>0.49003570555539971</v>
      </c>
      <c r="K30" s="393">
        <f>+K31/K36</f>
        <v>0.49563955045851443</v>
      </c>
      <c r="L30" s="393">
        <v>0.51930748498203638</v>
      </c>
      <c r="M30" s="393">
        <v>0.52677087738196093</v>
      </c>
      <c r="N30" s="393">
        <v>0.52087939822126705</v>
      </c>
      <c r="O30" s="393">
        <v>0.54253439721849595</v>
      </c>
      <c r="P30" s="393">
        <v>0.55562869687416894</v>
      </c>
      <c r="Q30" s="393">
        <v>0.58311497864452122</v>
      </c>
      <c r="R30" s="393">
        <v>0.58782604514239722</v>
      </c>
      <c r="S30" s="393">
        <f>S31/S36</f>
        <v>0.62095203104305197</v>
      </c>
      <c r="T30" s="393">
        <f>T31/T36</f>
        <v>0.63337137793834275</v>
      </c>
      <c r="U30" s="394">
        <f>U31/U36</f>
        <v>0.6439282831655917</v>
      </c>
    </row>
    <row r="31" spans="1:22" s="111" customFormat="1" ht="36.75" hidden="1" customHeight="1">
      <c r="A31" s="265" t="s">
        <v>455</v>
      </c>
      <c r="B31" s="399">
        <v>2491833</v>
      </c>
      <c r="C31" s="400">
        <v>2619109</v>
      </c>
      <c r="D31" s="400">
        <v>3242642</v>
      </c>
      <c r="E31" s="399">
        <v>2458691</v>
      </c>
      <c r="F31" s="399">
        <v>2423554</v>
      </c>
      <c r="G31" s="399">
        <v>3102669</v>
      </c>
      <c r="H31" s="401">
        <v>2932562</v>
      </c>
      <c r="I31" s="401">
        <v>3002946</v>
      </c>
      <c r="J31" s="401">
        <v>2934816</v>
      </c>
      <c r="K31" s="396">
        <v>3006551</v>
      </c>
      <c r="L31" s="397">
        <v>3190526</v>
      </c>
      <c r="M31" s="397">
        <v>3277472</v>
      </c>
      <c r="N31" s="397">
        <v>3281535</v>
      </c>
      <c r="O31" s="397">
        <v>3460356</v>
      </c>
      <c r="P31" s="397">
        <v>3587305</v>
      </c>
      <c r="Q31" s="397">
        <v>3810573</v>
      </c>
      <c r="R31" s="397">
        <v>3887363</v>
      </c>
      <c r="S31" s="397">
        <v>3978503</v>
      </c>
      <c r="T31" s="397">
        <v>4148713</v>
      </c>
      <c r="U31" s="398">
        <f>'1. Población_Afiliada_Regimen'!F4+'1. Población_Afiliada_Regimen'!H4+'1. Población_Afiliada_Regimen'!J4</f>
        <v>4300108</v>
      </c>
    </row>
    <row r="32" spans="1:22" s="16" customFormat="1" ht="39.75" hidden="1" customHeight="1">
      <c r="A32" s="267" t="s">
        <v>458</v>
      </c>
      <c r="B32" s="402">
        <f>(B33/B36)</f>
        <v>0.32978415071593808</v>
      </c>
      <c r="C32" s="402">
        <f t="shared" ref="C32:N32" si="1">(C33/C36)</f>
        <v>0.29949424001177716</v>
      </c>
      <c r="D32" s="402">
        <f t="shared" si="1"/>
        <v>0.19694191052241969</v>
      </c>
      <c r="E32" s="402">
        <f t="shared" si="1"/>
        <v>0.27565484185449673</v>
      </c>
      <c r="F32" s="402">
        <f t="shared" si="1"/>
        <v>9.939109270701528E-2</v>
      </c>
      <c r="G32" s="402">
        <f t="shared" si="1"/>
        <v>-1.589291926169157E-2</v>
      </c>
      <c r="H32" s="402">
        <f t="shared" si="1"/>
        <v>5.5943196629227927E-2</v>
      </c>
      <c r="I32" s="402">
        <f t="shared" si="1"/>
        <v>3.512231199416585E-2</v>
      </c>
      <c r="J32" s="402">
        <f t="shared" si="1"/>
        <v>8.161255007888385E-2</v>
      </c>
      <c r="K32" s="402">
        <f t="shared" si="1"/>
        <v>0.11947966395664493</v>
      </c>
      <c r="L32" s="402">
        <v>0.10037242368699939</v>
      </c>
      <c r="M32" s="402">
        <f t="shared" si="1"/>
        <v>9.464261002854954E-2</v>
      </c>
      <c r="N32" s="402">
        <f t="shared" si="1"/>
        <v>0.10142619273998847</v>
      </c>
      <c r="O32" s="402">
        <v>7.9455865761323227E-2</v>
      </c>
      <c r="P32" s="402">
        <v>7.2921343946431225E-2</v>
      </c>
      <c r="Q32" s="402">
        <v>7.3817988672131615E-2</v>
      </c>
      <c r="R32" s="402">
        <v>5.8924700874836949E-2</v>
      </c>
      <c r="S32" s="402">
        <f>S33/S36</f>
        <v>5.8401130495503273E-2</v>
      </c>
      <c r="T32" s="402">
        <f>T33/T36</f>
        <v>1.6956871280078827E-2</v>
      </c>
      <c r="U32" s="403">
        <f>(U33/U36)</f>
        <v>-4.4874534474006168E-2</v>
      </c>
    </row>
    <row r="33" spans="1:21" s="111" customFormat="1" ht="30.75" hidden="1" customHeight="1">
      <c r="A33" s="268" t="s">
        <v>459</v>
      </c>
      <c r="B33" s="397">
        <f>B36-(B29+B31)</f>
        <v>1798930</v>
      </c>
      <c r="C33" s="397">
        <f t="shared" ref="C33:N33" si="2">C36-(C29+C31)</f>
        <v>1631597</v>
      </c>
      <c r="D33" s="397">
        <f t="shared" si="2"/>
        <v>1088391</v>
      </c>
      <c r="E33" s="397">
        <f t="shared" si="2"/>
        <v>1544966</v>
      </c>
      <c r="F33" s="397">
        <f t="shared" si="2"/>
        <v>564771</v>
      </c>
      <c r="G33" s="397">
        <f t="shared" si="2"/>
        <v>-91511</v>
      </c>
      <c r="H33" s="397">
        <f t="shared" si="2"/>
        <v>326421</v>
      </c>
      <c r="I33" s="397">
        <f t="shared" si="2"/>
        <v>207622</v>
      </c>
      <c r="J33" s="397">
        <f t="shared" si="2"/>
        <v>488741</v>
      </c>
      <c r="K33" s="397">
        <f t="shared" si="2"/>
        <v>724764</v>
      </c>
      <c r="L33" s="397">
        <v>616669</v>
      </c>
      <c r="M33" s="397">
        <f t="shared" si="2"/>
        <v>588849</v>
      </c>
      <c r="N33" s="397">
        <f t="shared" si="2"/>
        <v>638984</v>
      </c>
      <c r="O33" s="397">
        <v>506780</v>
      </c>
      <c r="P33" s="397">
        <v>470802</v>
      </c>
      <c r="Q33" s="397">
        <v>482390</v>
      </c>
      <c r="R33" s="397">
        <v>389676</v>
      </c>
      <c r="S33" s="397">
        <v>374182</v>
      </c>
      <c r="T33" s="397">
        <v>111071</v>
      </c>
      <c r="U33" s="398">
        <f>U36-(U29+U31)</f>
        <v>-299669</v>
      </c>
    </row>
    <row r="34" spans="1:21" s="16" customFormat="1" ht="39.75" hidden="1" customHeight="1">
      <c r="A34" s="267" t="s">
        <v>3303</v>
      </c>
      <c r="B34" s="402">
        <f>+B35/B36</f>
        <v>0.67021584928406186</v>
      </c>
      <c r="C34" s="402">
        <f>+C35/C36</f>
        <v>0.70050575998822284</v>
      </c>
      <c r="D34" s="402">
        <f>+D35/D36</f>
        <v>0.80305808947758028</v>
      </c>
      <c r="E34" s="402">
        <v>0.71409052068195333</v>
      </c>
      <c r="F34" s="402">
        <v>0.8882804289055618</v>
      </c>
      <c r="G34" s="402">
        <v>1.0153282967450217</v>
      </c>
      <c r="H34" s="402">
        <v>0.92801208137949298</v>
      </c>
      <c r="I34" s="402">
        <v>0.96480391674282728</v>
      </c>
      <c r="J34" s="402">
        <v>0.91832120439794129</v>
      </c>
      <c r="K34" s="404">
        <f>+K35/K36</f>
        <v>0.88052033604335511</v>
      </c>
      <c r="L34" s="404">
        <v>0.89962757631300061</v>
      </c>
      <c r="M34" s="404">
        <v>0.90535738997145043</v>
      </c>
      <c r="N34" s="404">
        <v>0.89857380726001157</v>
      </c>
      <c r="O34" s="404">
        <v>0.92054413423867676</v>
      </c>
      <c r="P34" s="404">
        <v>0.92707865605356876</v>
      </c>
      <c r="Q34" s="404">
        <v>0.92618201132786837</v>
      </c>
      <c r="R34" s="404">
        <v>0.94107529912516308</v>
      </c>
      <c r="S34" s="404">
        <f>S35/S36</f>
        <v>0.98591344417491711</v>
      </c>
      <c r="T34" s="404">
        <f>T35/T36</f>
        <v>0.98304312871992117</v>
      </c>
      <c r="U34" s="405">
        <f>+U35/U36</f>
        <v>1.0448745344740062</v>
      </c>
    </row>
    <row r="35" spans="1:21" s="111" customFormat="1" ht="30.75" hidden="1" customHeight="1">
      <c r="A35" s="268" t="s">
        <v>461</v>
      </c>
      <c r="B35" s="397">
        <f>+B31+B29</f>
        <v>3655941</v>
      </c>
      <c r="C35" s="397">
        <f>+C31+C29</f>
        <v>3816244</v>
      </c>
      <c r="D35" s="397">
        <f>+D31+D29</f>
        <v>4438066</v>
      </c>
      <c r="E35" s="396">
        <v>4059746</v>
      </c>
      <c r="F35" s="396">
        <v>5117539</v>
      </c>
      <c r="G35" s="396">
        <v>5849484</v>
      </c>
      <c r="H35" s="396">
        <v>5508444</v>
      </c>
      <c r="I35" s="396">
        <v>5703777</v>
      </c>
      <c r="J35" s="396">
        <v>5499811</v>
      </c>
      <c r="K35" s="396">
        <f>+K31+K29</f>
        <v>5341239</v>
      </c>
      <c r="L35" s="396">
        <v>5527140</v>
      </c>
      <c r="M35" s="396">
        <v>5632968</v>
      </c>
      <c r="N35" s="396">
        <v>5661006</v>
      </c>
      <c r="O35" s="396">
        <v>5871352</v>
      </c>
      <c r="P35" s="396">
        <v>5985497</v>
      </c>
      <c r="Q35" s="396">
        <v>6052467</v>
      </c>
      <c r="R35" s="396">
        <v>6223442</v>
      </c>
      <c r="S35" s="396">
        <v>6316848</v>
      </c>
      <c r="T35" s="396">
        <v>6439135</v>
      </c>
      <c r="U35" s="406">
        <f>+U31+U29</f>
        <v>6977599</v>
      </c>
    </row>
    <row r="36" spans="1:21" s="111" customFormat="1" ht="30.75" hidden="1" customHeight="1" thickBot="1">
      <c r="A36" s="269" t="s">
        <v>462</v>
      </c>
      <c r="B36" s="407">
        <v>5454871</v>
      </c>
      <c r="C36" s="407">
        <v>5447841</v>
      </c>
      <c r="D36" s="407">
        <v>5526457</v>
      </c>
      <c r="E36" s="408">
        <v>5604712</v>
      </c>
      <c r="F36" s="408">
        <v>5682310</v>
      </c>
      <c r="G36" s="408">
        <v>5757973</v>
      </c>
      <c r="H36" s="408">
        <v>5834865</v>
      </c>
      <c r="I36" s="408">
        <v>5911399</v>
      </c>
      <c r="J36" s="408">
        <v>5988552</v>
      </c>
      <c r="K36" s="409">
        <v>6066003</v>
      </c>
      <c r="L36" s="407">
        <v>6143809</v>
      </c>
      <c r="M36" s="407">
        <v>6221817</v>
      </c>
      <c r="N36" s="407">
        <v>6299990</v>
      </c>
      <c r="O36" s="407">
        <v>6378132</v>
      </c>
      <c r="P36" s="407">
        <v>6456299</v>
      </c>
      <c r="Q36" s="407">
        <v>6534857</v>
      </c>
      <c r="R36" s="407">
        <v>6613118</v>
      </c>
      <c r="S36" s="407">
        <v>6407102</v>
      </c>
      <c r="T36" s="407">
        <v>6550206</v>
      </c>
      <c r="U36" s="410">
        <v>6677930</v>
      </c>
    </row>
    <row r="37" spans="1:21">
      <c r="A37" s="211"/>
      <c r="B37" s="211"/>
      <c r="C37" s="211"/>
      <c r="D37" s="211"/>
      <c r="E37" s="211"/>
      <c r="F37" s="211"/>
      <c r="G37" s="211"/>
      <c r="H37" s="211"/>
      <c r="I37" s="211"/>
      <c r="J37" s="211"/>
      <c r="K37" s="218"/>
      <c r="L37" s="211"/>
      <c r="M37" s="211"/>
      <c r="N37" s="211"/>
      <c r="O37" s="211"/>
      <c r="P37" s="211"/>
      <c r="Q37" s="211"/>
      <c r="R37" s="211"/>
      <c r="S37" s="211"/>
    </row>
  </sheetData>
  <sheetProtection autoFilter="0"/>
  <mergeCells count="1">
    <mergeCell ref="A3:A4"/>
  </mergeCells>
  <pageMargins left="0.75" right="0.75" top="1" bottom="1" header="0" footer="0"/>
  <pageSetup paperSize="9" scale="55" orientation="portrait" r:id="rId1"/>
  <headerFooter alignWithMargins="0"/>
  <ignoredErrors>
    <ignoredError sqref="E27:K27 J26:K26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9900"/>
  </sheetPr>
  <dimension ref="A1:AT145"/>
  <sheetViews>
    <sheetView zoomScale="90" zoomScaleNormal="90" zoomScaleSheetLayoutView="100" workbookViewId="0">
      <pane xSplit="2" ySplit="7" topLeftCell="U44" activePane="bottomRight" state="frozen"/>
      <selection pane="topRight" activeCell="R17" activeCellId="2" sqref="L9 P14 R17"/>
      <selection pane="bottomLeft" activeCell="R17" activeCellId="2" sqref="L9 P14 R17"/>
      <selection pane="bottomRight" activeCell="AK128" sqref="AK128"/>
    </sheetView>
  </sheetViews>
  <sheetFormatPr baseColWidth="10" defaultColWidth="11.42578125" defaultRowHeight="12.75"/>
  <cols>
    <col min="1" max="1" width="9.7109375" customWidth="1"/>
    <col min="2" max="2" width="20.140625" style="59" customWidth="1"/>
    <col min="3" max="3" width="10.5703125" style="59" customWidth="1"/>
    <col min="4" max="4" width="9.28515625" style="59" customWidth="1"/>
    <col min="5" max="5" width="9.85546875" style="59" bestFit="1" customWidth="1"/>
    <col min="6" max="6" width="6.85546875" style="59" customWidth="1"/>
    <col min="7" max="7" width="8.28515625" style="59" bestFit="1" customWidth="1"/>
    <col min="8" max="8" width="6.85546875" style="59" customWidth="1"/>
    <col min="9" max="9" width="7.5703125" style="59" customWidth="1"/>
    <col min="10" max="10" width="8.85546875" style="59" customWidth="1"/>
    <col min="11" max="11" width="10.140625" style="59" customWidth="1"/>
    <col min="12" max="12" width="8.85546875" style="59" customWidth="1"/>
    <col min="13" max="13" width="13.5703125" style="59" customWidth="1"/>
    <col min="14" max="14" width="8.85546875" style="59" customWidth="1"/>
    <col min="15" max="15" width="9.5703125" style="59" customWidth="1"/>
    <col min="16" max="16" width="6.85546875" style="59" customWidth="1"/>
    <col min="17" max="17" width="10.7109375" style="59" bestFit="1" customWidth="1"/>
    <col min="18" max="18" width="6.85546875" style="59" bestFit="1" customWidth="1"/>
    <col min="19" max="19" width="10" style="59" bestFit="1" customWidth="1"/>
    <col min="20" max="20" width="6.85546875" style="59" bestFit="1" customWidth="1"/>
    <col min="21" max="21" width="13.28515625" style="59" bestFit="1" customWidth="1"/>
    <col min="22" max="22" width="6.85546875" style="59" bestFit="1" customWidth="1"/>
    <col min="23" max="23" width="13" style="59" bestFit="1" customWidth="1"/>
    <col min="24" max="24" width="6.85546875" style="59" bestFit="1" customWidth="1"/>
    <col min="25" max="25" width="11" style="59" bestFit="1" customWidth="1"/>
    <col min="26" max="26" width="6.85546875" style="59" bestFit="1" customWidth="1"/>
    <col min="27" max="27" width="9.5703125" style="59" customWidth="1"/>
    <col min="28" max="28" width="6.28515625" style="59" customWidth="1"/>
    <col min="29" max="29" width="11" style="59" bestFit="1" customWidth="1"/>
    <col min="30" max="30" width="6.85546875" style="59" bestFit="1" customWidth="1"/>
    <col min="31" max="31" width="9.5703125" style="59" bestFit="1" customWidth="1"/>
    <col min="32" max="32" width="6.28515625" style="59" customWidth="1"/>
    <col min="33" max="33" width="13.28515625" style="59" customWidth="1"/>
    <col min="34" max="34" width="6.85546875" style="59" customWidth="1"/>
    <col min="35" max="35" width="9.85546875" style="59" bestFit="1" customWidth="1"/>
    <col min="36" max="36" width="6.85546875" style="59" customWidth="1"/>
    <col min="37" max="37" width="11.7109375" style="59" bestFit="1" customWidth="1"/>
    <col min="38" max="38" width="6.85546875" style="59" customWidth="1"/>
    <col min="39" max="39" width="11.7109375" style="59" bestFit="1" customWidth="1"/>
    <col min="40" max="40" width="6.85546875" style="59" customWidth="1"/>
    <col min="41" max="41" width="10.140625" style="59" bestFit="1" customWidth="1"/>
    <col min="42" max="42" width="6.85546875" style="59" customWidth="1"/>
    <col min="43" max="43" width="9.85546875" style="59" bestFit="1" customWidth="1"/>
    <col min="44" max="44" width="6.85546875" style="59" customWidth="1"/>
    <col min="45" max="46" width="15.85546875" style="59" customWidth="1"/>
    <col min="47" max="227" width="11.42578125" style="59"/>
    <col min="228" max="228" width="20.140625" style="59" customWidth="1"/>
    <col min="229" max="229" width="7.5703125" style="59" bestFit="1" customWidth="1"/>
    <col min="230" max="230" width="9.140625" style="59" bestFit="1" customWidth="1"/>
    <col min="231" max="232" width="7.5703125" style="59" bestFit="1" customWidth="1"/>
    <col min="233" max="233" width="12.140625" style="59" bestFit="1" customWidth="1"/>
    <col min="234" max="234" width="10.5703125" style="59" bestFit="1" customWidth="1"/>
    <col min="235" max="235" width="9.140625" style="59" bestFit="1" customWidth="1"/>
    <col min="236" max="236" width="7.5703125" style="59" bestFit="1" customWidth="1"/>
    <col min="237" max="237" width="11.5703125" style="59" customWidth="1"/>
    <col min="238" max="483" width="11.42578125" style="59"/>
    <col min="484" max="484" width="20.140625" style="59" customWidth="1"/>
    <col min="485" max="485" width="7.5703125" style="59" bestFit="1" customWidth="1"/>
    <col min="486" max="486" width="9.140625" style="59" bestFit="1" customWidth="1"/>
    <col min="487" max="488" width="7.5703125" style="59" bestFit="1" customWidth="1"/>
    <col min="489" max="489" width="12.140625" style="59" bestFit="1" customWidth="1"/>
    <col min="490" max="490" width="10.5703125" style="59" bestFit="1" customWidth="1"/>
    <col min="491" max="491" width="9.140625" style="59" bestFit="1" customWidth="1"/>
    <col min="492" max="492" width="7.5703125" style="59" bestFit="1" customWidth="1"/>
    <col min="493" max="493" width="11.5703125" style="59" customWidth="1"/>
    <col min="494" max="739" width="11.42578125" style="59"/>
    <col min="740" max="740" width="20.140625" style="59" customWidth="1"/>
    <col min="741" max="741" width="7.5703125" style="59" bestFit="1" customWidth="1"/>
    <col min="742" max="742" width="9.140625" style="59" bestFit="1" customWidth="1"/>
    <col min="743" max="744" width="7.5703125" style="59" bestFit="1" customWidth="1"/>
    <col min="745" max="745" width="12.140625" style="59" bestFit="1" customWidth="1"/>
    <col min="746" max="746" width="10.5703125" style="59" bestFit="1" customWidth="1"/>
    <col min="747" max="747" width="9.140625" style="59" bestFit="1" customWidth="1"/>
    <col min="748" max="748" width="7.5703125" style="59" bestFit="1" customWidth="1"/>
    <col min="749" max="749" width="11.5703125" style="59" customWidth="1"/>
    <col min="750" max="995" width="11.42578125" style="59"/>
    <col min="996" max="996" width="20.140625" style="59" customWidth="1"/>
    <col min="997" max="997" width="7.5703125" style="59" bestFit="1" customWidth="1"/>
    <col min="998" max="998" width="9.140625" style="59" bestFit="1" customWidth="1"/>
    <col min="999" max="1000" width="7.5703125" style="59" bestFit="1" customWidth="1"/>
    <col min="1001" max="1001" width="12.140625" style="59" bestFit="1" customWidth="1"/>
    <col min="1002" max="1002" width="10.5703125" style="59" bestFit="1" customWidth="1"/>
    <col min="1003" max="1003" width="9.140625" style="59" bestFit="1" customWidth="1"/>
    <col min="1004" max="1004" width="7.5703125" style="59" bestFit="1" customWidth="1"/>
    <col min="1005" max="1005" width="11.5703125" style="59" customWidth="1"/>
    <col min="1006" max="1251" width="11.42578125" style="59"/>
    <col min="1252" max="1252" width="20.140625" style="59" customWidth="1"/>
    <col min="1253" max="1253" width="7.5703125" style="59" bestFit="1" customWidth="1"/>
    <col min="1254" max="1254" width="9.140625" style="59" bestFit="1" customWidth="1"/>
    <col min="1255" max="1256" width="7.5703125" style="59" bestFit="1" customWidth="1"/>
    <col min="1257" max="1257" width="12.140625" style="59" bestFit="1" customWidth="1"/>
    <col min="1258" max="1258" width="10.5703125" style="59" bestFit="1" customWidth="1"/>
    <col min="1259" max="1259" width="9.140625" style="59" bestFit="1" customWidth="1"/>
    <col min="1260" max="1260" width="7.5703125" style="59" bestFit="1" customWidth="1"/>
    <col min="1261" max="1261" width="11.5703125" style="59" customWidth="1"/>
    <col min="1262" max="1507" width="11.42578125" style="59"/>
    <col min="1508" max="1508" width="20.140625" style="59" customWidth="1"/>
    <col min="1509" max="1509" width="7.5703125" style="59" bestFit="1" customWidth="1"/>
    <col min="1510" max="1510" width="9.140625" style="59" bestFit="1" customWidth="1"/>
    <col min="1511" max="1512" width="7.5703125" style="59" bestFit="1" customWidth="1"/>
    <col min="1513" max="1513" width="12.140625" style="59" bestFit="1" customWidth="1"/>
    <col min="1514" max="1514" width="10.5703125" style="59" bestFit="1" customWidth="1"/>
    <col min="1515" max="1515" width="9.140625" style="59" bestFit="1" customWidth="1"/>
    <col min="1516" max="1516" width="7.5703125" style="59" bestFit="1" customWidth="1"/>
    <col min="1517" max="1517" width="11.5703125" style="59" customWidth="1"/>
    <col min="1518" max="1763" width="11.42578125" style="59"/>
    <col min="1764" max="1764" width="20.140625" style="59" customWidth="1"/>
    <col min="1765" max="1765" width="7.5703125" style="59" bestFit="1" customWidth="1"/>
    <col min="1766" max="1766" width="9.140625" style="59" bestFit="1" customWidth="1"/>
    <col min="1767" max="1768" width="7.5703125" style="59" bestFit="1" customWidth="1"/>
    <col min="1769" max="1769" width="12.140625" style="59" bestFit="1" customWidth="1"/>
    <col min="1770" max="1770" width="10.5703125" style="59" bestFit="1" customWidth="1"/>
    <col min="1771" max="1771" width="9.140625" style="59" bestFit="1" customWidth="1"/>
    <col min="1772" max="1772" width="7.5703125" style="59" bestFit="1" customWidth="1"/>
    <col min="1773" max="1773" width="11.5703125" style="59" customWidth="1"/>
    <col min="1774" max="2019" width="11.42578125" style="59"/>
    <col min="2020" max="2020" width="20.140625" style="59" customWidth="1"/>
    <col min="2021" max="2021" width="7.5703125" style="59" bestFit="1" customWidth="1"/>
    <col min="2022" max="2022" width="9.140625" style="59" bestFit="1" customWidth="1"/>
    <col min="2023" max="2024" width="7.5703125" style="59" bestFit="1" customWidth="1"/>
    <col min="2025" max="2025" width="12.140625" style="59" bestFit="1" customWidth="1"/>
    <col min="2026" max="2026" width="10.5703125" style="59" bestFit="1" customWidth="1"/>
    <col min="2027" max="2027" width="9.140625" style="59" bestFit="1" customWidth="1"/>
    <col min="2028" max="2028" width="7.5703125" style="59" bestFit="1" customWidth="1"/>
    <col min="2029" max="2029" width="11.5703125" style="59" customWidth="1"/>
    <col min="2030" max="2275" width="11.42578125" style="59"/>
    <col min="2276" max="2276" width="20.140625" style="59" customWidth="1"/>
    <col min="2277" max="2277" width="7.5703125" style="59" bestFit="1" customWidth="1"/>
    <col min="2278" max="2278" width="9.140625" style="59" bestFit="1" customWidth="1"/>
    <col min="2279" max="2280" width="7.5703125" style="59" bestFit="1" customWidth="1"/>
    <col min="2281" max="2281" width="12.140625" style="59" bestFit="1" customWidth="1"/>
    <col min="2282" max="2282" width="10.5703125" style="59" bestFit="1" customWidth="1"/>
    <col min="2283" max="2283" width="9.140625" style="59" bestFit="1" customWidth="1"/>
    <col min="2284" max="2284" width="7.5703125" style="59" bestFit="1" customWidth="1"/>
    <col min="2285" max="2285" width="11.5703125" style="59" customWidth="1"/>
    <col min="2286" max="2531" width="11.42578125" style="59"/>
    <col min="2532" max="2532" width="20.140625" style="59" customWidth="1"/>
    <col min="2533" max="2533" width="7.5703125" style="59" bestFit="1" customWidth="1"/>
    <col min="2534" max="2534" width="9.140625" style="59" bestFit="1" customWidth="1"/>
    <col min="2535" max="2536" width="7.5703125" style="59" bestFit="1" customWidth="1"/>
    <col min="2537" max="2537" width="12.140625" style="59" bestFit="1" customWidth="1"/>
    <col min="2538" max="2538" width="10.5703125" style="59" bestFit="1" customWidth="1"/>
    <col min="2539" max="2539" width="9.140625" style="59" bestFit="1" customWidth="1"/>
    <col min="2540" max="2540" width="7.5703125" style="59" bestFit="1" customWidth="1"/>
    <col min="2541" max="2541" width="11.5703125" style="59" customWidth="1"/>
    <col min="2542" max="2787" width="11.42578125" style="59"/>
    <col min="2788" max="2788" width="20.140625" style="59" customWidth="1"/>
    <col min="2789" max="2789" width="7.5703125" style="59" bestFit="1" customWidth="1"/>
    <col min="2790" max="2790" width="9.140625" style="59" bestFit="1" customWidth="1"/>
    <col min="2791" max="2792" width="7.5703125" style="59" bestFit="1" customWidth="1"/>
    <col min="2793" max="2793" width="12.140625" style="59" bestFit="1" customWidth="1"/>
    <col min="2794" max="2794" width="10.5703125" style="59" bestFit="1" customWidth="1"/>
    <col min="2795" max="2795" width="9.140625" style="59" bestFit="1" customWidth="1"/>
    <col min="2796" max="2796" width="7.5703125" style="59" bestFit="1" customWidth="1"/>
    <col min="2797" max="2797" width="11.5703125" style="59" customWidth="1"/>
    <col min="2798" max="3043" width="11.42578125" style="59"/>
    <col min="3044" max="3044" width="20.140625" style="59" customWidth="1"/>
    <col min="3045" max="3045" width="7.5703125" style="59" bestFit="1" customWidth="1"/>
    <col min="3046" max="3046" width="9.140625" style="59" bestFit="1" customWidth="1"/>
    <col min="3047" max="3048" width="7.5703125" style="59" bestFit="1" customWidth="1"/>
    <col min="3049" max="3049" width="12.140625" style="59" bestFit="1" customWidth="1"/>
    <col min="3050" max="3050" width="10.5703125" style="59" bestFit="1" customWidth="1"/>
    <col min="3051" max="3051" width="9.140625" style="59" bestFit="1" customWidth="1"/>
    <col min="3052" max="3052" width="7.5703125" style="59" bestFit="1" customWidth="1"/>
    <col min="3053" max="3053" width="11.5703125" style="59" customWidth="1"/>
    <col min="3054" max="3299" width="11.42578125" style="59"/>
    <col min="3300" max="3300" width="20.140625" style="59" customWidth="1"/>
    <col min="3301" max="3301" width="7.5703125" style="59" bestFit="1" customWidth="1"/>
    <col min="3302" max="3302" width="9.140625" style="59" bestFit="1" customWidth="1"/>
    <col min="3303" max="3304" width="7.5703125" style="59" bestFit="1" customWidth="1"/>
    <col min="3305" max="3305" width="12.140625" style="59" bestFit="1" customWidth="1"/>
    <col min="3306" max="3306" width="10.5703125" style="59" bestFit="1" customWidth="1"/>
    <col min="3307" max="3307" width="9.140625" style="59" bestFit="1" customWidth="1"/>
    <col min="3308" max="3308" width="7.5703125" style="59" bestFit="1" customWidth="1"/>
    <col min="3309" max="3309" width="11.5703125" style="59" customWidth="1"/>
    <col min="3310" max="3555" width="11.42578125" style="59"/>
    <col min="3556" max="3556" width="20.140625" style="59" customWidth="1"/>
    <col min="3557" max="3557" width="7.5703125" style="59" bestFit="1" customWidth="1"/>
    <col min="3558" max="3558" width="9.140625" style="59" bestFit="1" customWidth="1"/>
    <col min="3559" max="3560" width="7.5703125" style="59" bestFit="1" customWidth="1"/>
    <col min="3561" max="3561" width="12.140625" style="59" bestFit="1" customWidth="1"/>
    <col min="3562" max="3562" width="10.5703125" style="59" bestFit="1" customWidth="1"/>
    <col min="3563" max="3563" width="9.140625" style="59" bestFit="1" customWidth="1"/>
    <col min="3564" max="3564" width="7.5703125" style="59" bestFit="1" customWidth="1"/>
    <col min="3565" max="3565" width="11.5703125" style="59" customWidth="1"/>
    <col min="3566" max="3811" width="11.42578125" style="59"/>
    <col min="3812" max="3812" width="20.140625" style="59" customWidth="1"/>
    <col min="3813" max="3813" width="7.5703125" style="59" bestFit="1" customWidth="1"/>
    <col min="3814" max="3814" width="9.140625" style="59" bestFit="1" customWidth="1"/>
    <col min="3815" max="3816" width="7.5703125" style="59" bestFit="1" customWidth="1"/>
    <col min="3817" max="3817" width="12.140625" style="59" bestFit="1" customWidth="1"/>
    <col min="3818" max="3818" width="10.5703125" style="59" bestFit="1" customWidth="1"/>
    <col min="3819" max="3819" width="9.140625" style="59" bestFit="1" customWidth="1"/>
    <col min="3820" max="3820" width="7.5703125" style="59" bestFit="1" customWidth="1"/>
    <col min="3821" max="3821" width="11.5703125" style="59" customWidth="1"/>
    <col min="3822" max="4067" width="11.42578125" style="59"/>
    <col min="4068" max="4068" width="20.140625" style="59" customWidth="1"/>
    <col min="4069" max="4069" width="7.5703125" style="59" bestFit="1" customWidth="1"/>
    <col min="4070" max="4070" width="9.140625" style="59" bestFit="1" customWidth="1"/>
    <col min="4071" max="4072" width="7.5703125" style="59" bestFit="1" customWidth="1"/>
    <col min="4073" max="4073" width="12.140625" style="59" bestFit="1" customWidth="1"/>
    <col min="4074" max="4074" width="10.5703125" style="59" bestFit="1" customWidth="1"/>
    <col min="4075" max="4075" width="9.140625" style="59" bestFit="1" customWidth="1"/>
    <col min="4076" max="4076" width="7.5703125" style="59" bestFit="1" customWidth="1"/>
    <col min="4077" max="4077" width="11.5703125" style="59" customWidth="1"/>
    <col min="4078" max="4323" width="11.42578125" style="59"/>
    <col min="4324" max="4324" width="20.140625" style="59" customWidth="1"/>
    <col min="4325" max="4325" width="7.5703125" style="59" bestFit="1" customWidth="1"/>
    <col min="4326" max="4326" width="9.140625" style="59" bestFit="1" customWidth="1"/>
    <col min="4327" max="4328" width="7.5703125" style="59" bestFit="1" customWidth="1"/>
    <col min="4329" max="4329" width="12.140625" style="59" bestFit="1" customWidth="1"/>
    <col min="4330" max="4330" width="10.5703125" style="59" bestFit="1" customWidth="1"/>
    <col min="4331" max="4331" width="9.140625" style="59" bestFit="1" customWidth="1"/>
    <col min="4332" max="4332" width="7.5703125" style="59" bestFit="1" customWidth="1"/>
    <col min="4333" max="4333" width="11.5703125" style="59" customWidth="1"/>
    <col min="4334" max="4579" width="11.42578125" style="59"/>
    <col min="4580" max="4580" width="20.140625" style="59" customWidth="1"/>
    <col min="4581" max="4581" width="7.5703125" style="59" bestFit="1" customWidth="1"/>
    <col min="4582" max="4582" width="9.140625" style="59" bestFit="1" customWidth="1"/>
    <col min="4583" max="4584" width="7.5703125" style="59" bestFit="1" customWidth="1"/>
    <col min="4585" max="4585" width="12.140625" style="59" bestFit="1" customWidth="1"/>
    <col min="4586" max="4586" width="10.5703125" style="59" bestFit="1" customWidth="1"/>
    <col min="4587" max="4587" width="9.140625" style="59" bestFit="1" customWidth="1"/>
    <col min="4588" max="4588" width="7.5703125" style="59" bestFit="1" customWidth="1"/>
    <col min="4589" max="4589" width="11.5703125" style="59" customWidth="1"/>
    <col min="4590" max="4835" width="11.42578125" style="59"/>
    <col min="4836" max="4836" width="20.140625" style="59" customWidth="1"/>
    <col min="4837" max="4837" width="7.5703125" style="59" bestFit="1" customWidth="1"/>
    <col min="4838" max="4838" width="9.140625" style="59" bestFit="1" customWidth="1"/>
    <col min="4839" max="4840" width="7.5703125" style="59" bestFit="1" customWidth="1"/>
    <col min="4841" max="4841" width="12.140625" style="59" bestFit="1" customWidth="1"/>
    <col min="4842" max="4842" width="10.5703125" style="59" bestFit="1" customWidth="1"/>
    <col min="4843" max="4843" width="9.140625" style="59" bestFit="1" customWidth="1"/>
    <col min="4844" max="4844" width="7.5703125" style="59" bestFit="1" customWidth="1"/>
    <col min="4845" max="4845" width="11.5703125" style="59" customWidth="1"/>
    <col min="4846" max="5091" width="11.42578125" style="59"/>
    <col min="5092" max="5092" width="20.140625" style="59" customWidth="1"/>
    <col min="5093" max="5093" width="7.5703125" style="59" bestFit="1" customWidth="1"/>
    <col min="5094" max="5094" width="9.140625" style="59" bestFit="1" customWidth="1"/>
    <col min="5095" max="5096" width="7.5703125" style="59" bestFit="1" customWidth="1"/>
    <col min="5097" max="5097" width="12.140625" style="59" bestFit="1" customWidth="1"/>
    <col min="5098" max="5098" width="10.5703125" style="59" bestFit="1" customWidth="1"/>
    <col min="5099" max="5099" width="9.140625" style="59" bestFit="1" customWidth="1"/>
    <col min="5100" max="5100" width="7.5703125" style="59" bestFit="1" customWidth="1"/>
    <col min="5101" max="5101" width="11.5703125" style="59" customWidth="1"/>
    <col min="5102" max="5347" width="11.42578125" style="59"/>
    <col min="5348" max="5348" width="20.140625" style="59" customWidth="1"/>
    <col min="5349" max="5349" width="7.5703125" style="59" bestFit="1" customWidth="1"/>
    <col min="5350" max="5350" width="9.140625" style="59" bestFit="1" customWidth="1"/>
    <col min="5351" max="5352" width="7.5703125" style="59" bestFit="1" customWidth="1"/>
    <col min="5353" max="5353" width="12.140625" style="59" bestFit="1" customWidth="1"/>
    <col min="5354" max="5354" width="10.5703125" style="59" bestFit="1" customWidth="1"/>
    <col min="5355" max="5355" width="9.140625" style="59" bestFit="1" customWidth="1"/>
    <col min="5356" max="5356" width="7.5703125" style="59" bestFit="1" customWidth="1"/>
    <col min="5357" max="5357" width="11.5703125" style="59" customWidth="1"/>
    <col min="5358" max="5603" width="11.42578125" style="59"/>
    <col min="5604" max="5604" width="20.140625" style="59" customWidth="1"/>
    <col min="5605" max="5605" width="7.5703125" style="59" bestFit="1" customWidth="1"/>
    <col min="5606" max="5606" width="9.140625" style="59" bestFit="1" customWidth="1"/>
    <col min="5607" max="5608" width="7.5703125" style="59" bestFit="1" customWidth="1"/>
    <col min="5609" max="5609" width="12.140625" style="59" bestFit="1" customWidth="1"/>
    <col min="5610" max="5610" width="10.5703125" style="59" bestFit="1" customWidth="1"/>
    <col min="5611" max="5611" width="9.140625" style="59" bestFit="1" customWidth="1"/>
    <col min="5612" max="5612" width="7.5703125" style="59" bestFit="1" customWidth="1"/>
    <col min="5613" max="5613" width="11.5703125" style="59" customWidth="1"/>
    <col min="5614" max="5859" width="11.42578125" style="59"/>
    <col min="5860" max="5860" width="20.140625" style="59" customWidth="1"/>
    <col min="5861" max="5861" width="7.5703125" style="59" bestFit="1" customWidth="1"/>
    <col min="5862" max="5862" width="9.140625" style="59" bestFit="1" customWidth="1"/>
    <col min="5863" max="5864" width="7.5703125" style="59" bestFit="1" customWidth="1"/>
    <col min="5865" max="5865" width="12.140625" style="59" bestFit="1" customWidth="1"/>
    <col min="5866" max="5866" width="10.5703125" style="59" bestFit="1" customWidth="1"/>
    <col min="5867" max="5867" width="9.140625" style="59" bestFit="1" customWidth="1"/>
    <col min="5868" max="5868" width="7.5703125" style="59" bestFit="1" customWidth="1"/>
    <col min="5869" max="5869" width="11.5703125" style="59" customWidth="1"/>
    <col min="5870" max="6115" width="11.42578125" style="59"/>
    <col min="6116" max="6116" width="20.140625" style="59" customWidth="1"/>
    <col min="6117" max="6117" width="7.5703125" style="59" bestFit="1" customWidth="1"/>
    <col min="6118" max="6118" width="9.140625" style="59" bestFit="1" customWidth="1"/>
    <col min="6119" max="6120" width="7.5703125" style="59" bestFit="1" customWidth="1"/>
    <col min="6121" max="6121" width="12.140625" style="59" bestFit="1" customWidth="1"/>
    <col min="6122" max="6122" width="10.5703125" style="59" bestFit="1" customWidth="1"/>
    <col min="6123" max="6123" width="9.140625" style="59" bestFit="1" customWidth="1"/>
    <col min="6124" max="6124" width="7.5703125" style="59" bestFit="1" customWidth="1"/>
    <col min="6125" max="6125" width="11.5703125" style="59" customWidth="1"/>
    <col min="6126" max="6371" width="11.42578125" style="59"/>
    <col min="6372" max="6372" width="20.140625" style="59" customWidth="1"/>
    <col min="6373" max="6373" width="7.5703125" style="59" bestFit="1" customWidth="1"/>
    <col min="6374" max="6374" width="9.140625" style="59" bestFit="1" customWidth="1"/>
    <col min="6375" max="6376" width="7.5703125" style="59" bestFit="1" customWidth="1"/>
    <col min="6377" max="6377" width="12.140625" style="59" bestFit="1" customWidth="1"/>
    <col min="6378" max="6378" width="10.5703125" style="59" bestFit="1" customWidth="1"/>
    <col min="6379" max="6379" width="9.140625" style="59" bestFit="1" customWidth="1"/>
    <col min="6380" max="6380" width="7.5703125" style="59" bestFit="1" customWidth="1"/>
    <col min="6381" max="6381" width="11.5703125" style="59" customWidth="1"/>
    <col min="6382" max="6627" width="11.42578125" style="59"/>
    <col min="6628" max="6628" width="20.140625" style="59" customWidth="1"/>
    <col min="6629" max="6629" width="7.5703125" style="59" bestFit="1" customWidth="1"/>
    <col min="6630" max="6630" width="9.140625" style="59" bestFit="1" customWidth="1"/>
    <col min="6631" max="6632" width="7.5703125" style="59" bestFit="1" customWidth="1"/>
    <col min="6633" max="6633" width="12.140625" style="59" bestFit="1" customWidth="1"/>
    <col min="6634" max="6634" width="10.5703125" style="59" bestFit="1" customWidth="1"/>
    <col min="6635" max="6635" width="9.140625" style="59" bestFit="1" customWidth="1"/>
    <col min="6636" max="6636" width="7.5703125" style="59" bestFit="1" customWidth="1"/>
    <col min="6637" max="6637" width="11.5703125" style="59" customWidth="1"/>
    <col min="6638" max="6883" width="11.42578125" style="59"/>
    <col min="6884" max="6884" width="20.140625" style="59" customWidth="1"/>
    <col min="6885" max="6885" width="7.5703125" style="59" bestFit="1" customWidth="1"/>
    <col min="6886" max="6886" width="9.140625" style="59" bestFit="1" customWidth="1"/>
    <col min="6887" max="6888" width="7.5703125" style="59" bestFit="1" customWidth="1"/>
    <col min="6889" max="6889" width="12.140625" style="59" bestFit="1" customWidth="1"/>
    <col min="6890" max="6890" width="10.5703125" style="59" bestFit="1" customWidth="1"/>
    <col min="6891" max="6891" width="9.140625" style="59" bestFit="1" customWidth="1"/>
    <col min="6892" max="6892" width="7.5703125" style="59" bestFit="1" customWidth="1"/>
    <col min="6893" max="6893" width="11.5703125" style="59" customWidth="1"/>
    <col min="6894" max="7139" width="11.42578125" style="59"/>
    <col min="7140" max="7140" width="20.140625" style="59" customWidth="1"/>
    <col min="7141" max="7141" width="7.5703125" style="59" bestFit="1" customWidth="1"/>
    <col min="7142" max="7142" width="9.140625" style="59" bestFit="1" customWidth="1"/>
    <col min="7143" max="7144" width="7.5703125" style="59" bestFit="1" customWidth="1"/>
    <col min="7145" max="7145" width="12.140625" style="59" bestFit="1" customWidth="1"/>
    <col min="7146" max="7146" width="10.5703125" style="59" bestFit="1" customWidth="1"/>
    <col min="7147" max="7147" width="9.140625" style="59" bestFit="1" customWidth="1"/>
    <col min="7148" max="7148" width="7.5703125" style="59" bestFit="1" customWidth="1"/>
    <col min="7149" max="7149" width="11.5703125" style="59" customWidth="1"/>
    <col min="7150" max="7395" width="11.42578125" style="59"/>
    <col min="7396" max="7396" width="20.140625" style="59" customWidth="1"/>
    <col min="7397" max="7397" width="7.5703125" style="59" bestFit="1" customWidth="1"/>
    <col min="7398" max="7398" width="9.140625" style="59" bestFit="1" customWidth="1"/>
    <col min="7399" max="7400" width="7.5703125" style="59" bestFit="1" customWidth="1"/>
    <col min="7401" max="7401" width="12.140625" style="59" bestFit="1" customWidth="1"/>
    <col min="7402" max="7402" width="10.5703125" style="59" bestFit="1" customWidth="1"/>
    <col min="7403" max="7403" width="9.140625" style="59" bestFit="1" customWidth="1"/>
    <col min="7404" max="7404" width="7.5703125" style="59" bestFit="1" customWidth="1"/>
    <col min="7405" max="7405" width="11.5703125" style="59" customWidth="1"/>
    <col min="7406" max="7651" width="11.42578125" style="59"/>
    <col min="7652" max="7652" width="20.140625" style="59" customWidth="1"/>
    <col min="7653" max="7653" width="7.5703125" style="59" bestFit="1" customWidth="1"/>
    <col min="7654" max="7654" width="9.140625" style="59" bestFit="1" customWidth="1"/>
    <col min="7655" max="7656" width="7.5703125" style="59" bestFit="1" customWidth="1"/>
    <col min="7657" max="7657" width="12.140625" style="59" bestFit="1" customWidth="1"/>
    <col min="7658" max="7658" width="10.5703125" style="59" bestFit="1" customWidth="1"/>
    <col min="7659" max="7659" width="9.140625" style="59" bestFit="1" customWidth="1"/>
    <col min="7660" max="7660" width="7.5703125" style="59" bestFit="1" customWidth="1"/>
    <col min="7661" max="7661" width="11.5703125" style="59" customWidth="1"/>
    <col min="7662" max="7907" width="11.42578125" style="59"/>
    <col min="7908" max="7908" width="20.140625" style="59" customWidth="1"/>
    <col min="7909" max="7909" width="7.5703125" style="59" bestFit="1" customWidth="1"/>
    <col min="7910" max="7910" width="9.140625" style="59" bestFit="1" customWidth="1"/>
    <col min="7911" max="7912" width="7.5703125" style="59" bestFit="1" customWidth="1"/>
    <col min="7913" max="7913" width="12.140625" style="59" bestFit="1" customWidth="1"/>
    <col min="7914" max="7914" width="10.5703125" style="59" bestFit="1" customWidth="1"/>
    <col min="7915" max="7915" width="9.140625" style="59" bestFit="1" customWidth="1"/>
    <col min="7916" max="7916" width="7.5703125" style="59" bestFit="1" customWidth="1"/>
    <col min="7917" max="7917" width="11.5703125" style="59" customWidth="1"/>
    <col min="7918" max="8163" width="11.42578125" style="59"/>
    <col min="8164" max="8164" width="20.140625" style="59" customWidth="1"/>
    <col min="8165" max="8165" width="7.5703125" style="59" bestFit="1" customWidth="1"/>
    <col min="8166" max="8166" width="9.140625" style="59" bestFit="1" customWidth="1"/>
    <col min="8167" max="8168" width="7.5703125" style="59" bestFit="1" customWidth="1"/>
    <col min="8169" max="8169" width="12.140625" style="59" bestFit="1" customWidth="1"/>
    <col min="8170" max="8170" width="10.5703125" style="59" bestFit="1" customWidth="1"/>
    <col min="8171" max="8171" width="9.140625" style="59" bestFit="1" customWidth="1"/>
    <col min="8172" max="8172" width="7.5703125" style="59" bestFit="1" customWidth="1"/>
    <col min="8173" max="8173" width="11.5703125" style="59" customWidth="1"/>
    <col min="8174" max="8419" width="11.42578125" style="59"/>
    <col min="8420" max="8420" width="20.140625" style="59" customWidth="1"/>
    <col min="8421" max="8421" width="7.5703125" style="59" bestFit="1" customWidth="1"/>
    <col min="8422" max="8422" width="9.140625" style="59" bestFit="1" customWidth="1"/>
    <col min="8423" max="8424" width="7.5703125" style="59" bestFit="1" customWidth="1"/>
    <col min="8425" max="8425" width="12.140625" style="59" bestFit="1" customWidth="1"/>
    <col min="8426" max="8426" width="10.5703125" style="59" bestFit="1" customWidth="1"/>
    <col min="8427" max="8427" width="9.140625" style="59" bestFit="1" customWidth="1"/>
    <col min="8428" max="8428" width="7.5703125" style="59" bestFit="1" customWidth="1"/>
    <col min="8429" max="8429" width="11.5703125" style="59" customWidth="1"/>
    <col min="8430" max="8675" width="11.42578125" style="59"/>
    <col min="8676" max="8676" width="20.140625" style="59" customWidth="1"/>
    <col min="8677" max="8677" width="7.5703125" style="59" bestFit="1" customWidth="1"/>
    <col min="8678" max="8678" width="9.140625" style="59" bestFit="1" customWidth="1"/>
    <col min="8679" max="8680" width="7.5703125" style="59" bestFit="1" customWidth="1"/>
    <col min="8681" max="8681" width="12.140625" style="59" bestFit="1" customWidth="1"/>
    <col min="8682" max="8682" width="10.5703125" style="59" bestFit="1" customWidth="1"/>
    <col min="8683" max="8683" width="9.140625" style="59" bestFit="1" customWidth="1"/>
    <col min="8684" max="8684" width="7.5703125" style="59" bestFit="1" customWidth="1"/>
    <col min="8685" max="8685" width="11.5703125" style="59" customWidth="1"/>
    <col min="8686" max="8931" width="11.42578125" style="59"/>
    <col min="8932" max="8932" width="20.140625" style="59" customWidth="1"/>
    <col min="8933" max="8933" width="7.5703125" style="59" bestFit="1" customWidth="1"/>
    <col min="8934" max="8934" width="9.140625" style="59" bestFit="1" customWidth="1"/>
    <col min="8935" max="8936" width="7.5703125" style="59" bestFit="1" customWidth="1"/>
    <col min="8937" max="8937" width="12.140625" style="59" bestFit="1" customWidth="1"/>
    <col min="8938" max="8938" width="10.5703125" style="59" bestFit="1" customWidth="1"/>
    <col min="8939" max="8939" width="9.140625" style="59" bestFit="1" customWidth="1"/>
    <col min="8940" max="8940" width="7.5703125" style="59" bestFit="1" customWidth="1"/>
    <col min="8941" max="8941" width="11.5703125" style="59" customWidth="1"/>
    <col min="8942" max="9187" width="11.42578125" style="59"/>
    <col min="9188" max="9188" width="20.140625" style="59" customWidth="1"/>
    <col min="9189" max="9189" width="7.5703125" style="59" bestFit="1" customWidth="1"/>
    <col min="9190" max="9190" width="9.140625" style="59" bestFit="1" customWidth="1"/>
    <col min="9191" max="9192" width="7.5703125" style="59" bestFit="1" customWidth="1"/>
    <col min="9193" max="9193" width="12.140625" style="59" bestFit="1" customWidth="1"/>
    <col min="9194" max="9194" width="10.5703125" style="59" bestFit="1" customWidth="1"/>
    <col min="9195" max="9195" width="9.140625" style="59" bestFit="1" customWidth="1"/>
    <col min="9196" max="9196" width="7.5703125" style="59" bestFit="1" customWidth="1"/>
    <col min="9197" max="9197" width="11.5703125" style="59" customWidth="1"/>
    <col min="9198" max="9443" width="11.42578125" style="59"/>
    <col min="9444" max="9444" width="20.140625" style="59" customWidth="1"/>
    <col min="9445" max="9445" width="7.5703125" style="59" bestFit="1" customWidth="1"/>
    <col min="9446" max="9446" width="9.140625" style="59" bestFit="1" customWidth="1"/>
    <col min="9447" max="9448" width="7.5703125" style="59" bestFit="1" customWidth="1"/>
    <col min="9449" max="9449" width="12.140625" style="59" bestFit="1" customWidth="1"/>
    <col min="9450" max="9450" width="10.5703125" style="59" bestFit="1" customWidth="1"/>
    <col min="9451" max="9451" width="9.140625" style="59" bestFit="1" customWidth="1"/>
    <col min="9452" max="9452" width="7.5703125" style="59" bestFit="1" customWidth="1"/>
    <col min="9453" max="9453" width="11.5703125" style="59" customWidth="1"/>
    <col min="9454" max="9699" width="11.42578125" style="59"/>
    <col min="9700" max="9700" width="20.140625" style="59" customWidth="1"/>
    <col min="9701" max="9701" width="7.5703125" style="59" bestFit="1" customWidth="1"/>
    <col min="9702" max="9702" width="9.140625" style="59" bestFit="1" customWidth="1"/>
    <col min="9703" max="9704" width="7.5703125" style="59" bestFit="1" customWidth="1"/>
    <col min="9705" max="9705" width="12.140625" style="59" bestFit="1" customWidth="1"/>
    <col min="9706" max="9706" width="10.5703125" style="59" bestFit="1" customWidth="1"/>
    <col min="9707" max="9707" width="9.140625" style="59" bestFit="1" customWidth="1"/>
    <col min="9708" max="9708" width="7.5703125" style="59" bestFit="1" customWidth="1"/>
    <col min="9709" max="9709" width="11.5703125" style="59" customWidth="1"/>
    <col min="9710" max="9955" width="11.42578125" style="59"/>
    <col min="9956" max="9956" width="20.140625" style="59" customWidth="1"/>
    <col min="9957" max="9957" width="7.5703125" style="59" bestFit="1" customWidth="1"/>
    <col min="9958" max="9958" width="9.140625" style="59" bestFit="1" customWidth="1"/>
    <col min="9959" max="9960" width="7.5703125" style="59" bestFit="1" customWidth="1"/>
    <col min="9961" max="9961" width="12.140625" style="59" bestFit="1" customWidth="1"/>
    <col min="9962" max="9962" width="10.5703125" style="59" bestFit="1" customWidth="1"/>
    <col min="9963" max="9963" width="9.140625" style="59" bestFit="1" customWidth="1"/>
    <col min="9964" max="9964" width="7.5703125" style="59" bestFit="1" customWidth="1"/>
    <col min="9965" max="9965" width="11.5703125" style="59" customWidth="1"/>
    <col min="9966" max="10211" width="11.42578125" style="59"/>
    <col min="10212" max="10212" width="20.140625" style="59" customWidth="1"/>
    <col min="10213" max="10213" width="7.5703125" style="59" bestFit="1" customWidth="1"/>
    <col min="10214" max="10214" width="9.140625" style="59" bestFit="1" customWidth="1"/>
    <col min="10215" max="10216" width="7.5703125" style="59" bestFit="1" customWidth="1"/>
    <col min="10217" max="10217" width="12.140625" style="59" bestFit="1" customWidth="1"/>
    <col min="10218" max="10218" width="10.5703125" style="59" bestFit="1" customWidth="1"/>
    <col min="10219" max="10219" width="9.140625" style="59" bestFit="1" customWidth="1"/>
    <col min="10220" max="10220" width="7.5703125" style="59" bestFit="1" customWidth="1"/>
    <col min="10221" max="10221" width="11.5703125" style="59" customWidth="1"/>
    <col min="10222" max="10467" width="11.42578125" style="59"/>
    <col min="10468" max="10468" width="20.140625" style="59" customWidth="1"/>
    <col min="10469" max="10469" width="7.5703125" style="59" bestFit="1" customWidth="1"/>
    <col min="10470" max="10470" width="9.140625" style="59" bestFit="1" customWidth="1"/>
    <col min="10471" max="10472" width="7.5703125" style="59" bestFit="1" customWidth="1"/>
    <col min="10473" max="10473" width="12.140625" style="59" bestFit="1" customWidth="1"/>
    <col min="10474" max="10474" width="10.5703125" style="59" bestFit="1" customWidth="1"/>
    <col min="10475" max="10475" width="9.140625" style="59" bestFit="1" customWidth="1"/>
    <col min="10476" max="10476" width="7.5703125" style="59" bestFit="1" customWidth="1"/>
    <col min="10477" max="10477" width="11.5703125" style="59" customWidth="1"/>
    <col min="10478" max="10723" width="11.42578125" style="59"/>
    <col min="10724" max="10724" width="20.140625" style="59" customWidth="1"/>
    <col min="10725" max="10725" width="7.5703125" style="59" bestFit="1" customWidth="1"/>
    <col min="10726" max="10726" width="9.140625" style="59" bestFit="1" customWidth="1"/>
    <col min="10727" max="10728" width="7.5703125" style="59" bestFit="1" customWidth="1"/>
    <col min="10729" max="10729" width="12.140625" style="59" bestFit="1" customWidth="1"/>
    <col min="10730" max="10730" width="10.5703125" style="59" bestFit="1" customWidth="1"/>
    <col min="10731" max="10731" width="9.140625" style="59" bestFit="1" customWidth="1"/>
    <col min="10732" max="10732" width="7.5703125" style="59" bestFit="1" customWidth="1"/>
    <col min="10733" max="10733" width="11.5703125" style="59" customWidth="1"/>
    <col min="10734" max="10979" width="11.42578125" style="59"/>
    <col min="10980" max="10980" width="20.140625" style="59" customWidth="1"/>
    <col min="10981" max="10981" width="7.5703125" style="59" bestFit="1" customWidth="1"/>
    <col min="10982" max="10982" width="9.140625" style="59" bestFit="1" customWidth="1"/>
    <col min="10983" max="10984" width="7.5703125" style="59" bestFit="1" customWidth="1"/>
    <col min="10985" max="10985" width="12.140625" style="59" bestFit="1" customWidth="1"/>
    <col min="10986" max="10986" width="10.5703125" style="59" bestFit="1" customWidth="1"/>
    <col min="10987" max="10987" width="9.140625" style="59" bestFit="1" customWidth="1"/>
    <col min="10988" max="10988" width="7.5703125" style="59" bestFit="1" customWidth="1"/>
    <col min="10989" max="10989" width="11.5703125" style="59" customWidth="1"/>
    <col min="10990" max="11235" width="11.42578125" style="59"/>
    <col min="11236" max="11236" width="20.140625" style="59" customWidth="1"/>
    <col min="11237" max="11237" width="7.5703125" style="59" bestFit="1" customWidth="1"/>
    <col min="11238" max="11238" width="9.140625" style="59" bestFit="1" customWidth="1"/>
    <col min="11239" max="11240" width="7.5703125" style="59" bestFit="1" customWidth="1"/>
    <col min="11241" max="11241" width="12.140625" style="59" bestFit="1" customWidth="1"/>
    <col min="11242" max="11242" width="10.5703125" style="59" bestFit="1" customWidth="1"/>
    <col min="11243" max="11243" width="9.140625" style="59" bestFit="1" customWidth="1"/>
    <col min="11244" max="11244" width="7.5703125" style="59" bestFit="1" customWidth="1"/>
    <col min="11245" max="11245" width="11.5703125" style="59" customWidth="1"/>
    <col min="11246" max="11491" width="11.42578125" style="59"/>
    <col min="11492" max="11492" width="20.140625" style="59" customWidth="1"/>
    <col min="11493" max="11493" width="7.5703125" style="59" bestFit="1" customWidth="1"/>
    <col min="11494" max="11494" width="9.140625" style="59" bestFit="1" customWidth="1"/>
    <col min="11495" max="11496" width="7.5703125" style="59" bestFit="1" customWidth="1"/>
    <col min="11497" max="11497" width="12.140625" style="59" bestFit="1" customWidth="1"/>
    <col min="11498" max="11498" width="10.5703125" style="59" bestFit="1" customWidth="1"/>
    <col min="11499" max="11499" width="9.140625" style="59" bestFit="1" customWidth="1"/>
    <col min="11500" max="11500" width="7.5703125" style="59" bestFit="1" customWidth="1"/>
    <col min="11501" max="11501" width="11.5703125" style="59" customWidth="1"/>
    <col min="11502" max="11747" width="11.42578125" style="59"/>
    <col min="11748" max="11748" width="20.140625" style="59" customWidth="1"/>
    <col min="11749" max="11749" width="7.5703125" style="59" bestFit="1" customWidth="1"/>
    <col min="11750" max="11750" width="9.140625" style="59" bestFit="1" customWidth="1"/>
    <col min="11751" max="11752" width="7.5703125" style="59" bestFit="1" customWidth="1"/>
    <col min="11753" max="11753" width="12.140625" style="59" bestFit="1" customWidth="1"/>
    <col min="11754" max="11754" width="10.5703125" style="59" bestFit="1" customWidth="1"/>
    <col min="11755" max="11755" width="9.140625" style="59" bestFit="1" customWidth="1"/>
    <col min="11756" max="11756" width="7.5703125" style="59" bestFit="1" customWidth="1"/>
    <col min="11757" max="11757" width="11.5703125" style="59" customWidth="1"/>
    <col min="11758" max="12003" width="11.42578125" style="59"/>
    <col min="12004" max="12004" width="20.140625" style="59" customWidth="1"/>
    <col min="12005" max="12005" width="7.5703125" style="59" bestFit="1" customWidth="1"/>
    <col min="12006" max="12006" width="9.140625" style="59" bestFit="1" customWidth="1"/>
    <col min="12007" max="12008" width="7.5703125" style="59" bestFit="1" customWidth="1"/>
    <col min="12009" max="12009" width="12.140625" style="59" bestFit="1" customWidth="1"/>
    <col min="12010" max="12010" width="10.5703125" style="59" bestFit="1" customWidth="1"/>
    <col min="12011" max="12011" width="9.140625" style="59" bestFit="1" customWidth="1"/>
    <col min="12012" max="12012" width="7.5703125" style="59" bestFit="1" customWidth="1"/>
    <col min="12013" max="12013" width="11.5703125" style="59" customWidth="1"/>
    <col min="12014" max="12259" width="11.42578125" style="59"/>
    <col min="12260" max="12260" width="20.140625" style="59" customWidth="1"/>
    <col min="12261" max="12261" width="7.5703125" style="59" bestFit="1" customWidth="1"/>
    <col min="12262" max="12262" width="9.140625" style="59" bestFit="1" customWidth="1"/>
    <col min="12263" max="12264" width="7.5703125" style="59" bestFit="1" customWidth="1"/>
    <col min="12265" max="12265" width="12.140625" style="59" bestFit="1" customWidth="1"/>
    <col min="12266" max="12266" width="10.5703125" style="59" bestFit="1" customWidth="1"/>
    <col min="12267" max="12267" width="9.140625" style="59" bestFit="1" customWidth="1"/>
    <col min="12268" max="12268" width="7.5703125" style="59" bestFit="1" customWidth="1"/>
    <col min="12269" max="12269" width="11.5703125" style="59" customWidth="1"/>
    <col min="12270" max="12515" width="11.42578125" style="59"/>
    <col min="12516" max="12516" width="20.140625" style="59" customWidth="1"/>
    <col min="12517" max="12517" width="7.5703125" style="59" bestFit="1" customWidth="1"/>
    <col min="12518" max="12518" width="9.140625" style="59" bestFit="1" customWidth="1"/>
    <col min="12519" max="12520" width="7.5703125" style="59" bestFit="1" customWidth="1"/>
    <col min="12521" max="12521" width="12.140625" style="59" bestFit="1" customWidth="1"/>
    <col min="12522" max="12522" width="10.5703125" style="59" bestFit="1" customWidth="1"/>
    <col min="12523" max="12523" width="9.140625" style="59" bestFit="1" customWidth="1"/>
    <col min="12524" max="12524" width="7.5703125" style="59" bestFit="1" customWidth="1"/>
    <col min="12525" max="12525" width="11.5703125" style="59" customWidth="1"/>
    <col min="12526" max="12771" width="11.42578125" style="59"/>
    <col min="12772" max="12772" width="20.140625" style="59" customWidth="1"/>
    <col min="12773" max="12773" width="7.5703125" style="59" bestFit="1" customWidth="1"/>
    <col min="12774" max="12774" width="9.140625" style="59" bestFit="1" customWidth="1"/>
    <col min="12775" max="12776" width="7.5703125" style="59" bestFit="1" customWidth="1"/>
    <col min="12777" max="12777" width="12.140625" style="59" bestFit="1" customWidth="1"/>
    <col min="12778" max="12778" width="10.5703125" style="59" bestFit="1" customWidth="1"/>
    <col min="12779" max="12779" width="9.140625" style="59" bestFit="1" customWidth="1"/>
    <col min="12780" max="12780" width="7.5703125" style="59" bestFit="1" customWidth="1"/>
    <col min="12781" max="12781" width="11.5703125" style="59" customWidth="1"/>
    <col min="12782" max="13027" width="11.42578125" style="59"/>
    <col min="13028" max="13028" width="20.140625" style="59" customWidth="1"/>
    <col min="13029" max="13029" width="7.5703125" style="59" bestFit="1" customWidth="1"/>
    <col min="13030" max="13030" width="9.140625" style="59" bestFit="1" customWidth="1"/>
    <col min="13031" max="13032" width="7.5703125" style="59" bestFit="1" customWidth="1"/>
    <col min="13033" max="13033" width="12.140625" style="59" bestFit="1" customWidth="1"/>
    <col min="13034" max="13034" width="10.5703125" style="59" bestFit="1" customWidth="1"/>
    <col min="13035" max="13035" width="9.140625" style="59" bestFit="1" customWidth="1"/>
    <col min="13036" max="13036" width="7.5703125" style="59" bestFit="1" customWidth="1"/>
    <col min="13037" max="13037" width="11.5703125" style="59" customWidth="1"/>
    <col min="13038" max="13283" width="11.42578125" style="59"/>
    <col min="13284" max="13284" width="20.140625" style="59" customWidth="1"/>
    <col min="13285" max="13285" width="7.5703125" style="59" bestFit="1" customWidth="1"/>
    <col min="13286" max="13286" width="9.140625" style="59" bestFit="1" customWidth="1"/>
    <col min="13287" max="13288" width="7.5703125" style="59" bestFit="1" customWidth="1"/>
    <col min="13289" max="13289" width="12.140625" style="59" bestFit="1" customWidth="1"/>
    <col min="13290" max="13290" width="10.5703125" style="59" bestFit="1" customWidth="1"/>
    <col min="13291" max="13291" width="9.140625" style="59" bestFit="1" customWidth="1"/>
    <col min="13292" max="13292" width="7.5703125" style="59" bestFit="1" customWidth="1"/>
    <col min="13293" max="13293" width="11.5703125" style="59" customWidth="1"/>
    <col min="13294" max="13539" width="11.42578125" style="59"/>
    <col min="13540" max="13540" width="20.140625" style="59" customWidth="1"/>
    <col min="13541" max="13541" width="7.5703125" style="59" bestFit="1" customWidth="1"/>
    <col min="13542" max="13542" width="9.140625" style="59" bestFit="1" customWidth="1"/>
    <col min="13543" max="13544" width="7.5703125" style="59" bestFit="1" customWidth="1"/>
    <col min="13545" max="13545" width="12.140625" style="59" bestFit="1" customWidth="1"/>
    <col min="13546" max="13546" width="10.5703125" style="59" bestFit="1" customWidth="1"/>
    <col min="13547" max="13547" width="9.140625" style="59" bestFit="1" customWidth="1"/>
    <col min="13548" max="13548" width="7.5703125" style="59" bestFit="1" customWidth="1"/>
    <col min="13549" max="13549" width="11.5703125" style="59" customWidth="1"/>
    <col min="13550" max="13795" width="11.42578125" style="59"/>
    <col min="13796" max="13796" width="20.140625" style="59" customWidth="1"/>
    <col min="13797" max="13797" width="7.5703125" style="59" bestFit="1" customWidth="1"/>
    <col min="13798" max="13798" width="9.140625" style="59" bestFit="1" customWidth="1"/>
    <col min="13799" max="13800" width="7.5703125" style="59" bestFit="1" customWidth="1"/>
    <col min="13801" max="13801" width="12.140625" style="59" bestFit="1" customWidth="1"/>
    <col min="13802" max="13802" width="10.5703125" style="59" bestFit="1" customWidth="1"/>
    <col min="13803" max="13803" width="9.140625" style="59" bestFit="1" customWidth="1"/>
    <col min="13804" max="13804" width="7.5703125" style="59" bestFit="1" customWidth="1"/>
    <col min="13805" max="13805" width="11.5703125" style="59" customWidth="1"/>
    <col min="13806" max="14051" width="11.42578125" style="59"/>
    <col min="14052" max="14052" width="20.140625" style="59" customWidth="1"/>
    <col min="14053" max="14053" width="7.5703125" style="59" bestFit="1" customWidth="1"/>
    <col min="14054" max="14054" width="9.140625" style="59" bestFit="1" customWidth="1"/>
    <col min="14055" max="14056" width="7.5703125" style="59" bestFit="1" customWidth="1"/>
    <col min="14057" max="14057" width="12.140625" style="59" bestFit="1" customWidth="1"/>
    <col min="14058" max="14058" width="10.5703125" style="59" bestFit="1" customWidth="1"/>
    <col min="14059" max="14059" width="9.140625" style="59" bestFit="1" customWidth="1"/>
    <col min="14060" max="14060" width="7.5703125" style="59" bestFit="1" customWidth="1"/>
    <col min="14061" max="14061" width="11.5703125" style="59" customWidth="1"/>
    <col min="14062" max="14307" width="11.42578125" style="59"/>
    <col min="14308" max="14308" width="20.140625" style="59" customWidth="1"/>
    <col min="14309" max="14309" width="7.5703125" style="59" bestFit="1" customWidth="1"/>
    <col min="14310" max="14310" width="9.140625" style="59" bestFit="1" customWidth="1"/>
    <col min="14311" max="14312" width="7.5703125" style="59" bestFit="1" customWidth="1"/>
    <col min="14313" max="14313" width="12.140625" style="59" bestFit="1" customWidth="1"/>
    <col min="14314" max="14314" width="10.5703125" style="59" bestFit="1" customWidth="1"/>
    <col min="14315" max="14315" width="9.140625" style="59" bestFit="1" customWidth="1"/>
    <col min="14316" max="14316" width="7.5703125" style="59" bestFit="1" customWidth="1"/>
    <col min="14317" max="14317" width="11.5703125" style="59" customWidth="1"/>
    <col min="14318" max="14563" width="11.42578125" style="59"/>
    <col min="14564" max="14564" width="20.140625" style="59" customWidth="1"/>
    <col min="14565" max="14565" width="7.5703125" style="59" bestFit="1" customWidth="1"/>
    <col min="14566" max="14566" width="9.140625" style="59" bestFit="1" customWidth="1"/>
    <col min="14567" max="14568" width="7.5703125" style="59" bestFit="1" customWidth="1"/>
    <col min="14569" max="14569" width="12.140625" style="59" bestFit="1" customWidth="1"/>
    <col min="14570" max="14570" width="10.5703125" style="59" bestFit="1" customWidth="1"/>
    <col min="14571" max="14571" width="9.140625" style="59" bestFit="1" customWidth="1"/>
    <col min="14572" max="14572" width="7.5703125" style="59" bestFit="1" customWidth="1"/>
    <col min="14573" max="14573" width="11.5703125" style="59" customWidth="1"/>
    <col min="14574" max="14819" width="11.42578125" style="59"/>
    <col min="14820" max="14820" width="20.140625" style="59" customWidth="1"/>
    <col min="14821" max="14821" width="7.5703125" style="59" bestFit="1" customWidth="1"/>
    <col min="14822" max="14822" width="9.140625" style="59" bestFit="1" customWidth="1"/>
    <col min="14823" max="14824" width="7.5703125" style="59" bestFit="1" customWidth="1"/>
    <col min="14825" max="14825" width="12.140625" style="59" bestFit="1" customWidth="1"/>
    <col min="14826" max="14826" width="10.5703125" style="59" bestFit="1" customWidth="1"/>
    <col min="14827" max="14827" width="9.140625" style="59" bestFit="1" customWidth="1"/>
    <col min="14828" max="14828" width="7.5703125" style="59" bestFit="1" customWidth="1"/>
    <col min="14829" max="14829" width="11.5703125" style="59" customWidth="1"/>
    <col min="14830" max="15075" width="11.42578125" style="59"/>
    <col min="15076" max="15076" width="20.140625" style="59" customWidth="1"/>
    <col min="15077" max="15077" width="7.5703125" style="59" bestFit="1" customWidth="1"/>
    <col min="15078" max="15078" width="9.140625" style="59" bestFit="1" customWidth="1"/>
    <col min="15079" max="15080" width="7.5703125" style="59" bestFit="1" customWidth="1"/>
    <col min="15081" max="15081" width="12.140625" style="59" bestFit="1" customWidth="1"/>
    <col min="15082" max="15082" width="10.5703125" style="59" bestFit="1" customWidth="1"/>
    <col min="15083" max="15083" width="9.140625" style="59" bestFit="1" customWidth="1"/>
    <col min="15084" max="15084" width="7.5703125" style="59" bestFit="1" customWidth="1"/>
    <col min="15085" max="15085" width="11.5703125" style="59" customWidth="1"/>
    <col min="15086" max="15331" width="11.42578125" style="59"/>
    <col min="15332" max="15332" width="20.140625" style="59" customWidth="1"/>
    <col min="15333" max="15333" width="7.5703125" style="59" bestFit="1" customWidth="1"/>
    <col min="15334" max="15334" width="9.140625" style="59" bestFit="1" customWidth="1"/>
    <col min="15335" max="15336" width="7.5703125" style="59" bestFit="1" customWidth="1"/>
    <col min="15337" max="15337" width="12.140625" style="59" bestFit="1" customWidth="1"/>
    <col min="15338" max="15338" width="10.5703125" style="59" bestFit="1" customWidth="1"/>
    <col min="15339" max="15339" width="9.140625" style="59" bestFit="1" customWidth="1"/>
    <col min="15340" max="15340" width="7.5703125" style="59" bestFit="1" customWidth="1"/>
    <col min="15341" max="15341" width="11.5703125" style="59" customWidth="1"/>
    <col min="15342" max="15587" width="11.42578125" style="59"/>
    <col min="15588" max="15588" width="20.140625" style="59" customWidth="1"/>
    <col min="15589" max="15589" width="7.5703125" style="59" bestFit="1" customWidth="1"/>
    <col min="15590" max="15590" width="9.140625" style="59" bestFit="1" customWidth="1"/>
    <col min="15591" max="15592" width="7.5703125" style="59" bestFit="1" customWidth="1"/>
    <col min="15593" max="15593" width="12.140625" style="59" bestFit="1" customWidth="1"/>
    <col min="15594" max="15594" width="10.5703125" style="59" bestFit="1" customWidth="1"/>
    <col min="15595" max="15595" width="9.140625" style="59" bestFit="1" customWidth="1"/>
    <col min="15596" max="15596" width="7.5703125" style="59" bestFit="1" customWidth="1"/>
    <col min="15597" max="15597" width="11.5703125" style="59" customWidth="1"/>
    <col min="15598" max="15843" width="11.42578125" style="59"/>
    <col min="15844" max="15844" width="20.140625" style="59" customWidth="1"/>
    <col min="15845" max="15845" width="7.5703125" style="59" bestFit="1" customWidth="1"/>
    <col min="15846" max="15846" width="9.140625" style="59" bestFit="1" customWidth="1"/>
    <col min="15847" max="15848" width="7.5703125" style="59" bestFit="1" customWidth="1"/>
    <col min="15849" max="15849" width="12.140625" style="59" bestFit="1" customWidth="1"/>
    <col min="15850" max="15850" width="10.5703125" style="59" bestFit="1" customWidth="1"/>
    <col min="15851" max="15851" width="9.140625" style="59" bestFit="1" customWidth="1"/>
    <col min="15852" max="15852" width="7.5703125" style="59" bestFit="1" customWidth="1"/>
    <col min="15853" max="15853" width="11.5703125" style="59" customWidth="1"/>
    <col min="15854" max="16099" width="11.42578125" style="59"/>
    <col min="16100" max="16100" width="20.140625" style="59" customWidth="1"/>
    <col min="16101" max="16101" width="7.5703125" style="59" bestFit="1" customWidth="1"/>
    <col min="16102" max="16102" width="9.140625" style="59" bestFit="1" customWidth="1"/>
    <col min="16103" max="16104" width="7.5703125" style="59" bestFit="1" customWidth="1"/>
    <col min="16105" max="16105" width="12.140625" style="59" bestFit="1" customWidth="1"/>
    <col min="16106" max="16106" width="10.5703125" style="59" bestFit="1" customWidth="1"/>
    <col min="16107" max="16107" width="9.140625" style="59" bestFit="1" customWidth="1"/>
    <col min="16108" max="16108" width="7.5703125" style="59" bestFit="1" customWidth="1"/>
    <col min="16109" max="16109" width="11.5703125" style="59" customWidth="1"/>
    <col min="16110" max="16384" width="11.42578125" style="59"/>
  </cols>
  <sheetData>
    <row r="1" spans="1:46" ht="17.25" customHeight="1">
      <c r="A1" s="206"/>
      <c r="B1" s="908"/>
      <c r="C1" s="909"/>
      <c r="D1" s="909"/>
      <c r="E1" s="909"/>
      <c r="F1" s="909"/>
      <c r="G1" s="909"/>
      <c r="H1" s="909"/>
      <c r="I1" s="909"/>
      <c r="J1" s="909"/>
      <c r="K1" s="909"/>
      <c r="L1" s="909"/>
      <c r="M1" s="909"/>
      <c r="N1" s="909"/>
      <c r="O1" s="909"/>
      <c r="P1" s="909"/>
      <c r="Q1" s="909"/>
      <c r="R1" s="909"/>
      <c r="S1" s="909"/>
      <c r="T1" s="909"/>
      <c r="U1" s="909"/>
      <c r="V1" s="909"/>
      <c r="W1" s="909"/>
      <c r="X1" s="909"/>
      <c r="Y1" s="909"/>
      <c r="Z1" s="909"/>
      <c r="AA1" s="909"/>
      <c r="AB1" s="909"/>
      <c r="AC1" s="909"/>
      <c r="AD1" s="909"/>
      <c r="AE1" s="909"/>
      <c r="AF1" s="909"/>
      <c r="AG1" s="909"/>
      <c r="AH1" s="909"/>
      <c r="AI1" s="909"/>
      <c r="AJ1" s="909"/>
      <c r="AK1" s="909"/>
      <c r="AL1" s="909"/>
      <c r="AM1" s="909"/>
      <c r="AN1" s="909"/>
      <c r="AO1" s="909"/>
      <c r="AP1" s="909"/>
      <c r="AQ1" s="909"/>
      <c r="AR1" s="909"/>
      <c r="AS1" s="909"/>
      <c r="AT1" s="910"/>
    </row>
    <row r="2" spans="1:46" ht="16.5" customHeight="1">
      <c r="A2" s="206"/>
      <c r="B2" s="543"/>
      <c r="C2" s="917" t="s">
        <v>3304</v>
      </c>
      <c r="D2" s="917"/>
      <c r="E2" s="917"/>
      <c r="F2" s="917"/>
      <c r="G2" s="917"/>
      <c r="H2" s="917"/>
      <c r="I2" s="917"/>
      <c r="J2" s="917"/>
      <c r="K2" s="917"/>
      <c r="L2" s="917"/>
      <c r="M2" s="917"/>
      <c r="N2" s="917"/>
      <c r="O2" s="917"/>
      <c r="P2" s="917"/>
      <c r="Q2" s="917"/>
      <c r="R2" s="917"/>
      <c r="S2" s="917"/>
      <c r="T2" s="917"/>
      <c r="U2" s="917"/>
      <c r="V2" s="917"/>
      <c r="W2" s="917"/>
      <c r="X2" s="917"/>
      <c r="Y2" s="917"/>
      <c r="Z2" s="917"/>
      <c r="AA2" s="917"/>
      <c r="AB2" s="917"/>
      <c r="AC2" s="917"/>
      <c r="AD2" s="917"/>
      <c r="AE2" s="917"/>
      <c r="AF2" s="917"/>
      <c r="AG2" s="917"/>
      <c r="AH2" s="917"/>
      <c r="AI2" s="917"/>
      <c r="AJ2" s="917"/>
      <c r="AK2" s="917"/>
      <c r="AL2" s="917"/>
      <c r="AM2" s="917"/>
      <c r="AN2" s="917"/>
      <c r="AO2" s="917"/>
      <c r="AP2" s="917"/>
      <c r="AQ2" s="917"/>
      <c r="AR2" s="917"/>
      <c r="AS2" s="917"/>
      <c r="AT2" s="918"/>
    </row>
    <row r="3" spans="1:46" ht="18">
      <c r="A3" s="206"/>
      <c r="B3" s="543"/>
      <c r="C3" s="919" t="s">
        <v>3305</v>
      </c>
      <c r="D3" s="919"/>
      <c r="E3" s="919"/>
      <c r="F3" s="919"/>
      <c r="G3" s="919"/>
      <c r="H3" s="919"/>
      <c r="I3" s="919"/>
      <c r="J3" s="919"/>
      <c r="K3" s="919"/>
      <c r="L3" s="919"/>
      <c r="M3" s="919"/>
      <c r="N3" s="919"/>
      <c r="O3" s="919"/>
      <c r="P3" s="919"/>
      <c r="Q3" s="919"/>
      <c r="R3" s="919"/>
      <c r="S3" s="919"/>
      <c r="T3" s="919"/>
      <c r="U3" s="919"/>
      <c r="V3" s="919"/>
      <c r="W3" s="919"/>
      <c r="X3" s="919"/>
      <c r="Y3" s="919"/>
      <c r="Z3" s="919"/>
      <c r="AA3" s="919"/>
      <c r="AB3" s="919"/>
      <c r="AC3" s="919"/>
      <c r="AD3" s="919"/>
      <c r="AE3" s="919"/>
      <c r="AF3" s="919"/>
      <c r="AG3" s="919"/>
      <c r="AH3" s="919"/>
      <c r="AI3" s="919"/>
      <c r="AJ3" s="919"/>
      <c r="AK3" s="919"/>
      <c r="AL3" s="919"/>
      <c r="AM3" s="919"/>
      <c r="AN3" s="919"/>
      <c r="AO3" s="919"/>
      <c r="AP3" s="919"/>
      <c r="AQ3" s="919"/>
      <c r="AR3" s="919"/>
      <c r="AS3" s="919"/>
      <c r="AT3" s="920"/>
    </row>
    <row r="4" spans="1:46" ht="30.75" customHeight="1" thickBot="1">
      <c r="A4" s="207"/>
      <c r="B4" s="544"/>
      <c r="C4" s="921" t="s">
        <v>296</v>
      </c>
      <c r="D4" s="921"/>
      <c r="E4" s="921"/>
      <c r="F4" s="921"/>
      <c r="G4" s="921"/>
      <c r="H4" s="921"/>
      <c r="I4" s="921"/>
      <c r="J4" s="921"/>
      <c r="K4" s="921"/>
      <c r="L4" s="921"/>
      <c r="M4" s="921"/>
      <c r="N4" s="921"/>
      <c r="O4" s="921"/>
      <c r="P4" s="921"/>
      <c r="Q4" s="921"/>
      <c r="R4" s="921"/>
      <c r="S4" s="921"/>
      <c r="T4" s="921"/>
      <c r="U4" s="921"/>
      <c r="V4" s="921"/>
      <c r="W4" s="921"/>
      <c r="X4" s="921"/>
      <c r="Y4" s="921"/>
      <c r="Z4" s="921"/>
      <c r="AA4" s="921"/>
      <c r="AB4" s="921"/>
      <c r="AC4" s="921"/>
      <c r="AD4" s="921"/>
      <c r="AE4" s="921"/>
      <c r="AF4" s="921"/>
      <c r="AG4" s="921"/>
      <c r="AH4" s="921"/>
      <c r="AI4" s="921"/>
      <c r="AJ4" s="921"/>
      <c r="AK4" s="921"/>
      <c r="AL4" s="921"/>
      <c r="AM4" s="921"/>
      <c r="AN4" s="921"/>
      <c r="AO4" s="921"/>
      <c r="AP4" s="921"/>
      <c r="AQ4" s="921"/>
      <c r="AR4" s="921"/>
      <c r="AS4" s="922"/>
      <c r="AT4" s="923"/>
    </row>
    <row r="5" spans="1:46" ht="18" customHeight="1">
      <c r="A5" s="924" t="s">
        <v>3306</v>
      </c>
      <c r="B5" s="912" t="s">
        <v>3307</v>
      </c>
      <c r="C5" s="914" t="s">
        <v>3308</v>
      </c>
      <c r="D5" s="915"/>
      <c r="E5" s="915"/>
      <c r="F5" s="915"/>
      <c r="G5" s="915"/>
      <c r="H5" s="915"/>
      <c r="I5" s="915"/>
      <c r="J5" s="915"/>
      <c r="K5" s="915"/>
      <c r="L5" s="915"/>
      <c r="M5" s="915"/>
      <c r="N5" s="915"/>
      <c r="O5" s="915"/>
      <c r="P5" s="916"/>
      <c r="Q5" s="906" t="s">
        <v>3309</v>
      </c>
      <c r="R5" s="906"/>
      <c r="S5" s="906"/>
      <c r="T5" s="907"/>
      <c r="U5" s="905" t="s">
        <v>3310</v>
      </c>
      <c r="V5" s="906"/>
      <c r="W5" s="906"/>
      <c r="X5" s="907"/>
      <c r="Y5" s="905" t="s">
        <v>3311</v>
      </c>
      <c r="Z5" s="906"/>
      <c r="AA5" s="906"/>
      <c r="AB5" s="907"/>
      <c r="AC5" s="905" t="s">
        <v>3312</v>
      </c>
      <c r="AD5" s="906"/>
      <c r="AE5" s="906"/>
      <c r="AF5" s="907"/>
      <c r="AG5" s="905" t="s">
        <v>3313</v>
      </c>
      <c r="AH5" s="906"/>
      <c r="AI5" s="906"/>
      <c r="AJ5" s="906"/>
      <c r="AK5" s="906"/>
      <c r="AL5" s="906"/>
      <c r="AM5" s="906"/>
      <c r="AN5" s="906"/>
      <c r="AO5" s="906"/>
      <c r="AP5" s="906"/>
      <c r="AQ5" s="906"/>
      <c r="AR5" s="907"/>
      <c r="AS5" s="904" t="s">
        <v>3314</v>
      </c>
      <c r="AT5" s="911" t="s">
        <v>3315</v>
      </c>
    </row>
    <row r="6" spans="1:46" ht="27.75" customHeight="1">
      <c r="A6" s="925"/>
      <c r="B6" s="913"/>
      <c r="C6" s="557">
        <v>0</v>
      </c>
      <c r="D6" s="558" t="s">
        <v>488</v>
      </c>
      <c r="E6" s="558">
        <v>1</v>
      </c>
      <c r="F6" s="558" t="s">
        <v>488</v>
      </c>
      <c r="G6" s="558">
        <v>2</v>
      </c>
      <c r="H6" s="558" t="s">
        <v>488</v>
      </c>
      <c r="I6" s="558">
        <v>3</v>
      </c>
      <c r="J6" s="558" t="s">
        <v>488</v>
      </c>
      <c r="K6" s="559" t="s">
        <v>3316</v>
      </c>
      <c r="L6" s="558" t="s">
        <v>488</v>
      </c>
      <c r="M6" s="559" t="s">
        <v>3317</v>
      </c>
      <c r="N6" s="558" t="s">
        <v>488</v>
      </c>
      <c r="O6" s="559" t="s">
        <v>3318</v>
      </c>
      <c r="P6" s="560" t="s">
        <v>488</v>
      </c>
      <c r="Q6" s="969" t="s">
        <v>3319</v>
      </c>
      <c r="R6" s="561" t="s">
        <v>488</v>
      </c>
      <c r="S6" s="561" t="s">
        <v>3320</v>
      </c>
      <c r="T6" s="562" t="s">
        <v>488</v>
      </c>
      <c r="U6" s="563" t="s">
        <v>3319</v>
      </c>
      <c r="V6" s="561" t="s">
        <v>488</v>
      </c>
      <c r="W6" s="561" t="s">
        <v>3320</v>
      </c>
      <c r="X6" s="562" t="s">
        <v>488</v>
      </c>
      <c r="Y6" s="563" t="s">
        <v>3321</v>
      </c>
      <c r="Z6" s="561" t="s">
        <v>488</v>
      </c>
      <c r="AA6" s="561" t="s">
        <v>3322</v>
      </c>
      <c r="AB6" s="562" t="s">
        <v>488</v>
      </c>
      <c r="AC6" s="563" t="s">
        <v>3321</v>
      </c>
      <c r="AD6" s="561" t="s">
        <v>488</v>
      </c>
      <c r="AE6" s="561" t="s">
        <v>3322</v>
      </c>
      <c r="AF6" s="562" t="s">
        <v>488</v>
      </c>
      <c r="AG6" s="590" t="s">
        <v>3323</v>
      </c>
      <c r="AH6" s="558" t="s">
        <v>488</v>
      </c>
      <c r="AI6" s="589" t="s">
        <v>3324</v>
      </c>
      <c r="AJ6" s="558" t="s">
        <v>488</v>
      </c>
      <c r="AK6" s="589" t="s">
        <v>3325</v>
      </c>
      <c r="AL6" s="558" t="s">
        <v>488</v>
      </c>
      <c r="AM6" s="589" t="s">
        <v>3326</v>
      </c>
      <c r="AN6" s="558" t="s">
        <v>488</v>
      </c>
      <c r="AO6" s="589" t="s">
        <v>3327</v>
      </c>
      <c r="AP6" s="558" t="s">
        <v>488</v>
      </c>
      <c r="AQ6" s="589" t="s">
        <v>3328</v>
      </c>
      <c r="AR6" s="560" t="s">
        <v>488</v>
      </c>
      <c r="AS6" s="904"/>
      <c r="AT6" s="911"/>
    </row>
    <row r="7" spans="1:46" ht="27.75" customHeight="1">
      <c r="A7" s="545"/>
      <c r="B7" s="546" t="s">
        <v>3329</v>
      </c>
      <c r="C7" s="547">
        <v>962419</v>
      </c>
      <c r="D7" s="551">
        <v>35.944808031100756</v>
      </c>
      <c r="E7" s="549">
        <v>1149106</v>
      </c>
      <c r="F7" s="551">
        <v>42.917268442732393</v>
      </c>
      <c r="G7" s="549">
        <v>489004</v>
      </c>
      <c r="H7" s="551">
        <v>18.263516105189524</v>
      </c>
      <c r="I7" s="550">
        <v>5151</v>
      </c>
      <c r="J7" s="548">
        <v>0.1923815990417895</v>
      </c>
      <c r="K7" s="550">
        <v>64301</v>
      </c>
      <c r="L7" s="551">
        <v>2.4015393515795198</v>
      </c>
      <c r="M7" s="550">
        <v>6000</v>
      </c>
      <c r="N7" s="551">
        <v>92.908021059151437</v>
      </c>
      <c r="O7" s="550">
        <v>1510</v>
      </c>
      <c r="P7" s="552">
        <v>5.639608125666902E-2</v>
      </c>
      <c r="Q7" s="970">
        <v>1312220</v>
      </c>
      <c r="R7" s="553">
        <v>49.009315063990876</v>
      </c>
      <c r="S7" s="549">
        <v>1365271</v>
      </c>
      <c r="T7" s="554">
        <v>50.990684936009124</v>
      </c>
      <c r="U7" s="547">
        <v>1986365</v>
      </c>
      <c r="V7" s="553">
        <v>48.46665150633806</v>
      </c>
      <c r="W7" s="549">
        <v>2112051</v>
      </c>
      <c r="X7" s="555">
        <v>51.533348493661947</v>
      </c>
      <c r="Y7" s="547">
        <v>1858372</v>
      </c>
      <c r="Z7" s="548">
        <v>69.407217428555313</v>
      </c>
      <c r="AA7" s="549">
        <v>819119</v>
      </c>
      <c r="AB7" s="555">
        <v>30.592782571444683</v>
      </c>
      <c r="AC7" s="547">
        <v>3910227</v>
      </c>
      <c r="AD7" s="548">
        <v>95.408250406986511</v>
      </c>
      <c r="AE7" s="549">
        <v>188189</v>
      </c>
      <c r="AF7" s="555">
        <v>4.5917495930134962</v>
      </c>
      <c r="AG7" s="547">
        <v>1333808</v>
      </c>
      <c r="AH7" s="553">
        <v>32.544475719399884</v>
      </c>
      <c r="AI7" s="549">
        <v>1142130</v>
      </c>
      <c r="AJ7" s="553">
        <v>27.867595675987992</v>
      </c>
      <c r="AK7" s="549">
        <v>643063</v>
      </c>
      <c r="AL7" s="553">
        <v>15.690525315146145</v>
      </c>
      <c r="AM7" s="549">
        <v>963463</v>
      </c>
      <c r="AN7" s="553">
        <v>23.508179745540716</v>
      </c>
      <c r="AO7" s="549">
        <v>9494</v>
      </c>
      <c r="AP7" s="548">
        <v>0.23165047179202891</v>
      </c>
      <c r="AQ7" s="549">
        <v>6458</v>
      </c>
      <c r="AR7" s="555">
        <v>0.1575730721332339</v>
      </c>
      <c r="AS7" s="556">
        <v>2677491</v>
      </c>
      <c r="AT7" s="556">
        <v>4098416</v>
      </c>
    </row>
    <row r="8" spans="1:46" ht="18" customHeight="1" thickBot="1">
      <c r="A8" s="18"/>
      <c r="B8" s="186" t="s">
        <v>285</v>
      </c>
      <c r="C8" s="188">
        <v>16462</v>
      </c>
      <c r="D8" s="173">
        <v>26.427998073527053</v>
      </c>
      <c r="E8" s="172">
        <v>36472</v>
      </c>
      <c r="F8" s="173">
        <v>58.551934499919732</v>
      </c>
      <c r="G8" s="172">
        <v>8434</v>
      </c>
      <c r="H8" s="173">
        <v>13.539894043987799</v>
      </c>
      <c r="I8" s="172">
        <v>1</v>
      </c>
      <c r="J8" s="239">
        <v>1.6053941242575051E-3</v>
      </c>
      <c r="K8" s="172">
        <v>755</v>
      </c>
      <c r="L8" s="239">
        <v>1.2120725638144165</v>
      </c>
      <c r="M8" s="172">
        <v>120</v>
      </c>
      <c r="N8" s="239">
        <v>0.19264729491090063</v>
      </c>
      <c r="O8" s="172">
        <v>46</v>
      </c>
      <c r="P8" s="189">
        <v>7.3848129715845243E-2</v>
      </c>
      <c r="Q8" s="971">
        <v>30544</v>
      </c>
      <c r="R8" s="183">
        <v>49.035158131321239</v>
      </c>
      <c r="S8" s="182">
        <v>31746</v>
      </c>
      <c r="T8" s="184">
        <v>50.964841868678754</v>
      </c>
      <c r="U8" s="180">
        <v>16044</v>
      </c>
      <c r="V8" s="183">
        <v>58.073623629058538</v>
      </c>
      <c r="W8" s="182">
        <v>11583</v>
      </c>
      <c r="X8" s="185">
        <v>41.926376370941469</v>
      </c>
      <c r="Y8" s="180">
        <v>42649</v>
      </c>
      <c r="Z8" s="181">
        <v>68.468454005458341</v>
      </c>
      <c r="AA8" s="182">
        <v>19641</v>
      </c>
      <c r="AB8" s="185">
        <v>31.531545994541659</v>
      </c>
      <c r="AC8" s="180">
        <v>23163</v>
      </c>
      <c r="AD8" s="181">
        <v>83.841893799543925</v>
      </c>
      <c r="AE8" s="182">
        <v>4464</v>
      </c>
      <c r="AF8" s="185">
        <v>16.158106200456075</v>
      </c>
      <c r="AG8" s="188">
        <v>12194</v>
      </c>
      <c r="AH8" s="173">
        <v>44.137980960654431</v>
      </c>
      <c r="AI8" s="172">
        <v>5188</v>
      </c>
      <c r="AJ8" s="173">
        <v>18.778730951605311</v>
      </c>
      <c r="AK8" s="172">
        <v>3848</v>
      </c>
      <c r="AL8" s="174">
        <v>13.928403373511419</v>
      </c>
      <c r="AM8" s="172">
        <v>6387</v>
      </c>
      <c r="AN8" s="174">
        <v>23.118688239765447</v>
      </c>
      <c r="AO8" s="172">
        <v>2</v>
      </c>
      <c r="AP8" s="173">
        <v>7.2392948926774531E-3</v>
      </c>
      <c r="AQ8" s="172">
        <v>8</v>
      </c>
      <c r="AR8" s="193">
        <v>2.8957179570709812E-2</v>
      </c>
      <c r="AS8" s="582">
        <v>62290</v>
      </c>
      <c r="AT8" s="170">
        <v>27627</v>
      </c>
    </row>
    <row r="9" spans="1:46" ht="15">
      <c r="A9" s="345">
        <v>142</v>
      </c>
      <c r="B9" s="343" t="s">
        <v>67</v>
      </c>
      <c r="C9" s="306">
        <v>600</v>
      </c>
      <c r="D9" s="307">
        <v>19.795447047179149</v>
      </c>
      <c r="E9" s="308">
        <v>1862</v>
      </c>
      <c r="F9" s="307">
        <v>61.431870669745962</v>
      </c>
      <c r="G9" s="308">
        <v>516</v>
      </c>
      <c r="H9" s="307">
        <v>17.02408446057407</v>
      </c>
      <c r="I9" s="308">
        <v>0</v>
      </c>
      <c r="J9" s="309">
        <v>0</v>
      </c>
      <c r="K9" s="308">
        <v>26</v>
      </c>
      <c r="L9" s="309">
        <v>0.85780270537776315</v>
      </c>
      <c r="M9" s="308">
        <v>2</v>
      </c>
      <c r="N9" s="309">
        <v>6.5984823490597158E-2</v>
      </c>
      <c r="O9" s="308">
        <v>25</v>
      </c>
      <c r="P9" s="979">
        <v>0.8248102936324645</v>
      </c>
      <c r="Q9" s="972">
        <v>1486</v>
      </c>
      <c r="R9" s="310">
        <v>49.026723853513694</v>
      </c>
      <c r="S9" s="311">
        <v>1545</v>
      </c>
      <c r="T9" s="312">
        <v>50.973276146486313</v>
      </c>
      <c r="U9" s="313">
        <v>439</v>
      </c>
      <c r="V9" s="310">
        <v>52.637889688249395</v>
      </c>
      <c r="W9" s="311">
        <v>395</v>
      </c>
      <c r="X9" s="314">
        <v>47.362110311750598</v>
      </c>
      <c r="Y9" s="313">
        <v>1721</v>
      </c>
      <c r="Z9" s="307">
        <v>56.779940613658866</v>
      </c>
      <c r="AA9" s="311">
        <v>1310</v>
      </c>
      <c r="AB9" s="314">
        <v>43.220059386341141</v>
      </c>
      <c r="AC9" s="313">
        <v>685</v>
      </c>
      <c r="AD9" s="307">
        <v>82.134292565947248</v>
      </c>
      <c r="AE9" s="313">
        <v>149</v>
      </c>
      <c r="AF9" s="314">
        <v>17.865707434052759</v>
      </c>
      <c r="AG9" s="313">
        <v>322</v>
      </c>
      <c r="AH9" s="307">
        <v>38.609112709832132</v>
      </c>
      <c r="AI9" s="311">
        <v>167</v>
      </c>
      <c r="AJ9" s="307">
        <v>20.023980815347723</v>
      </c>
      <c r="AK9" s="311">
        <v>117</v>
      </c>
      <c r="AL9" s="310">
        <v>14.028776978417264</v>
      </c>
      <c r="AM9" s="311">
        <v>228</v>
      </c>
      <c r="AN9" s="310">
        <v>27.338129496402878</v>
      </c>
      <c r="AO9" s="311">
        <v>0</v>
      </c>
      <c r="AP9" s="307">
        <v>0</v>
      </c>
      <c r="AQ9" s="311">
        <v>0</v>
      </c>
      <c r="AR9" s="314">
        <v>0</v>
      </c>
      <c r="AS9" s="583">
        <v>3031</v>
      </c>
      <c r="AT9" s="315">
        <v>834</v>
      </c>
    </row>
    <row r="10" spans="1:46" ht="15">
      <c r="A10" s="340">
        <v>425</v>
      </c>
      <c r="B10" s="341" t="s">
        <v>147</v>
      </c>
      <c r="C10" s="306">
        <v>1585</v>
      </c>
      <c r="D10" s="307">
        <v>27.043166695103228</v>
      </c>
      <c r="E10" s="308">
        <v>3158</v>
      </c>
      <c r="F10" s="307">
        <v>53.881590172325545</v>
      </c>
      <c r="G10" s="308">
        <v>1043</v>
      </c>
      <c r="H10" s="307">
        <v>17.795598020815561</v>
      </c>
      <c r="I10" s="308">
        <v>0</v>
      </c>
      <c r="J10" s="309">
        <v>0</v>
      </c>
      <c r="K10" s="308">
        <v>63</v>
      </c>
      <c r="L10" s="309">
        <v>1.0749018938747654</v>
      </c>
      <c r="M10" s="308">
        <v>12</v>
      </c>
      <c r="N10" s="309">
        <v>0.20474321788090771</v>
      </c>
      <c r="O10" s="308">
        <v>0</v>
      </c>
      <c r="P10" s="979">
        <v>0</v>
      </c>
      <c r="Q10" s="972">
        <v>2963</v>
      </c>
      <c r="R10" s="310">
        <v>50.554512881760793</v>
      </c>
      <c r="S10" s="311">
        <v>2898</v>
      </c>
      <c r="T10" s="312">
        <v>49.445487118239207</v>
      </c>
      <c r="U10" s="313">
        <v>1340</v>
      </c>
      <c r="V10" s="310">
        <v>58.464223385689351</v>
      </c>
      <c r="W10" s="311">
        <v>952</v>
      </c>
      <c r="X10" s="314">
        <v>41.535776614310642</v>
      </c>
      <c r="Y10" s="313">
        <v>3095</v>
      </c>
      <c r="Z10" s="307">
        <v>52.806688278450778</v>
      </c>
      <c r="AA10" s="311">
        <v>2766</v>
      </c>
      <c r="AB10" s="314">
        <v>47.193311721549222</v>
      </c>
      <c r="AC10" s="313">
        <v>1769</v>
      </c>
      <c r="AD10" s="307">
        <v>77.181500872600353</v>
      </c>
      <c r="AE10" s="313">
        <v>523</v>
      </c>
      <c r="AF10" s="314">
        <v>22.818499127399651</v>
      </c>
      <c r="AG10" s="313">
        <v>1037</v>
      </c>
      <c r="AH10" s="307">
        <v>45.244328097731241</v>
      </c>
      <c r="AI10" s="311">
        <v>404</v>
      </c>
      <c r="AJ10" s="307">
        <v>17.626527050610822</v>
      </c>
      <c r="AK10" s="311">
        <v>302</v>
      </c>
      <c r="AL10" s="310">
        <v>13.176265270506107</v>
      </c>
      <c r="AM10" s="311">
        <v>546</v>
      </c>
      <c r="AN10" s="310">
        <v>23.821989528795811</v>
      </c>
      <c r="AO10" s="311">
        <v>1</v>
      </c>
      <c r="AP10" s="307">
        <v>4.3630017452006981E-2</v>
      </c>
      <c r="AQ10" s="311">
        <v>2</v>
      </c>
      <c r="AR10" s="314">
        <v>8.7260034904013961E-2</v>
      </c>
      <c r="AS10" s="583">
        <v>5861</v>
      </c>
      <c r="AT10" s="315">
        <v>2292</v>
      </c>
    </row>
    <row r="11" spans="1:46" ht="15">
      <c r="A11" s="340">
        <v>579</v>
      </c>
      <c r="B11" s="341" t="s">
        <v>171</v>
      </c>
      <c r="C11" s="306">
        <v>5625</v>
      </c>
      <c r="D11" s="307">
        <v>21.531924666972898</v>
      </c>
      <c r="E11" s="308">
        <v>16143</v>
      </c>
      <c r="F11" s="307">
        <v>61.793752870923292</v>
      </c>
      <c r="G11" s="308">
        <v>4011</v>
      </c>
      <c r="H11" s="307">
        <v>15.35369774919614</v>
      </c>
      <c r="I11" s="308">
        <v>1</v>
      </c>
      <c r="J11" s="309">
        <v>3.8278977185729601E-3</v>
      </c>
      <c r="K11" s="308">
        <v>310</v>
      </c>
      <c r="L11" s="309">
        <v>1.1866482927576174</v>
      </c>
      <c r="M11" s="308">
        <v>34</v>
      </c>
      <c r="N11" s="309">
        <v>0.13014852243148065</v>
      </c>
      <c r="O11" s="308">
        <v>0</v>
      </c>
      <c r="P11" s="979">
        <v>0</v>
      </c>
      <c r="Q11" s="972">
        <v>12644</v>
      </c>
      <c r="R11" s="310">
        <v>48.399938753636498</v>
      </c>
      <c r="S11" s="311">
        <v>13480</v>
      </c>
      <c r="T11" s="312">
        <v>51.600061246363495</v>
      </c>
      <c r="U11" s="313">
        <v>9147</v>
      </c>
      <c r="V11" s="310">
        <v>57.85944715035739</v>
      </c>
      <c r="W11" s="311">
        <v>6662</v>
      </c>
      <c r="X11" s="314">
        <v>42.14055284964261</v>
      </c>
      <c r="Y11" s="313">
        <v>21305</v>
      </c>
      <c r="Z11" s="307">
        <v>81.553360894196899</v>
      </c>
      <c r="AA11" s="311">
        <v>4819</v>
      </c>
      <c r="AB11" s="314">
        <v>18.446639105803094</v>
      </c>
      <c r="AC11" s="313">
        <v>13420</v>
      </c>
      <c r="AD11" s="307">
        <v>84.888354734644821</v>
      </c>
      <c r="AE11" s="313">
        <v>2389</v>
      </c>
      <c r="AF11" s="314">
        <v>15.111645265355179</v>
      </c>
      <c r="AG11" s="313">
        <v>6897</v>
      </c>
      <c r="AH11" s="307">
        <v>43.627047884116642</v>
      </c>
      <c r="AI11" s="311">
        <v>2903</v>
      </c>
      <c r="AJ11" s="307">
        <v>18.362957808843063</v>
      </c>
      <c r="AK11" s="311">
        <v>2249</v>
      </c>
      <c r="AL11" s="310">
        <v>14.226073755455754</v>
      </c>
      <c r="AM11" s="311">
        <v>3754</v>
      </c>
      <c r="AN11" s="310">
        <v>23.745967486874562</v>
      </c>
      <c r="AO11" s="311">
        <v>1</v>
      </c>
      <c r="AP11" s="307">
        <v>6.3255107849958881E-3</v>
      </c>
      <c r="AQ11" s="311">
        <v>5</v>
      </c>
      <c r="AR11" s="314">
        <v>3.1627553924979443E-2</v>
      </c>
      <c r="AS11" s="583">
        <v>26124</v>
      </c>
      <c r="AT11" s="315">
        <v>15809</v>
      </c>
    </row>
    <row r="12" spans="1:46" ht="15">
      <c r="A12" s="340">
        <v>585</v>
      </c>
      <c r="B12" s="341" t="s">
        <v>173</v>
      </c>
      <c r="C12" s="306">
        <v>1419</v>
      </c>
      <c r="D12" s="307">
        <v>19.631986718317656</v>
      </c>
      <c r="E12" s="308">
        <v>4409</v>
      </c>
      <c r="F12" s="307">
        <v>60.998893193137796</v>
      </c>
      <c r="G12" s="308">
        <v>1341</v>
      </c>
      <c r="H12" s="307">
        <v>18.552850027670171</v>
      </c>
      <c r="I12" s="308">
        <v>0</v>
      </c>
      <c r="J12" s="309">
        <v>0</v>
      </c>
      <c r="K12" s="308">
        <v>43</v>
      </c>
      <c r="L12" s="309">
        <v>0.59490868843386835</v>
      </c>
      <c r="M12" s="308">
        <v>16</v>
      </c>
      <c r="N12" s="309">
        <v>0.22136137244050913</v>
      </c>
      <c r="O12" s="308">
        <v>0</v>
      </c>
      <c r="P12" s="979">
        <v>0</v>
      </c>
      <c r="Q12" s="972">
        <v>3541</v>
      </c>
      <c r="R12" s="310">
        <v>48.99003873824018</v>
      </c>
      <c r="S12" s="311">
        <v>3687</v>
      </c>
      <c r="T12" s="312">
        <v>51.00996126175982</v>
      </c>
      <c r="U12" s="313">
        <v>1761</v>
      </c>
      <c r="V12" s="310">
        <v>57.586657946370181</v>
      </c>
      <c r="W12" s="311">
        <v>1297</v>
      </c>
      <c r="X12" s="314">
        <v>42.413342053629819</v>
      </c>
      <c r="Y12" s="313">
        <v>4972</v>
      </c>
      <c r="Z12" s="307">
        <v>68.788046485888216</v>
      </c>
      <c r="AA12" s="311">
        <v>2256</v>
      </c>
      <c r="AB12" s="314">
        <v>31.211953514111791</v>
      </c>
      <c r="AC12" s="313">
        <v>2658</v>
      </c>
      <c r="AD12" s="307">
        <v>86.919555264878994</v>
      </c>
      <c r="AE12" s="313">
        <v>400</v>
      </c>
      <c r="AF12" s="314">
        <v>13.080444735120993</v>
      </c>
      <c r="AG12" s="313">
        <v>1308</v>
      </c>
      <c r="AH12" s="307">
        <v>42.773054283845653</v>
      </c>
      <c r="AI12" s="311">
        <v>561</v>
      </c>
      <c r="AJ12" s="307">
        <v>18.345323741007196</v>
      </c>
      <c r="AK12" s="311">
        <v>453</v>
      </c>
      <c r="AL12" s="310">
        <v>14.813603662524526</v>
      </c>
      <c r="AM12" s="311">
        <v>736</v>
      </c>
      <c r="AN12" s="310">
        <v>24.06801831262263</v>
      </c>
      <c r="AO12" s="311">
        <v>0</v>
      </c>
      <c r="AP12" s="307">
        <v>0</v>
      </c>
      <c r="AQ12" s="311">
        <v>0</v>
      </c>
      <c r="AR12" s="314">
        <v>0</v>
      </c>
      <c r="AS12" s="583">
        <v>7228</v>
      </c>
      <c r="AT12" s="315">
        <v>3058</v>
      </c>
    </row>
    <row r="13" spans="1:46" ht="15">
      <c r="A13" s="340">
        <v>591</v>
      </c>
      <c r="B13" s="341" t="s">
        <v>175</v>
      </c>
      <c r="C13" s="306">
        <v>3370</v>
      </c>
      <c r="D13" s="307">
        <v>32.375828609856853</v>
      </c>
      <c r="E13" s="308">
        <v>6150</v>
      </c>
      <c r="F13" s="307">
        <v>59.083485445287728</v>
      </c>
      <c r="G13" s="308">
        <v>626</v>
      </c>
      <c r="H13" s="307">
        <v>6.0140263233740034</v>
      </c>
      <c r="I13" s="308">
        <v>0</v>
      </c>
      <c r="J13" s="309">
        <v>0</v>
      </c>
      <c r="K13" s="308">
        <v>253</v>
      </c>
      <c r="L13" s="309">
        <v>2.430588913440292</v>
      </c>
      <c r="M13" s="308">
        <v>5</v>
      </c>
      <c r="N13" s="309">
        <v>4.8035354020559126E-2</v>
      </c>
      <c r="O13" s="308">
        <v>5</v>
      </c>
      <c r="P13" s="979">
        <v>4.8035354020559126E-2</v>
      </c>
      <c r="Q13" s="972">
        <v>4978</v>
      </c>
      <c r="R13" s="310">
        <v>47.823998462868673</v>
      </c>
      <c r="S13" s="311">
        <v>5431</v>
      </c>
      <c r="T13" s="312">
        <v>52.176001537131334</v>
      </c>
      <c r="U13" s="313">
        <v>2530</v>
      </c>
      <c r="V13" s="310">
        <v>59.938403221985311</v>
      </c>
      <c r="W13" s="311">
        <v>1691</v>
      </c>
      <c r="X13" s="314">
        <v>40.061596778014689</v>
      </c>
      <c r="Y13" s="313">
        <v>6399</v>
      </c>
      <c r="Z13" s="307">
        <v>61.475646075511584</v>
      </c>
      <c r="AA13" s="311">
        <v>4010</v>
      </c>
      <c r="AB13" s="314">
        <v>38.524353924488423</v>
      </c>
      <c r="AC13" s="313">
        <v>3485</v>
      </c>
      <c r="AD13" s="307">
        <v>82.563373608149732</v>
      </c>
      <c r="AE13" s="313">
        <v>736</v>
      </c>
      <c r="AF13" s="314">
        <v>17.436626391850272</v>
      </c>
      <c r="AG13" s="313">
        <v>1913</v>
      </c>
      <c r="AH13" s="307">
        <v>45.321013977730395</v>
      </c>
      <c r="AI13" s="311">
        <v>750</v>
      </c>
      <c r="AJ13" s="307">
        <v>17.768301350390903</v>
      </c>
      <c r="AK13" s="311">
        <v>617</v>
      </c>
      <c r="AL13" s="310">
        <v>14.617389244254916</v>
      </c>
      <c r="AM13" s="311">
        <v>940</v>
      </c>
      <c r="AN13" s="310">
        <v>22.269604359156599</v>
      </c>
      <c r="AO13" s="311">
        <v>0</v>
      </c>
      <c r="AP13" s="307">
        <v>0</v>
      </c>
      <c r="AQ13" s="311">
        <v>1</v>
      </c>
      <c r="AR13" s="314">
        <v>2.3691068467187871E-2</v>
      </c>
      <c r="AS13" s="583">
        <v>10409</v>
      </c>
      <c r="AT13" s="315">
        <v>4221</v>
      </c>
    </row>
    <row r="14" spans="1:46" ht="15">
      <c r="A14" s="340">
        <v>893</v>
      </c>
      <c r="B14" s="342" t="s">
        <v>265</v>
      </c>
      <c r="C14" s="306">
        <v>3863</v>
      </c>
      <c r="D14" s="307">
        <v>40.085088720556186</v>
      </c>
      <c r="E14" s="308">
        <v>4750</v>
      </c>
      <c r="F14" s="307">
        <v>49.289197883158657</v>
      </c>
      <c r="G14" s="308">
        <v>897</v>
      </c>
      <c r="H14" s="307">
        <v>9.3078758949880669</v>
      </c>
      <c r="I14" s="308">
        <v>0</v>
      </c>
      <c r="J14" s="309">
        <v>0</v>
      </c>
      <c r="K14" s="308">
        <v>60</v>
      </c>
      <c r="L14" s="309">
        <v>0.62260039431358305</v>
      </c>
      <c r="M14" s="308">
        <v>51</v>
      </c>
      <c r="N14" s="309">
        <v>0.52921033516654559</v>
      </c>
      <c r="O14" s="308">
        <v>16</v>
      </c>
      <c r="P14" s="979">
        <v>0.16602677181695549</v>
      </c>
      <c r="Q14" s="973">
        <v>4932</v>
      </c>
      <c r="R14" s="316">
        <v>51.177752412576524</v>
      </c>
      <c r="S14" s="317">
        <v>4705</v>
      </c>
      <c r="T14" s="318">
        <v>48.822247587423476</v>
      </c>
      <c r="U14" s="319">
        <v>827</v>
      </c>
      <c r="V14" s="316">
        <v>58.527954706298658</v>
      </c>
      <c r="W14" s="317">
        <v>586</v>
      </c>
      <c r="X14" s="320">
        <v>41.472045293701342</v>
      </c>
      <c r="Y14" s="319">
        <v>5157</v>
      </c>
      <c r="Z14" s="321">
        <v>53.512503891252464</v>
      </c>
      <c r="AA14" s="317">
        <v>4480</v>
      </c>
      <c r="AB14" s="320">
        <v>46.487496108747536</v>
      </c>
      <c r="AC14" s="313">
        <v>1146</v>
      </c>
      <c r="AD14" s="307">
        <v>81.104033970276006</v>
      </c>
      <c r="AE14" s="313">
        <v>267</v>
      </c>
      <c r="AF14" s="314">
        <v>18.895966029723994</v>
      </c>
      <c r="AG14" s="313">
        <v>717</v>
      </c>
      <c r="AH14" s="307">
        <v>50.743099787685772</v>
      </c>
      <c r="AI14" s="311">
        <v>403</v>
      </c>
      <c r="AJ14" s="307">
        <v>28.520877565463554</v>
      </c>
      <c r="AK14" s="311">
        <v>110</v>
      </c>
      <c r="AL14" s="310">
        <v>7.784854918612881</v>
      </c>
      <c r="AM14" s="311">
        <v>183</v>
      </c>
      <c r="AN14" s="310">
        <v>12.951167728237792</v>
      </c>
      <c r="AO14" s="311">
        <v>0</v>
      </c>
      <c r="AP14" s="307">
        <v>0</v>
      </c>
      <c r="AQ14" s="311">
        <v>0</v>
      </c>
      <c r="AR14" s="314">
        <v>0</v>
      </c>
      <c r="AS14" s="584">
        <v>9637</v>
      </c>
      <c r="AT14" s="322">
        <v>1413</v>
      </c>
    </row>
    <row r="15" spans="1:46" ht="16.5" customHeight="1">
      <c r="A15" s="171"/>
      <c r="B15" s="186" t="s">
        <v>297</v>
      </c>
      <c r="C15" s="188">
        <v>88819</v>
      </c>
      <c r="D15" s="173">
        <v>39.338039896538284</v>
      </c>
      <c r="E15" s="172">
        <v>127930</v>
      </c>
      <c r="F15" s="173">
        <v>56.660347943166926</v>
      </c>
      <c r="G15" s="172">
        <v>7373</v>
      </c>
      <c r="H15" s="173">
        <v>3.2655103993197034</v>
      </c>
      <c r="I15" s="172">
        <v>247</v>
      </c>
      <c r="J15" s="239">
        <v>0.10939659143251958</v>
      </c>
      <c r="K15" s="172">
        <v>897</v>
      </c>
      <c r="L15" s="239">
        <v>0.39728235836020265</v>
      </c>
      <c r="M15" s="172">
        <v>215</v>
      </c>
      <c r="N15" s="239">
        <v>9.5223753676079784E-2</v>
      </c>
      <c r="O15" s="172">
        <v>303</v>
      </c>
      <c r="P15" s="189">
        <v>0.13419905750628919</v>
      </c>
      <c r="Q15" s="974">
        <v>111216</v>
      </c>
      <c r="R15" s="174">
        <v>49.25769762250647</v>
      </c>
      <c r="S15" s="172">
        <v>114568</v>
      </c>
      <c r="T15" s="191">
        <v>50.74230237749353</v>
      </c>
      <c r="U15" s="188">
        <v>19821</v>
      </c>
      <c r="V15" s="179">
        <v>53.519643580396924</v>
      </c>
      <c r="W15" s="172">
        <v>17214</v>
      </c>
      <c r="X15" s="193">
        <v>46.480356419603083</v>
      </c>
      <c r="Y15" s="188">
        <v>148607</v>
      </c>
      <c r="Z15" s="173">
        <v>65.818215639726461</v>
      </c>
      <c r="AA15" s="172">
        <v>77177</v>
      </c>
      <c r="AB15" s="193">
        <v>34.181784360273539</v>
      </c>
      <c r="AC15" s="188">
        <v>28220</v>
      </c>
      <c r="AD15" s="173">
        <v>76.198190900499526</v>
      </c>
      <c r="AE15" s="172">
        <v>8815</v>
      </c>
      <c r="AF15" s="193">
        <v>23.801809099500474</v>
      </c>
      <c r="AG15" s="188">
        <v>13985</v>
      </c>
      <c r="AH15" s="173">
        <v>37.761576886728768</v>
      </c>
      <c r="AI15" s="172">
        <v>8741</v>
      </c>
      <c r="AJ15" s="173">
        <v>23.601998109896044</v>
      </c>
      <c r="AK15" s="172">
        <v>5827</v>
      </c>
      <c r="AL15" s="174">
        <v>15.73376535709464</v>
      </c>
      <c r="AM15" s="172">
        <v>8466</v>
      </c>
      <c r="AN15" s="174">
        <v>22.859457270149857</v>
      </c>
      <c r="AO15" s="172">
        <v>9</v>
      </c>
      <c r="AP15" s="173">
        <v>2.4301336573511544E-2</v>
      </c>
      <c r="AQ15" s="172">
        <v>7</v>
      </c>
      <c r="AR15" s="193">
        <v>1.8901039557175647E-2</v>
      </c>
      <c r="AS15" s="585">
        <v>225784</v>
      </c>
      <c r="AT15" s="195">
        <v>37035</v>
      </c>
    </row>
    <row r="16" spans="1:46" ht="15">
      <c r="A16" s="340">
        <v>120</v>
      </c>
      <c r="B16" s="343" t="s">
        <v>57</v>
      </c>
      <c r="C16" s="306">
        <v>10474</v>
      </c>
      <c r="D16" s="307">
        <v>45.586699164345404</v>
      </c>
      <c r="E16" s="308">
        <v>11705</v>
      </c>
      <c r="F16" s="307">
        <v>50.94446378830083</v>
      </c>
      <c r="G16" s="308">
        <v>584</v>
      </c>
      <c r="H16" s="307">
        <v>2.5417827298050142</v>
      </c>
      <c r="I16" s="308">
        <v>116</v>
      </c>
      <c r="J16" s="309">
        <v>0.504874651810585</v>
      </c>
      <c r="K16" s="308">
        <v>55</v>
      </c>
      <c r="L16" s="309">
        <v>0.23938022284122562</v>
      </c>
      <c r="M16" s="308">
        <v>42</v>
      </c>
      <c r="N16" s="309">
        <v>0.18279944289693592</v>
      </c>
      <c r="O16" s="308">
        <v>0</v>
      </c>
      <c r="P16" s="979">
        <v>0</v>
      </c>
      <c r="Q16" s="975">
        <v>11733</v>
      </c>
      <c r="R16" s="323">
        <v>51.066330083565461</v>
      </c>
      <c r="S16" s="324">
        <v>11243</v>
      </c>
      <c r="T16" s="325">
        <v>48.933669916434539</v>
      </c>
      <c r="U16" s="326">
        <v>769</v>
      </c>
      <c r="V16" s="323">
        <v>56.920799407846033</v>
      </c>
      <c r="W16" s="324">
        <v>582</v>
      </c>
      <c r="X16" s="327">
        <v>43.07920059215396</v>
      </c>
      <c r="Y16" s="326">
        <v>13552</v>
      </c>
      <c r="Z16" s="328">
        <v>58.983286908077993</v>
      </c>
      <c r="AA16" s="324">
        <v>9424</v>
      </c>
      <c r="AB16" s="327">
        <v>41.016713091922007</v>
      </c>
      <c r="AC16" s="313">
        <v>663</v>
      </c>
      <c r="AD16" s="307">
        <v>49.074759437453736</v>
      </c>
      <c r="AE16" s="313">
        <v>688</v>
      </c>
      <c r="AF16" s="314">
        <v>50.925240562546257</v>
      </c>
      <c r="AG16" s="313">
        <v>616</v>
      </c>
      <c r="AH16" s="307">
        <v>45.595854922279791</v>
      </c>
      <c r="AI16" s="311">
        <v>399</v>
      </c>
      <c r="AJ16" s="307">
        <v>29.533678756476682</v>
      </c>
      <c r="AK16" s="311">
        <v>153</v>
      </c>
      <c r="AL16" s="310">
        <v>11.324944485566247</v>
      </c>
      <c r="AM16" s="311">
        <v>183</v>
      </c>
      <c r="AN16" s="310">
        <v>13.545521835677278</v>
      </c>
      <c r="AO16" s="311">
        <v>0</v>
      </c>
      <c r="AP16" s="307">
        <v>0</v>
      </c>
      <c r="AQ16" s="311">
        <v>0</v>
      </c>
      <c r="AR16" s="314">
        <v>0</v>
      </c>
      <c r="AS16" s="586">
        <v>22976</v>
      </c>
      <c r="AT16" s="329">
        <v>1351</v>
      </c>
    </row>
    <row r="17" spans="1:46" ht="15">
      <c r="A17" s="340">
        <v>154</v>
      </c>
      <c r="B17" s="341" t="s">
        <v>77</v>
      </c>
      <c r="C17" s="306">
        <v>26234</v>
      </c>
      <c r="D17" s="307">
        <v>33.586398494411654</v>
      </c>
      <c r="E17" s="308">
        <v>47419</v>
      </c>
      <c r="F17" s="307">
        <v>60.70875315264567</v>
      </c>
      <c r="G17" s="308">
        <v>3719</v>
      </c>
      <c r="H17" s="307">
        <v>4.761295113239191</v>
      </c>
      <c r="I17" s="308">
        <v>25</v>
      </c>
      <c r="J17" s="309">
        <v>3.2006554942452213E-2</v>
      </c>
      <c r="K17" s="308">
        <v>311</v>
      </c>
      <c r="L17" s="309">
        <v>0.39816154348410554</v>
      </c>
      <c r="M17" s="308">
        <v>106</v>
      </c>
      <c r="N17" s="309">
        <v>0.13570779295599739</v>
      </c>
      <c r="O17" s="308">
        <v>295</v>
      </c>
      <c r="P17" s="979">
        <v>0.37767734832093613</v>
      </c>
      <c r="Q17" s="972">
        <v>37238</v>
      </c>
      <c r="R17" s="310">
        <v>47.674403717881418</v>
      </c>
      <c r="S17" s="311">
        <v>40871</v>
      </c>
      <c r="T17" s="312">
        <v>52.325596282118582</v>
      </c>
      <c r="U17" s="313">
        <v>11447</v>
      </c>
      <c r="V17" s="310">
        <v>52.89741219963031</v>
      </c>
      <c r="W17" s="311">
        <v>10193</v>
      </c>
      <c r="X17" s="314">
        <v>47.10258780036969</v>
      </c>
      <c r="Y17" s="313">
        <v>61142</v>
      </c>
      <c r="Z17" s="307">
        <v>78.277791291656527</v>
      </c>
      <c r="AA17" s="311">
        <v>16967</v>
      </c>
      <c r="AB17" s="314">
        <v>21.722208708343469</v>
      </c>
      <c r="AC17" s="313">
        <v>17352</v>
      </c>
      <c r="AD17" s="307">
        <v>80.184842883548981</v>
      </c>
      <c r="AE17" s="313">
        <v>4288</v>
      </c>
      <c r="AF17" s="314">
        <v>19.815157116451015</v>
      </c>
      <c r="AG17" s="313">
        <v>7818</v>
      </c>
      <c r="AH17" s="307">
        <v>36.1275415896488</v>
      </c>
      <c r="AI17" s="311">
        <v>5125</v>
      </c>
      <c r="AJ17" s="307">
        <v>23.682994454713494</v>
      </c>
      <c r="AK17" s="311">
        <v>3624</v>
      </c>
      <c r="AL17" s="310">
        <v>16.746765249537894</v>
      </c>
      <c r="AM17" s="311">
        <v>5063</v>
      </c>
      <c r="AN17" s="310">
        <v>23.39648798521257</v>
      </c>
      <c r="AO17" s="311">
        <v>5</v>
      </c>
      <c r="AP17" s="307">
        <v>2.3105360443622922E-2</v>
      </c>
      <c r="AQ17" s="311">
        <v>5</v>
      </c>
      <c r="AR17" s="314">
        <v>2.3105360443622922E-2</v>
      </c>
      <c r="AS17" s="583">
        <v>78109</v>
      </c>
      <c r="AT17" s="315">
        <v>21640</v>
      </c>
    </row>
    <row r="18" spans="1:46" ht="15">
      <c r="A18" s="340">
        <v>250</v>
      </c>
      <c r="B18" s="341" t="s">
        <v>99</v>
      </c>
      <c r="C18" s="306">
        <v>19225</v>
      </c>
      <c r="D18" s="307">
        <v>39.87761875129641</v>
      </c>
      <c r="E18" s="308">
        <v>27545</v>
      </c>
      <c r="F18" s="307">
        <v>57.135449076954991</v>
      </c>
      <c r="G18" s="308">
        <v>1103</v>
      </c>
      <c r="H18" s="307">
        <v>2.2879070732213234</v>
      </c>
      <c r="I18" s="308">
        <v>17</v>
      </c>
      <c r="J18" s="309">
        <v>3.5262393694254303E-2</v>
      </c>
      <c r="K18" s="308">
        <v>294</v>
      </c>
      <c r="L18" s="309">
        <v>0.60983198506533909</v>
      </c>
      <c r="M18" s="308">
        <v>26</v>
      </c>
      <c r="N18" s="309">
        <v>5.3930719767683058E-2</v>
      </c>
      <c r="O18" s="308">
        <v>0</v>
      </c>
      <c r="P18" s="979">
        <v>0</v>
      </c>
      <c r="Q18" s="972">
        <v>23832</v>
      </c>
      <c r="R18" s="310">
        <v>49.433727442439327</v>
      </c>
      <c r="S18" s="311">
        <v>24378</v>
      </c>
      <c r="T18" s="312">
        <v>50.56627255756068</v>
      </c>
      <c r="U18" s="313">
        <v>4835</v>
      </c>
      <c r="V18" s="310">
        <v>53.638784113601069</v>
      </c>
      <c r="W18" s="311">
        <v>4179</v>
      </c>
      <c r="X18" s="314">
        <v>46.361215886398938</v>
      </c>
      <c r="Y18" s="313">
        <v>31324</v>
      </c>
      <c r="Z18" s="307">
        <v>64.974071769342459</v>
      </c>
      <c r="AA18" s="311">
        <v>16886</v>
      </c>
      <c r="AB18" s="314">
        <v>35.025928230657541</v>
      </c>
      <c r="AC18" s="313">
        <v>7313</v>
      </c>
      <c r="AD18" s="307">
        <v>81.12935433769691</v>
      </c>
      <c r="AE18" s="313">
        <v>1701</v>
      </c>
      <c r="AF18" s="314">
        <v>18.870645662303083</v>
      </c>
      <c r="AG18" s="313">
        <v>3298</v>
      </c>
      <c r="AH18" s="307">
        <v>36.587530508098517</v>
      </c>
      <c r="AI18" s="311">
        <v>1660</v>
      </c>
      <c r="AJ18" s="307">
        <v>18.415797648102952</v>
      </c>
      <c r="AK18" s="311">
        <v>1533</v>
      </c>
      <c r="AL18" s="310">
        <v>17.006878189483025</v>
      </c>
      <c r="AM18" s="311">
        <v>2519</v>
      </c>
      <c r="AN18" s="310">
        <v>27.945418238295982</v>
      </c>
      <c r="AO18" s="311">
        <v>4</v>
      </c>
      <c r="AP18" s="307">
        <v>4.4375416019525188E-2</v>
      </c>
      <c r="AQ18" s="311">
        <v>0</v>
      </c>
      <c r="AR18" s="314">
        <v>0</v>
      </c>
      <c r="AS18" s="583">
        <v>48210</v>
      </c>
      <c r="AT18" s="315">
        <v>9014</v>
      </c>
    </row>
    <row r="19" spans="1:46" ht="15">
      <c r="A19" s="340">
        <v>495</v>
      </c>
      <c r="B19" s="341" t="s">
        <v>161</v>
      </c>
      <c r="C19" s="306">
        <v>9666</v>
      </c>
      <c r="D19" s="307">
        <v>37.411464179277779</v>
      </c>
      <c r="E19" s="308">
        <v>15596</v>
      </c>
      <c r="F19" s="307">
        <v>60.363045245191003</v>
      </c>
      <c r="G19" s="308">
        <v>493</v>
      </c>
      <c r="H19" s="307">
        <v>1.9081162673685026</v>
      </c>
      <c r="I19" s="308">
        <v>2</v>
      </c>
      <c r="J19" s="309">
        <v>7.7408367844564001E-3</v>
      </c>
      <c r="K19" s="308">
        <v>74</v>
      </c>
      <c r="L19" s="309">
        <v>0.28641096102488678</v>
      </c>
      <c r="M19" s="308">
        <v>1</v>
      </c>
      <c r="N19" s="309">
        <v>3.8704183922282E-3</v>
      </c>
      <c r="O19" s="308">
        <v>5</v>
      </c>
      <c r="P19" s="979">
        <v>1.9352091961141002E-2</v>
      </c>
      <c r="Q19" s="972">
        <v>13141</v>
      </c>
      <c r="R19" s="310">
        <v>50.861168092270773</v>
      </c>
      <c r="S19" s="311">
        <v>12696</v>
      </c>
      <c r="T19" s="312">
        <v>49.138831907729227</v>
      </c>
      <c r="U19" s="313">
        <v>701</v>
      </c>
      <c r="V19" s="310">
        <v>53.389185072353385</v>
      </c>
      <c r="W19" s="311">
        <v>612</v>
      </c>
      <c r="X19" s="314">
        <v>46.610814927646608</v>
      </c>
      <c r="Y19" s="313">
        <v>15216</v>
      </c>
      <c r="Z19" s="307">
        <v>58.892286256144288</v>
      </c>
      <c r="AA19" s="311">
        <v>10621</v>
      </c>
      <c r="AB19" s="314">
        <v>41.107713743855712</v>
      </c>
      <c r="AC19" s="313">
        <v>724</v>
      </c>
      <c r="AD19" s="307">
        <v>55.14089870525514</v>
      </c>
      <c r="AE19" s="313">
        <v>589</v>
      </c>
      <c r="AF19" s="314">
        <v>44.85910129474486</v>
      </c>
      <c r="AG19" s="313">
        <v>563</v>
      </c>
      <c r="AH19" s="307">
        <v>42.878903274942878</v>
      </c>
      <c r="AI19" s="311">
        <v>424</v>
      </c>
      <c r="AJ19" s="307">
        <v>32.292460015232294</v>
      </c>
      <c r="AK19" s="311">
        <v>138</v>
      </c>
      <c r="AL19" s="310">
        <v>10.51028179741051</v>
      </c>
      <c r="AM19" s="311">
        <v>188</v>
      </c>
      <c r="AN19" s="310">
        <v>14.318354912414319</v>
      </c>
      <c r="AO19" s="311">
        <v>0</v>
      </c>
      <c r="AP19" s="307">
        <v>0</v>
      </c>
      <c r="AQ19" s="311">
        <v>0</v>
      </c>
      <c r="AR19" s="314">
        <v>0</v>
      </c>
      <c r="AS19" s="583">
        <v>25837</v>
      </c>
      <c r="AT19" s="315">
        <v>1313</v>
      </c>
    </row>
    <row r="20" spans="1:46" ht="15">
      <c r="A20" s="340">
        <v>790</v>
      </c>
      <c r="B20" s="341" t="s">
        <v>234</v>
      </c>
      <c r="C20" s="306">
        <v>14482</v>
      </c>
      <c r="D20" s="307">
        <v>55.367793240556665</v>
      </c>
      <c r="E20" s="308">
        <v>11065</v>
      </c>
      <c r="F20" s="307">
        <v>42.303869093133507</v>
      </c>
      <c r="G20" s="308">
        <v>547</v>
      </c>
      <c r="H20" s="307">
        <v>2.0912983636641687</v>
      </c>
      <c r="I20" s="308">
        <v>0</v>
      </c>
      <c r="J20" s="309">
        <v>0</v>
      </c>
      <c r="K20" s="308">
        <v>58</v>
      </c>
      <c r="L20" s="309">
        <v>0.22174644441046032</v>
      </c>
      <c r="M20" s="308">
        <v>4</v>
      </c>
      <c r="N20" s="309">
        <v>1.5292858235204159E-2</v>
      </c>
      <c r="O20" s="308">
        <v>0</v>
      </c>
      <c r="P20" s="979">
        <v>0</v>
      </c>
      <c r="Q20" s="972">
        <v>13058</v>
      </c>
      <c r="R20" s="310">
        <v>49.923535708823977</v>
      </c>
      <c r="S20" s="311">
        <v>13098</v>
      </c>
      <c r="T20" s="312">
        <v>50.076464291176023</v>
      </c>
      <c r="U20" s="313">
        <v>1065</v>
      </c>
      <c r="V20" s="310">
        <v>57.13519313304721</v>
      </c>
      <c r="W20" s="311">
        <v>799</v>
      </c>
      <c r="X20" s="314">
        <v>42.86480686695279</v>
      </c>
      <c r="Y20" s="313">
        <v>15223</v>
      </c>
      <c r="Z20" s="307">
        <v>58.20079522862823</v>
      </c>
      <c r="AA20" s="311">
        <v>10933</v>
      </c>
      <c r="AB20" s="314">
        <v>41.79920477137177</v>
      </c>
      <c r="AC20" s="313">
        <v>1171</v>
      </c>
      <c r="AD20" s="307">
        <v>62.821888412017167</v>
      </c>
      <c r="AE20" s="313">
        <v>693</v>
      </c>
      <c r="AF20" s="314">
        <v>37.178111587982833</v>
      </c>
      <c r="AG20" s="313">
        <v>904</v>
      </c>
      <c r="AH20" s="307">
        <v>48.497854077253216</v>
      </c>
      <c r="AI20" s="311">
        <v>543</v>
      </c>
      <c r="AJ20" s="307">
        <v>29.130901287553645</v>
      </c>
      <c r="AK20" s="311">
        <v>161</v>
      </c>
      <c r="AL20" s="310">
        <v>8.6373390557939906</v>
      </c>
      <c r="AM20" s="311">
        <v>256</v>
      </c>
      <c r="AN20" s="310">
        <v>13.733905579399142</v>
      </c>
      <c r="AO20" s="311">
        <v>0</v>
      </c>
      <c r="AP20" s="307">
        <v>0</v>
      </c>
      <c r="AQ20" s="311">
        <v>0</v>
      </c>
      <c r="AR20" s="314">
        <v>0</v>
      </c>
      <c r="AS20" s="583">
        <v>26156</v>
      </c>
      <c r="AT20" s="315">
        <v>1864</v>
      </c>
    </row>
    <row r="21" spans="1:46" ht="15">
      <c r="A21" s="340">
        <v>895</v>
      </c>
      <c r="B21" s="342" t="s">
        <v>267</v>
      </c>
      <c r="C21" s="306">
        <v>8738</v>
      </c>
      <c r="D21" s="307">
        <v>35.671129980404963</v>
      </c>
      <c r="E21" s="308">
        <v>14600</v>
      </c>
      <c r="F21" s="307">
        <v>59.601567602873942</v>
      </c>
      <c r="G21" s="308">
        <v>927</v>
      </c>
      <c r="H21" s="307">
        <v>3.7842913128674072</v>
      </c>
      <c r="I21" s="308">
        <v>87</v>
      </c>
      <c r="J21" s="309">
        <v>0.3551600261267146</v>
      </c>
      <c r="K21" s="308">
        <v>105</v>
      </c>
      <c r="L21" s="309">
        <v>0.4286414108425865</v>
      </c>
      <c r="M21" s="308">
        <v>36</v>
      </c>
      <c r="N21" s="309">
        <v>0.14696276943174394</v>
      </c>
      <c r="O21" s="308">
        <v>3</v>
      </c>
      <c r="P21" s="979">
        <v>1.2246897452645331E-2</v>
      </c>
      <c r="Q21" s="973">
        <v>12214</v>
      </c>
      <c r="R21" s="316">
        <v>49.861201828870023</v>
      </c>
      <c r="S21" s="317">
        <v>12282</v>
      </c>
      <c r="T21" s="318">
        <v>50.138798171129984</v>
      </c>
      <c r="U21" s="319">
        <v>1004</v>
      </c>
      <c r="V21" s="316">
        <v>54.182406907717215</v>
      </c>
      <c r="W21" s="317">
        <v>849</v>
      </c>
      <c r="X21" s="320">
        <v>45.817593092282785</v>
      </c>
      <c r="Y21" s="319">
        <v>12150</v>
      </c>
      <c r="Z21" s="321">
        <v>49.59993468321359</v>
      </c>
      <c r="AA21" s="317">
        <v>12346</v>
      </c>
      <c r="AB21" s="320">
        <v>50.40006531678641</v>
      </c>
      <c r="AC21" s="313">
        <v>997</v>
      </c>
      <c r="AD21" s="307">
        <v>53.804641122504052</v>
      </c>
      <c r="AE21" s="313">
        <v>856</v>
      </c>
      <c r="AF21" s="314">
        <v>46.195358877495948</v>
      </c>
      <c r="AG21" s="313">
        <v>786</v>
      </c>
      <c r="AH21" s="307">
        <v>42.417701025364273</v>
      </c>
      <c r="AI21" s="311">
        <v>590</v>
      </c>
      <c r="AJ21" s="307">
        <v>31.840259039395573</v>
      </c>
      <c r="AK21" s="311">
        <v>218</v>
      </c>
      <c r="AL21" s="310">
        <v>11.76470588235294</v>
      </c>
      <c r="AM21" s="311">
        <v>257</v>
      </c>
      <c r="AN21" s="310">
        <v>13.869400971397733</v>
      </c>
      <c r="AO21" s="311">
        <v>0</v>
      </c>
      <c r="AP21" s="307">
        <v>0</v>
      </c>
      <c r="AQ21" s="311">
        <v>2</v>
      </c>
      <c r="AR21" s="314">
        <v>0.10793308148947653</v>
      </c>
      <c r="AS21" s="584">
        <v>24496</v>
      </c>
      <c r="AT21" s="322">
        <v>1853</v>
      </c>
    </row>
    <row r="22" spans="1:46" ht="17.25" customHeight="1">
      <c r="A22" s="171"/>
      <c r="B22" s="186" t="s">
        <v>3273</v>
      </c>
      <c r="C22" s="188">
        <v>248933</v>
      </c>
      <c r="D22" s="173">
        <v>62.2033923716616</v>
      </c>
      <c r="E22" s="172">
        <v>126692</v>
      </c>
      <c r="F22" s="173">
        <v>31.657804253958098</v>
      </c>
      <c r="G22" s="172">
        <v>18638</v>
      </c>
      <c r="H22" s="173">
        <v>4.657264513033744</v>
      </c>
      <c r="I22" s="172">
        <v>151</v>
      </c>
      <c r="J22" s="239">
        <v>3.7731888693427154E-2</v>
      </c>
      <c r="K22" s="172">
        <v>5470</v>
      </c>
      <c r="L22" s="239">
        <v>1.366843914920838</v>
      </c>
      <c r="M22" s="172">
        <v>118</v>
      </c>
      <c r="N22" s="239">
        <v>2.9485846793539102E-2</v>
      </c>
      <c r="O22" s="172">
        <v>190</v>
      </c>
      <c r="P22" s="189">
        <v>345.45454545454544</v>
      </c>
      <c r="Q22" s="974">
        <v>192993</v>
      </c>
      <c r="R22" s="174">
        <v>48.225101951063486</v>
      </c>
      <c r="S22" s="172">
        <v>207199</v>
      </c>
      <c r="T22" s="191">
        <v>51.774898048936514</v>
      </c>
      <c r="U22" s="188">
        <v>103672</v>
      </c>
      <c r="V22" s="174">
        <v>52.058811714136496</v>
      </c>
      <c r="W22" s="172">
        <v>95472</v>
      </c>
      <c r="X22" s="193">
        <v>47.941188285863497</v>
      </c>
      <c r="Y22" s="188">
        <v>233879</v>
      </c>
      <c r="Z22" s="173">
        <v>58.441697984967213</v>
      </c>
      <c r="AA22" s="172">
        <v>166313</v>
      </c>
      <c r="AB22" s="193">
        <v>41.55830201503278</v>
      </c>
      <c r="AC22" s="188">
        <v>156682</v>
      </c>
      <c r="AD22" s="173">
        <v>78.677740730325795</v>
      </c>
      <c r="AE22" s="172">
        <v>42462</v>
      </c>
      <c r="AF22" s="193">
        <v>21.322259269674205</v>
      </c>
      <c r="AG22" s="188">
        <v>64187</v>
      </c>
      <c r="AH22" s="173">
        <v>32.231450608604831</v>
      </c>
      <c r="AI22" s="172">
        <v>33746</v>
      </c>
      <c r="AJ22" s="173">
        <v>16.945526854939139</v>
      </c>
      <c r="AK22" s="172">
        <v>39315</v>
      </c>
      <c r="AL22" s="174">
        <v>19.741995741774794</v>
      </c>
      <c r="AM22" s="172">
        <v>61586</v>
      </c>
      <c r="AN22" s="174">
        <v>30.925360543124576</v>
      </c>
      <c r="AO22" s="172">
        <v>170</v>
      </c>
      <c r="AP22" s="173">
        <v>8.5365363756879448E-2</v>
      </c>
      <c r="AQ22" s="172">
        <v>140</v>
      </c>
      <c r="AR22" s="193">
        <v>7.0300887799783066E-2</v>
      </c>
      <c r="AS22" s="585">
        <v>400192</v>
      </c>
      <c r="AT22" s="195">
        <v>199144</v>
      </c>
    </row>
    <row r="23" spans="1:46" ht="15">
      <c r="A23" s="340">
        <v>45</v>
      </c>
      <c r="B23" s="343" t="s">
        <v>32</v>
      </c>
      <c r="C23" s="306">
        <v>39281</v>
      </c>
      <c r="D23" s="307">
        <v>60.507709607356865</v>
      </c>
      <c r="E23" s="308">
        <v>18972</v>
      </c>
      <c r="F23" s="307">
        <v>29.224110044825093</v>
      </c>
      <c r="G23" s="308">
        <v>4894</v>
      </c>
      <c r="H23" s="307">
        <v>7.5386250558388141</v>
      </c>
      <c r="I23" s="308">
        <v>16</v>
      </c>
      <c r="J23" s="309">
        <v>2.4646097444507773E-2</v>
      </c>
      <c r="K23" s="308">
        <v>1721</v>
      </c>
      <c r="L23" s="309">
        <v>2.6509958563748675</v>
      </c>
      <c r="M23" s="308">
        <v>35</v>
      </c>
      <c r="N23" s="309">
        <v>5.3913338159860755E-2</v>
      </c>
      <c r="O23" s="308">
        <v>0</v>
      </c>
      <c r="P23" s="979">
        <v>0</v>
      </c>
      <c r="Q23" s="975">
        <v>30782</v>
      </c>
      <c r="R23" s="323">
        <v>47.416010721052388</v>
      </c>
      <c r="S23" s="324">
        <v>34137</v>
      </c>
      <c r="T23" s="325">
        <v>52.583989278947605</v>
      </c>
      <c r="U23" s="326">
        <v>43727</v>
      </c>
      <c r="V23" s="323">
        <v>51.39213727449021</v>
      </c>
      <c r="W23" s="324">
        <v>41358</v>
      </c>
      <c r="X23" s="327">
        <v>48.607862725509783</v>
      </c>
      <c r="Y23" s="326">
        <v>51542</v>
      </c>
      <c r="Z23" s="328">
        <v>79.394322155301225</v>
      </c>
      <c r="AA23" s="324">
        <v>13377</v>
      </c>
      <c r="AB23" s="327">
        <v>20.605677844698779</v>
      </c>
      <c r="AC23" s="313">
        <v>71484</v>
      </c>
      <c r="AD23" s="307">
        <v>84.014808720691065</v>
      </c>
      <c r="AE23" s="313">
        <v>13601</v>
      </c>
      <c r="AF23" s="314">
        <v>15.985191279308927</v>
      </c>
      <c r="AG23" s="313">
        <v>27007</v>
      </c>
      <c r="AH23" s="307">
        <v>31.741199976494094</v>
      </c>
      <c r="AI23" s="311">
        <v>15559</v>
      </c>
      <c r="AJ23" s="307">
        <v>18.286419462890052</v>
      </c>
      <c r="AK23" s="311">
        <v>16644</v>
      </c>
      <c r="AL23" s="310">
        <v>19.561614855732504</v>
      </c>
      <c r="AM23" s="311">
        <v>25735</v>
      </c>
      <c r="AN23" s="310">
        <v>30.24622436387142</v>
      </c>
      <c r="AO23" s="311">
        <v>76</v>
      </c>
      <c r="AP23" s="307">
        <v>8.9322442263618726E-2</v>
      </c>
      <c r="AQ23" s="311">
        <v>64</v>
      </c>
      <c r="AR23" s="314">
        <v>7.5218898748310517E-2</v>
      </c>
      <c r="AS23" s="586">
        <v>64919</v>
      </c>
      <c r="AT23" s="329">
        <v>85085</v>
      </c>
    </row>
    <row r="24" spans="1:46" ht="15">
      <c r="A24" s="340">
        <v>51</v>
      </c>
      <c r="B24" s="341" t="s">
        <v>35</v>
      </c>
      <c r="C24" s="306">
        <v>13888</v>
      </c>
      <c r="D24" s="307">
        <v>53.547193090684765</v>
      </c>
      <c r="E24" s="308">
        <v>10672</v>
      </c>
      <c r="F24" s="307">
        <v>41.147439851943247</v>
      </c>
      <c r="G24" s="308">
        <v>1238</v>
      </c>
      <c r="H24" s="307">
        <v>4.7732880937692785</v>
      </c>
      <c r="I24" s="308">
        <v>24</v>
      </c>
      <c r="J24" s="309">
        <v>9.2535471930906846E-2</v>
      </c>
      <c r="K24" s="308">
        <v>101</v>
      </c>
      <c r="L24" s="309">
        <v>0.38942011104256635</v>
      </c>
      <c r="M24" s="308">
        <v>11</v>
      </c>
      <c r="N24" s="309">
        <v>4.2412091301665636E-2</v>
      </c>
      <c r="O24" s="308">
        <v>2</v>
      </c>
      <c r="P24" s="979">
        <v>7.7112893275755705E-3</v>
      </c>
      <c r="Q24" s="972">
        <v>12670</v>
      </c>
      <c r="R24" s="310">
        <v>48.851017890191237</v>
      </c>
      <c r="S24" s="311">
        <v>13266</v>
      </c>
      <c r="T24" s="312">
        <v>51.148982109808763</v>
      </c>
      <c r="U24" s="313">
        <v>2047</v>
      </c>
      <c r="V24" s="310">
        <v>54.067617538298997</v>
      </c>
      <c r="W24" s="311">
        <v>1739</v>
      </c>
      <c r="X24" s="314">
        <v>45.932382461701003</v>
      </c>
      <c r="Y24" s="313">
        <v>11080</v>
      </c>
      <c r="Z24" s="307">
        <v>42.720542874768661</v>
      </c>
      <c r="AA24" s="311">
        <v>14856</v>
      </c>
      <c r="AB24" s="314">
        <v>57.279457125231339</v>
      </c>
      <c r="AC24" s="313">
        <v>2625</v>
      </c>
      <c r="AD24" s="307">
        <v>69.334389857369246</v>
      </c>
      <c r="AE24" s="313">
        <v>1161</v>
      </c>
      <c r="AF24" s="314">
        <v>30.665610142630744</v>
      </c>
      <c r="AG24" s="313">
        <v>1382</v>
      </c>
      <c r="AH24" s="307">
        <v>36.50290544109879</v>
      </c>
      <c r="AI24" s="311">
        <v>855</v>
      </c>
      <c r="AJ24" s="307">
        <v>22.583201267828841</v>
      </c>
      <c r="AK24" s="311">
        <v>664</v>
      </c>
      <c r="AL24" s="310">
        <v>17.538298996302164</v>
      </c>
      <c r="AM24" s="311">
        <v>880</v>
      </c>
      <c r="AN24" s="310">
        <v>23.243528790279981</v>
      </c>
      <c r="AO24" s="311">
        <v>1</v>
      </c>
      <c r="AP24" s="307">
        <v>2.6413100898045432E-2</v>
      </c>
      <c r="AQ24" s="311">
        <v>4</v>
      </c>
      <c r="AR24" s="314">
        <v>0.10565240359218173</v>
      </c>
      <c r="AS24" s="583">
        <v>25936</v>
      </c>
      <c r="AT24" s="315">
        <v>3786</v>
      </c>
    </row>
    <row r="25" spans="1:46" ht="15">
      <c r="A25" s="340">
        <v>147</v>
      </c>
      <c r="B25" s="341" t="s">
        <v>71</v>
      </c>
      <c r="C25" s="306">
        <v>19262</v>
      </c>
      <c r="D25" s="307">
        <v>62.685498568081229</v>
      </c>
      <c r="E25" s="308">
        <v>9572</v>
      </c>
      <c r="F25" s="307">
        <v>31.150741994272323</v>
      </c>
      <c r="G25" s="308">
        <v>1385</v>
      </c>
      <c r="H25" s="307">
        <v>4.5072897682895086</v>
      </c>
      <c r="I25" s="308">
        <v>3</v>
      </c>
      <c r="J25" s="309">
        <v>9.7630825305909923E-3</v>
      </c>
      <c r="K25" s="308">
        <v>498</v>
      </c>
      <c r="L25" s="309">
        <v>1.6206717000781048</v>
      </c>
      <c r="M25" s="308">
        <v>8</v>
      </c>
      <c r="N25" s="309">
        <v>2.6034886748242649E-2</v>
      </c>
      <c r="O25" s="308">
        <v>0</v>
      </c>
      <c r="P25" s="979">
        <v>0</v>
      </c>
      <c r="Q25" s="972">
        <v>14579</v>
      </c>
      <c r="R25" s="310">
        <v>47.445326737828694</v>
      </c>
      <c r="S25" s="311">
        <v>16149</v>
      </c>
      <c r="T25" s="312">
        <v>52.554673262171313</v>
      </c>
      <c r="U25" s="313">
        <v>13749</v>
      </c>
      <c r="V25" s="310">
        <v>52.395106893792153</v>
      </c>
      <c r="W25" s="311">
        <v>12492</v>
      </c>
      <c r="X25" s="314">
        <v>47.60489310620784</v>
      </c>
      <c r="Y25" s="313">
        <v>21943</v>
      </c>
      <c r="Z25" s="307">
        <v>71.410439989586052</v>
      </c>
      <c r="AA25" s="311">
        <v>8785</v>
      </c>
      <c r="AB25" s="314">
        <v>28.589560010413955</v>
      </c>
      <c r="AC25" s="313">
        <v>20841</v>
      </c>
      <c r="AD25" s="307">
        <v>79.421515948325137</v>
      </c>
      <c r="AE25" s="313">
        <v>5400</v>
      </c>
      <c r="AF25" s="314">
        <v>20.578484051674863</v>
      </c>
      <c r="AG25" s="313">
        <v>8581</v>
      </c>
      <c r="AH25" s="307">
        <v>32.700735490263327</v>
      </c>
      <c r="AI25" s="311">
        <v>3689</v>
      </c>
      <c r="AJ25" s="307">
        <v>14.058153271597881</v>
      </c>
      <c r="AK25" s="311">
        <v>5147</v>
      </c>
      <c r="AL25" s="310">
        <v>19.614343965550095</v>
      </c>
      <c r="AM25" s="311">
        <v>8796</v>
      </c>
      <c r="AN25" s="310">
        <v>33.520064021950382</v>
      </c>
      <c r="AO25" s="311">
        <v>21</v>
      </c>
      <c r="AP25" s="307">
        <v>8.0027437978735572E-2</v>
      </c>
      <c r="AQ25" s="311">
        <v>7</v>
      </c>
      <c r="AR25" s="314">
        <v>2.667581265957852E-2</v>
      </c>
      <c r="AS25" s="583">
        <v>30728</v>
      </c>
      <c r="AT25" s="315">
        <v>26241</v>
      </c>
    </row>
    <row r="26" spans="1:46" ht="15">
      <c r="A26" s="340">
        <v>172</v>
      </c>
      <c r="B26" s="341" t="s">
        <v>79</v>
      </c>
      <c r="C26" s="306">
        <v>26802</v>
      </c>
      <c r="D26" s="307">
        <v>64.690690545726625</v>
      </c>
      <c r="E26" s="308">
        <v>11938</v>
      </c>
      <c r="F26" s="307">
        <v>28.814172962274625</v>
      </c>
      <c r="G26" s="308">
        <v>2421</v>
      </c>
      <c r="H26" s="307">
        <v>5.8434505563466974</v>
      </c>
      <c r="I26" s="308">
        <v>20</v>
      </c>
      <c r="J26" s="309">
        <v>4.827303227052207E-2</v>
      </c>
      <c r="K26" s="308">
        <v>238</v>
      </c>
      <c r="L26" s="309">
        <v>0.57444908401921269</v>
      </c>
      <c r="M26" s="308">
        <v>12</v>
      </c>
      <c r="N26" s="309">
        <v>2.8963819362313244E-2</v>
      </c>
      <c r="O26" s="308">
        <v>0</v>
      </c>
      <c r="P26" s="979">
        <v>0</v>
      </c>
      <c r="Q26" s="972">
        <v>19490</v>
      </c>
      <c r="R26" s="310">
        <v>47.042069947623759</v>
      </c>
      <c r="S26" s="311">
        <v>21941</v>
      </c>
      <c r="T26" s="312">
        <v>52.957930052376248</v>
      </c>
      <c r="U26" s="313">
        <v>16506</v>
      </c>
      <c r="V26" s="310">
        <v>52.654076815107821</v>
      </c>
      <c r="W26" s="311">
        <v>14842</v>
      </c>
      <c r="X26" s="314">
        <v>47.345923184892179</v>
      </c>
      <c r="Y26" s="313">
        <v>29636</v>
      </c>
      <c r="Z26" s="307">
        <v>71.530979218459606</v>
      </c>
      <c r="AA26" s="311">
        <v>11795</v>
      </c>
      <c r="AB26" s="314">
        <v>28.469020781540394</v>
      </c>
      <c r="AC26" s="313">
        <v>25183</v>
      </c>
      <c r="AD26" s="307">
        <v>80.333673599591677</v>
      </c>
      <c r="AE26" s="313">
        <v>6165</v>
      </c>
      <c r="AF26" s="314">
        <v>19.66632640040832</v>
      </c>
      <c r="AG26" s="313">
        <v>10192</v>
      </c>
      <c r="AH26" s="307">
        <v>32.512440985070818</v>
      </c>
      <c r="AI26" s="311">
        <v>4197</v>
      </c>
      <c r="AJ26" s="307">
        <v>13.388413933903278</v>
      </c>
      <c r="AK26" s="311">
        <v>6280</v>
      </c>
      <c r="AL26" s="310">
        <v>20.033175960188849</v>
      </c>
      <c r="AM26" s="311">
        <v>10619</v>
      </c>
      <c r="AN26" s="310">
        <v>33.874569350516779</v>
      </c>
      <c r="AO26" s="311">
        <v>34</v>
      </c>
      <c r="AP26" s="307">
        <v>0.10845986984815618</v>
      </c>
      <c r="AQ26" s="311">
        <v>26</v>
      </c>
      <c r="AR26" s="314">
        <v>8.2939900472119438E-2</v>
      </c>
      <c r="AS26" s="583">
        <v>41431</v>
      </c>
      <c r="AT26" s="315">
        <v>31348</v>
      </c>
    </row>
    <row r="27" spans="1:46" ht="15">
      <c r="A27" s="340">
        <v>475</v>
      </c>
      <c r="B27" s="341" t="s">
        <v>153</v>
      </c>
      <c r="C27" s="306">
        <v>3494</v>
      </c>
      <c r="D27" s="307">
        <v>73.496003365586873</v>
      </c>
      <c r="E27" s="308">
        <v>1106</v>
      </c>
      <c r="F27" s="307">
        <v>23.264619267984855</v>
      </c>
      <c r="G27" s="308">
        <v>130</v>
      </c>
      <c r="H27" s="307">
        <v>2.7345393352965921</v>
      </c>
      <c r="I27" s="308">
        <v>6</v>
      </c>
      <c r="J27" s="309">
        <v>0.12620950778291964</v>
      </c>
      <c r="K27" s="308">
        <v>13</v>
      </c>
      <c r="L27" s="309">
        <v>0.27345393352965924</v>
      </c>
      <c r="M27" s="308">
        <v>5</v>
      </c>
      <c r="N27" s="309">
        <v>0.1051745898190997</v>
      </c>
      <c r="O27" s="308">
        <v>0</v>
      </c>
      <c r="P27" s="979">
        <v>0</v>
      </c>
      <c r="Q27" s="972">
        <v>2397</v>
      </c>
      <c r="R27" s="310">
        <v>50.420698359276393</v>
      </c>
      <c r="S27" s="311">
        <v>2357</v>
      </c>
      <c r="T27" s="312">
        <v>49.5793016407236</v>
      </c>
      <c r="U27" s="313">
        <v>140</v>
      </c>
      <c r="V27" s="310">
        <v>49.645390070921984</v>
      </c>
      <c r="W27" s="311">
        <v>142</v>
      </c>
      <c r="X27" s="314">
        <v>50.354609929078009</v>
      </c>
      <c r="Y27" s="313">
        <v>1083</v>
      </c>
      <c r="Z27" s="307">
        <v>22.780816154816996</v>
      </c>
      <c r="AA27" s="311">
        <v>3671</v>
      </c>
      <c r="AB27" s="314">
        <v>77.219183845183011</v>
      </c>
      <c r="AC27" s="313">
        <v>191</v>
      </c>
      <c r="AD27" s="307">
        <v>67.730496453900713</v>
      </c>
      <c r="AE27" s="313">
        <v>91</v>
      </c>
      <c r="AF27" s="314">
        <v>32.269503546099294</v>
      </c>
      <c r="AG27" s="313">
        <v>109</v>
      </c>
      <c r="AH27" s="307">
        <v>38.652482269503544</v>
      </c>
      <c r="AI27" s="311">
        <v>105</v>
      </c>
      <c r="AJ27" s="307">
        <v>37.234042553191486</v>
      </c>
      <c r="AK27" s="311">
        <v>31</v>
      </c>
      <c r="AL27" s="310">
        <v>10.99290780141844</v>
      </c>
      <c r="AM27" s="311">
        <v>37</v>
      </c>
      <c r="AN27" s="310">
        <v>13.120567375886525</v>
      </c>
      <c r="AO27" s="311">
        <v>0</v>
      </c>
      <c r="AP27" s="307">
        <v>0</v>
      </c>
      <c r="AQ27" s="311">
        <v>0</v>
      </c>
      <c r="AR27" s="314">
        <v>0</v>
      </c>
      <c r="AS27" s="583">
        <v>4754</v>
      </c>
      <c r="AT27" s="315">
        <v>282</v>
      </c>
    </row>
    <row r="28" spans="1:46" ht="15">
      <c r="A28" s="340">
        <v>480</v>
      </c>
      <c r="B28" s="341" t="s">
        <v>155</v>
      </c>
      <c r="C28" s="306">
        <v>14776</v>
      </c>
      <c r="D28" s="307">
        <v>69.704689121615246</v>
      </c>
      <c r="E28" s="308">
        <v>5797</v>
      </c>
      <c r="F28" s="307">
        <v>27.346919520709502</v>
      </c>
      <c r="G28" s="308">
        <v>375</v>
      </c>
      <c r="H28" s="307">
        <v>1.7690348146051513</v>
      </c>
      <c r="I28" s="308">
        <v>9</v>
      </c>
      <c r="J28" s="309">
        <v>4.2456835550523639E-2</v>
      </c>
      <c r="K28" s="308">
        <v>237</v>
      </c>
      <c r="L28" s="309">
        <v>1.1180300028304557</v>
      </c>
      <c r="M28" s="308">
        <v>4</v>
      </c>
      <c r="N28" s="309">
        <v>1.8869704689121615E-2</v>
      </c>
      <c r="O28" s="308">
        <v>0</v>
      </c>
      <c r="P28" s="979">
        <v>0</v>
      </c>
      <c r="Q28" s="972">
        <v>10304</v>
      </c>
      <c r="R28" s="310">
        <v>48.608359279177279</v>
      </c>
      <c r="S28" s="311">
        <v>10894</v>
      </c>
      <c r="T28" s="312">
        <v>51.391640720822721</v>
      </c>
      <c r="U28" s="313">
        <v>1309</v>
      </c>
      <c r="V28" s="310">
        <v>61.025641025641029</v>
      </c>
      <c r="W28" s="311">
        <v>836</v>
      </c>
      <c r="X28" s="314">
        <v>38.974358974358978</v>
      </c>
      <c r="Y28" s="313">
        <v>10546</v>
      </c>
      <c r="Z28" s="307">
        <v>49.749976412869138</v>
      </c>
      <c r="AA28" s="311">
        <v>10652</v>
      </c>
      <c r="AB28" s="314">
        <v>50.250023587130869</v>
      </c>
      <c r="AC28" s="313">
        <v>1097</v>
      </c>
      <c r="AD28" s="307">
        <v>51.142191142191137</v>
      </c>
      <c r="AE28" s="313">
        <v>1048</v>
      </c>
      <c r="AF28" s="314">
        <v>48.857808857808863</v>
      </c>
      <c r="AG28" s="313">
        <v>952</v>
      </c>
      <c r="AH28" s="307">
        <v>44.382284382284382</v>
      </c>
      <c r="AI28" s="311">
        <v>384</v>
      </c>
      <c r="AJ28" s="307">
        <v>17.902097902097903</v>
      </c>
      <c r="AK28" s="311">
        <v>356</v>
      </c>
      <c r="AL28" s="310">
        <v>16.596736596736598</v>
      </c>
      <c r="AM28" s="311">
        <v>452</v>
      </c>
      <c r="AN28" s="310">
        <v>21.072261072261071</v>
      </c>
      <c r="AO28" s="311">
        <v>1</v>
      </c>
      <c r="AP28" s="307">
        <v>4.6620046620046623E-2</v>
      </c>
      <c r="AQ28" s="311">
        <v>0</v>
      </c>
      <c r="AR28" s="314">
        <v>0</v>
      </c>
      <c r="AS28" s="583">
        <v>21198</v>
      </c>
      <c r="AT28" s="315">
        <v>2145</v>
      </c>
    </row>
    <row r="29" spans="1:46" ht="15">
      <c r="A29" s="340">
        <v>490</v>
      </c>
      <c r="B29" s="341" t="s">
        <v>159</v>
      </c>
      <c r="C29" s="306">
        <v>28844</v>
      </c>
      <c r="D29" s="307">
        <v>58.686850190237848</v>
      </c>
      <c r="E29" s="308">
        <v>18757</v>
      </c>
      <c r="F29" s="307">
        <v>38.163543510549552</v>
      </c>
      <c r="G29" s="308">
        <v>1286</v>
      </c>
      <c r="H29" s="307">
        <v>2.616533398441474</v>
      </c>
      <c r="I29" s="308">
        <v>37</v>
      </c>
      <c r="J29" s="309">
        <v>7.5281287513479428E-2</v>
      </c>
      <c r="K29" s="308">
        <v>216</v>
      </c>
      <c r="L29" s="309">
        <v>0.43947994872733931</v>
      </c>
      <c r="M29" s="308">
        <v>9</v>
      </c>
      <c r="N29" s="309">
        <v>1.8311664530305805E-2</v>
      </c>
      <c r="O29" s="308">
        <v>0</v>
      </c>
      <c r="P29" s="979">
        <v>0</v>
      </c>
      <c r="Q29" s="972">
        <v>24301</v>
      </c>
      <c r="R29" s="310">
        <v>49.443528861217928</v>
      </c>
      <c r="S29" s="311">
        <v>24848</v>
      </c>
      <c r="T29" s="312">
        <v>50.556471138782065</v>
      </c>
      <c r="U29" s="313">
        <v>2878</v>
      </c>
      <c r="V29" s="310">
        <v>54.342900302114806</v>
      </c>
      <c r="W29" s="311">
        <v>2418</v>
      </c>
      <c r="X29" s="314">
        <v>45.657099697885194</v>
      </c>
      <c r="Y29" s="313">
        <v>15144</v>
      </c>
      <c r="Z29" s="307">
        <v>30.812427516327901</v>
      </c>
      <c r="AA29" s="311">
        <v>34005</v>
      </c>
      <c r="AB29" s="314">
        <v>69.187572483672099</v>
      </c>
      <c r="AC29" s="313">
        <v>2363</v>
      </c>
      <c r="AD29" s="307">
        <v>44.618580060422964</v>
      </c>
      <c r="AE29" s="313">
        <v>2933</v>
      </c>
      <c r="AF29" s="314">
        <v>55.381419939577036</v>
      </c>
      <c r="AG29" s="313">
        <v>1960</v>
      </c>
      <c r="AH29" s="307">
        <v>37.009063444108762</v>
      </c>
      <c r="AI29" s="311">
        <v>1209</v>
      </c>
      <c r="AJ29" s="307">
        <v>22.828549848942597</v>
      </c>
      <c r="AK29" s="311">
        <v>917</v>
      </c>
      <c r="AL29" s="310">
        <v>17.314954682779458</v>
      </c>
      <c r="AM29" s="311">
        <v>1208</v>
      </c>
      <c r="AN29" s="310">
        <v>22.80966767371601</v>
      </c>
      <c r="AO29" s="311">
        <v>1</v>
      </c>
      <c r="AP29" s="307">
        <v>1.8882175226586102E-2</v>
      </c>
      <c r="AQ29" s="311">
        <v>1</v>
      </c>
      <c r="AR29" s="314">
        <v>1.8882175226586102E-2</v>
      </c>
      <c r="AS29" s="583">
        <v>49149</v>
      </c>
      <c r="AT29" s="315">
        <v>5296</v>
      </c>
    </row>
    <row r="30" spans="1:46" ht="15">
      <c r="A30" s="340">
        <v>659</v>
      </c>
      <c r="B30" s="341" t="s">
        <v>199</v>
      </c>
      <c r="C30" s="306">
        <v>10000</v>
      </c>
      <c r="D30" s="307">
        <v>47.116471918582739</v>
      </c>
      <c r="E30" s="308">
        <v>10192</v>
      </c>
      <c r="F30" s="307">
        <v>48.021108179419528</v>
      </c>
      <c r="G30" s="308">
        <v>975</v>
      </c>
      <c r="H30" s="307">
        <v>4.593856012061817</v>
      </c>
      <c r="I30" s="308">
        <v>24</v>
      </c>
      <c r="J30" s="309">
        <v>0.11307953260459858</v>
      </c>
      <c r="K30" s="308">
        <v>29</v>
      </c>
      <c r="L30" s="309">
        <v>0.13663776856388993</v>
      </c>
      <c r="M30" s="308">
        <v>4</v>
      </c>
      <c r="N30" s="309">
        <v>1.8846588767433094E-2</v>
      </c>
      <c r="O30" s="308">
        <v>0</v>
      </c>
      <c r="P30" s="979">
        <v>0</v>
      </c>
      <c r="Q30" s="972">
        <v>10230</v>
      </c>
      <c r="R30" s="310">
        <v>48.200150772710138</v>
      </c>
      <c r="S30" s="311">
        <v>10994</v>
      </c>
      <c r="T30" s="312">
        <v>51.799849227289862</v>
      </c>
      <c r="U30" s="313">
        <v>935</v>
      </c>
      <c r="V30" s="310">
        <v>55.988023952095809</v>
      </c>
      <c r="W30" s="311">
        <v>735</v>
      </c>
      <c r="X30" s="314">
        <v>44.011976047904191</v>
      </c>
      <c r="Y30" s="313">
        <v>9842</v>
      </c>
      <c r="Z30" s="307">
        <v>46.37203166226913</v>
      </c>
      <c r="AA30" s="311">
        <v>11382</v>
      </c>
      <c r="AB30" s="314">
        <v>53.62796833773087</v>
      </c>
      <c r="AC30" s="313">
        <v>786</v>
      </c>
      <c r="AD30" s="307">
        <v>47.065868263473057</v>
      </c>
      <c r="AE30" s="313">
        <v>884</v>
      </c>
      <c r="AF30" s="314">
        <v>52.934131736526943</v>
      </c>
      <c r="AG30" s="313">
        <v>663</v>
      </c>
      <c r="AH30" s="307">
        <v>39.700598802395213</v>
      </c>
      <c r="AI30" s="311">
        <v>348</v>
      </c>
      <c r="AJ30" s="307">
        <v>20.838323353293415</v>
      </c>
      <c r="AK30" s="311">
        <v>271</v>
      </c>
      <c r="AL30" s="310">
        <v>16.227544910179642</v>
      </c>
      <c r="AM30" s="311">
        <v>387</v>
      </c>
      <c r="AN30" s="310">
        <v>23.173652694610777</v>
      </c>
      <c r="AO30" s="311">
        <v>1</v>
      </c>
      <c r="AP30" s="307">
        <v>5.9880239520958084E-2</v>
      </c>
      <c r="AQ30" s="311">
        <v>0</v>
      </c>
      <c r="AR30" s="314">
        <v>0</v>
      </c>
      <c r="AS30" s="583">
        <v>21224</v>
      </c>
      <c r="AT30" s="315">
        <v>1670</v>
      </c>
    </row>
    <row r="31" spans="1:46" ht="15">
      <c r="A31" s="340">
        <v>665</v>
      </c>
      <c r="B31" s="341" t="s">
        <v>207</v>
      </c>
      <c r="C31" s="306">
        <v>20441</v>
      </c>
      <c r="D31" s="307">
        <v>66.274357228544574</v>
      </c>
      <c r="E31" s="308">
        <v>9067</v>
      </c>
      <c r="F31" s="307">
        <v>29.397270045066954</v>
      </c>
      <c r="G31" s="308">
        <v>1029</v>
      </c>
      <c r="H31" s="307">
        <v>3.3362513374185387</v>
      </c>
      <c r="I31" s="308">
        <v>9</v>
      </c>
      <c r="J31" s="309">
        <v>2.918004085205719E-2</v>
      </c>
      <c r="K31" s="308">
        <v>108</v>
      </c>
      <c r="L31" s="309">
        <v>0.35016049022468632</v>
      </c>
      <c r="M31" s="308">
        <v>5</v>
      </c>
      <c r="N31" s="309">
        <v>1.621113380669844E-2</v>
      </c>
      <c r="O31" s="308">
        <v>184</v>
      </c>
      <c r="P31" s="979">
        <v>0.59656972408650255</v>
      </c>
      <c r="Q31" s="972">
        <v>15143</v>
      </c>
      <c r="R31" s="310">
        <v>49.097039846966894</v>
      </c>
      <c r="S31" s="311">
        <v>15700</v>
      </c>
      <c r="T31" s="312">
        <v>50.902960153033106</v>
      </c>
      <c r="U31" s="313">
        <v>1197</v>
      </c>
      <c r="V31" s="310">
        <v>53.725314183123871</v>
      </c>
      <c r="W31" s="311">
        <v>1031</v>
      </c>
      <c r="X31" s="314">
        <v>46.274685816876122</v>
      </c>
      <c r="Y31" s="313">
        <v>12712</v>
      </c>
      <c r="Z31" s="307">
        <v>41.215186590150118</v>
      </c>
      <c r="AA31" s="311">
        <v>18131</v>
      </c>
      <c r="AB31" s="314">
        <v>58.784813409849889</v>
      </c>
      <c r="AC31" s="313">
        <v>1400</v>
      </c>
      <c r="AD31" s="307">
        <v>62.836624775583481</v>
      </c>
      <c r="AE31" s="313">
        <v>828</v>
      </c>
      <c r="AF31" s="314">
        <v>37.163375224416519</v>
      </c>
      <c r="AG31" s="313">
        <v>795</v>
      </c>
      <c r="AH31" s="307">
        <v>35.682226211849191</v>
      </c>
      <c r="AI31" s="311">
        <v>552</v>
      </c>
      <c r="AJ31" s="307">
        <v>24.775583482944345</v>
      </c>
      <c r="AK31" s="311">
        <v>402</v>
      </c>
      <c r="AL31" s="310">
        <v>18.043087971274684</v>
      </c>
      <c r="AM31" s="311">
        <v>476</v>
      </c>
      <c r="AN31" s="310">
        <v>21.364452423698385</v>
      </c>
      <c r="AO31" s="311">
        <v>0</v>
      </c>
      <c r="AP31" s="307">
        <v>0</v>
      </c>
      <c r="AQ31" s="311">
        <v>3</v>
      </c>
      <c r="AR31" s="314">
        <v>0.13464991023339318</v>
      </c>
      <c r="AS31" s="583">
        <v>30843</v>
      </c>
      <c r="AT31" s="315">
        <v>2228</v>
      </c>
    </row>
    <row r="32" spans="1:46" ht="15">
      <c r="A32" s="340">
        <v>837</v>
      </c>
      <c r="B32" s="341" t="s">
        <v>242</v>
      </c>
      <c r="C32" s="306">
        <v>66773</v>
      </c>
      <c r="D32" s="307">
        <v>65.190818827067091</v>
      </c>
      <c r="E32" s="308">
        <v>28480</v>
      </c>
      <c r="F32" s="307">
        <v>27.805168559071337</v>
      </c>
      <c r="G32" s="308">
        <v>4848</v>
      </c>
      <c r="H32" s="307">
        <v>4.7331270075273126</v>
      </c>
      <c r="I32" s="308">
        <v>3</v>
      </c>
      <c r="J32" s="309">
        <v>2.9289152274302676E-3</v>
      </c>
      <c r="K32" s="308">
        <v>2301</v>
      </c>
      <c r="L32" s="309">
        <v>2.2464779794390153</v>
      </c>
      <c r="M32" s="308">
        <v>22</v>
      </c>
      <c r="N32" s="309">
        <v>2.1478711667821962E-2</v>
      </c>
      <c r="O32" s="308">
        <v>0</v>
      </c>
      <c r="P32" s="979">
        <v>0</v>
      </c>
      <c r="Q32" s="972">
        <v>49321</v>
      </c>
      <c r="R32" s="310">
        <v>48.152342644029403</v>
      </c>
      <c r="S32" s="311">
        <v>53106</v>
      </c>
      <c r="T32" s="312">
        <v>51.84765735597059</v>
      </c>
      <c r="U32" s="313">
        <v>21048</v>
      </c>
      <c r="V32" s="310">
        <v>51.597087735640926</v>
      </c>
      <c r="W32" s="311">
        <v>19745</v>
      </c>
      <c r="X32" s="314">
        <v>48.402912264359081</v>
      </c>
      <c r="Y32" s="313">
        <v>65452</v>
      </c>
      <c r="Z32" s="307">
        <v>63.901119821921959</v>
      </c>
      <c r="AA32" s="311">
        <v>36975</v>
      </c>
      <c r="AB32" s="314">
        <v>36.098880178078048</v>
      </c>
      <c r="AC32" s="313">
        <v>30534</v>
      </c>
      <c r="AD32" s="307">
        <v>74.851077390728804</v>
      </c>
      <c r="AE32" s="313">
        <v>10259</v>
      </c>
      <c r="AF32" s="314">
        <v>25.148922609271196</v>
      </c>
      <c r="AG32" s="313">
        <v>12442</v>
      </c>
      <c r="AH32" s="307">
        <v>30.500330939131715</v>
      </c>
      <c r="AI32" s="311">
        <v>6756</v>
      </c>
      <c r="AJ32" s="307">
        <v>16.561664991542667</v>
      </c>
      <c r="AK32" s="311">
        <v>8571</v>
      </c>
      <c r="AL32" s="310">
        <v>21.010957762361191</v>
      </c>
      <c r="AM32" s="311">
        <v>12954</v>
      </c>
      <c r="AN32" s="310">
        <v>31.7554482386684</v>
      </c>
      <c r="AO32" s="311">
        <v>35</v>
      </c>
      <c r="AP32" s="307">
        <v>8.5799034148015582E-2</v>
      </c>
      <c r="AQ32" s="311">
        <v>35</v>
      </c>
      <c r="AR32" s="314">
        <v>8.5799034148015582E-2</v>
      </c>
      <c r="AS32" s="583">
        <v>102427</v>
      </c>
      <c r="AT32" s="315">
        <v>40793</v>
      </c>
    </row>
    <row r="33" spans="1:46" ht="15">
      <c r="A33" s="340">
        <v>873</v>
      </c>
      <c r="B33" s="342" t="s">
        <v>3330</v>
      </c>
      <c r="C33" s="306">
        <v>5372</v>
      </c>
      <c r="D33" s="307">
        <v>70.842674403270479</v>
      </c>
      <c r="E33" s="308">
        <v>2139</v>
      </c>
      <c r="F33" s="307">
        <v>28.207833311354346</v>
      </c>
      <c r="G33" s="308">
        <v>57</v>
      </c>
      <c r="H33" s="307">
        <v>0.75168139258868527</v>
      </c>
      <c r="I33" s="308">
        <v>0</v>
      </c>
      <c r="J33" s="309">
        <v>0</v>
      </c>
      <c r="K33" s="308">
        <v>8</v>
      </c>
      <c r="L33" s="309">
        <v>0.10549914281946458</v>
      </c>
      <c r="M33" s="308">
        <v>3</v>
      </c>
      <c r="N33" s="309">
        <v>3.9562178557299224E-2</v>
      </c>
      <c r="O33" s="308">
        <v>4</v>
      </c>
      <c r="P33" s="979">
        <v>5.2749571409732292E-2</v>
      </c>
      <c r="Q33" s="973">
        <v>3776</v>
      </c>
      <c r="R33" s="316">
        <v>49.795595410787286</v>
      </c>
      <c r="S33" s="317">
        <v>3807</v>
      </c>
      <c r="T33" s="318">
        <v>50.204404589212714</v>
      </c>
      <c r="U33" s="319">
        <v>136</v>
      </c>
      <c r="V33" s="316">
        <v>50.370370370370367</v>
      </c>
      <c r="W33" s="317">
        <v>134</v>
      </c>
      <c r="X33" s="320">
        <v>49.629629629629626</v>
      </c>
      <c r="Y33" s="319">
        <v>4899</v>
      </c>
      <c r="Z33" s="321">
        <v>64.60503758406962</v>
      </c>
      <c r="AA33" s="317">
        <v>2684</v>
      </c>
      <c r="AB33" s="320">
        <v>35.394962415930372</v>
      </c>
      <c r="AC33" s="313">
        <v>178</v>
      </c>
      <c r="AD33" s="307">
        <v>65.925925925925924</v>
      </c>
      <c r="AE33" s="313">
        <v>92</v>
      </c>
      <c r="AF33" s="314">
        <v>34.074074074074076</v>
      </c>
      <c r="AG33" s="313">
        <v>104</v>
      </c>
      <c r="AH33" s="307">
        <v>38.518518518518519</v>
      </c>
      <c r="AI33" s="311">
        <v>92</v>
      </c>
      <c r="AJ33" s="307">
        <v>34.074074074074076</v>
      </c>
      <c r="AK33" s="311">
        <v>32</v>
      </c>
      <c r="AL33" s="310">
        <v>11.851851851851853</v>
      </c>
      <c r="AM33" s="311">
        <v>42</v>
      </c>
      <c r="AN33" s="310">
        <v>15.555555555555555</v>
      </c>
      <c r="AO33" s="311">
        <v>0</v>
      </c>
      <c r="AP33" s="307">
        <v>0</v>
      </c>
      <c r="AQ33" s="311">
        <v>0</v>
      </c>
      <c r="AR33" s="314">
        <v>0</v>
      </c>
      <c r="AS33" s="584">
        <v>7583</v>
      </c>
      <c r="AT33" s="322">
        <v>270</v>
      </c>
    </row>
    <row r="34" spans="1:46" ht="17.25" customHeight="1">
      <c r="A34" s="171"/>
      <c r="B34" s="186" t="s">
        <v>316</v>
      </c>
      <c r="C34" s="188">
        <v>42668</v>
      </c>
      <c r="D34" s="173">
        <v>30.253912204944942</v>
      </c>
      <c r="E34" s="172">
        <v>83094</v>
      </c>
      <c r="F34" s="173">
        <v>58.918125545085196</v>
      </c>
      <c r="G34" s="172">
        <v>14043</v>
      </c>
      <c r="H34" s="173">
        <v>9.957244049265066</v>
      </c>
      <c r="I34" s="172">
        <v>6</v>
      </c>
      <c r="J34" s="239">
        <v>4.2543234562123751E-3</v>
      </c>
      <c r="K34" s="172">
        <v>1054</v>
      </c>
      <c r="L34" s="239">
        <v>0.74734282047464073</v>
      </c>
      <c r="M34" s="172">
        <v>123</v>
      </c>
      <c r="N34" s="239">
        <v>8.7213630852353702E-2</v>
      </c>
      <c r="O34" s="172">
        <v>45</v>
      </c>
      <c r="P34" s="189">
        <v>34.883720930232556</v>
      </c>
      <c r="Q34" s="974">
        <v>70217</v>
      </c>
      <c r="R34" s="174">
        <v>49.787638354144065</v>
      </c>
      <c r="S34" s="172">
        <v>70816</v>
      </c>
      <c r="T34" s="191">
        <v>50.212361645855928</v>
      </c>
      <c r="U34" s="188">
        <v>23770</v>
      </c>
      <c r="V34" s="174">
        <v>58.597312954517442</v>
      </c>
      <c r="W34" s="172">
        <v>16795</v>
      </c>
      <c r="X34" s="193">
        <v>41.402687045482558</v>
      </c>
      <c r="Y34" s="188">
        <v>74331</v>
      </c>
      <c r="Z34" s="173">
        <v>52.704686137287013</v>
      </c>
      <c r="AA34" s="172">
        <v>66702</v>
      </c>
      <c r="AB34" s="193">
        <v>47.295313862712987</v>
      </c>
      <c r="AC34" s="188">
        <v>32244</v>
      </c>
      <c r="AD34" s="173">
        <v>79.487242696906208</v>
      </c>
      <c r="AE34" s="172">
        <v>8321</v>
      </c>
      <c r="AF34" s="193">
        <v>20.5127573030938</v>
      </c>
      <c r="AG34" s="188">
        <v>18377</v>
      </c>
      <c r="AH34" s="173">
        <v>45.3026007642056</v>
      </c>
      <c r="AI34" s="172">
        <v>7791</v>
      </c>
      <c r="AJ34" s="173">
        <v>19.206212251941331</v>
      </c>
      <c r="AK34" s="172">
        <v>5381</v>
      </c>
      <c r="AL34" s="174">
        <v>13.265130038210279</v>
      </c>
      <c r="AM34" s="172">
        <v>8995</v>
      </c>
      <c r="AN34" s="174">
        <v>22.174288179465059</v>
      </c>
      <c r="AO34" s="172">
        <v>12</v>
      </c>
      <c r="AP34" s="173">
        <v>2.9582152101565388E-2</v>
      </c>
      <c r="AQ34" s="172">
        <v>9</v>
      </c>
      <c r="AR34" s="193">
        <v>2.218661407617404E-2</v>
      </c>
      <c r="AS34" s="585">
        <v>141033</v>
      </c>
      <c r="AT34" s="195">
        <v>40565</v>
      </c>
    </row>
    <row r="35" spans="1:46" ht="15">
      <c r="A35" s="340">
        <v>31</v>
      </c>
      <c r="B35" s="343" t="s">
        <v>16</v>
      </c>
      <c r="C35" s="306">
        <v>5126</v>
      </c>
      <c r="D35" s="307">
        <v>28.670507299065946</v>
      </c>
      <c r="E35" s="308">
        <v>11225</v>
      </c>
      <c r="F35" s="307">
        <v>62.783153420213658</v>
      </c>
      <c r="G35" s="308">
        <v>1412</v>
      </c>
      <c r="H35" s="307">
        <v>7.8975334190950282</v>
      </c>
      <c r="I35" s="308">
        <v>3</v>
      </c>
      <c r="J35" s="309">
        <v>1.6779461938587169E-2</v>
      </c>
      <c r="K35" s="308">
        <v>107</v>
      </c>
      <c r="L35" s="309">
        <v>0.59846747580960902</v>
      </c>
      <c r="M35" s="308">
        <v>6</v>
      </c>
      <c r="N35" s="309">
        <v>3.3558923877174338E-2</v>
      </c>
      <c r="O35" s="308">
        <v>0</v>
      </c>
      <c r="P35" s="979">
        <v>0</v>
      </c>
      <c r="Q35" s="975">
        <v>8962</v>
      </c>
      <c r="R35" s="323">
        <v>50.125845964539408</v>
      </c>
      <c r="S35" s="324">
        <v>8917</v>
      </c>
      <c r="T35" s="325">
        <v>49.874154035460592</v>
      </c>
      <c r="U35" s="326">
        <v>2135</v>
      </c>
      <c r="V35" s="323">
        <v>58.158539907382192</v>
      </c>
      <c r="W35" s="324">
        <v>1536</v>
      </c>
      <c r="X35" s="327">
        <v>41.841460092617815</v>
      </c>
      <c r="Y35" s="326">
        <v>7816</v>
      </c>
      <c r="Z35" s="328">
        <v>43.716091503999102</v>
      </c>
      <c r="AA35" s="324">
        <v>10063</v>
      </c>
      <c r="AB35" s="327">
        <v>56.28390849600089</v>
      </c>
      <c r="AC35" s="313">
        <v>2672</v>
      </c>
      <c r="AD35" s="307">
        <v>72.786706619449731</v>
      </c>
      <c r="AE35" s="313">
        <v>999</v>
      </c>
      <c r="AF35" s="314">
        <v>27.213293380550258</v>
      </c>
      <c r="AG35" s="313">
        <v>1654</v>
      </c>
      <c r="AH35" s="307">
        <v>45.055843094524647</v>
      </c>
      <c r="AI35" s="311">
        <v>754</v>
      </c>
      <c r="AJ35" s="307">
        <v>20.539362571506402</v>
      </c>
      <c r="AK35" s="311">
        <v>480</v>
      </c>
      <c r="AL35" s="310">
        <v>13.075456278943069</v>
      </c>
      <c r="AM35" s="311">
        <v>780</v>
      </c>
      <c r="AN35" s="310">
        <v>21.247616453282482</v>
      </c>
      <c r="AO35" s="311">
        <v>1</v>
      </c>
      <c r="AP35" s="307">
        <v>2.7240533914464723E-2</v>
      </c>
      <c r="AQ35" s="311">
        <v>2</v>
      </c>
      <c r="AR35" s="314">
        <v>5.4481067828929447E-2</v>
      </c>
      <c r="AS35" s="586">
        <v>17879</v>
      </c>
      <c r="AT35" s="329">
        <v>3671</v>
      </c>
    </row>
    <row r="36" spans="1:46" ht="15">
      <c r="A36" s="340">
        <v>40</v>
      </c>
      <c r="B36" s="341" t="s">
        <v>24</v>
      </c>
      <c r="C36" s="306">
        <v>7033</v>
      </c>
      <c r="D36" s="307">
        <v>46.489952406134321</v>
      </c>
      <c r="E36" s="308">
        <v>7579</v>
      </c>
      <c r="F36" s="307">
        <v>50.099153886832362</v>
      </c>
      <c r="G36" s="308">
        <v>447</v>
      </c>
      <c r="H36" s="307">
        <v>2.9547858276044421</v>
      </c>
      <c r="I36" s="308">
        <v>0</v>
      </c>
      <c r="J36" s="309">
        <v>0</v>
      </c>
      <c r="K36" s="308">
        <v>51</v>
      </c>
      <c r="L36" s="309">
        <v>0.33712321523003702</v>
      </c>
      <c r="M36" s="308">
        <v>5</v>
      </c>
      <c r="N36" s="309">
        <v>3.3051295610787942E-2</v>
      </c>
      <c r="O36" s="308">
        <v>13</v>
      </c>
      <c r="P36" s="979">
        <v>8.5933368588048648E-2</v>
      </c>
      <c r="Q36" s="972">
        <v>7934</v>
      </c>
      <c r="R36" s="310">
        <v>52.445795875198307</v>
      </c>
      <c r="S36" s="311">
        <v>7194</v>
      </c>
      <c r="T36" s="312">
        <v>47.554204124801693</v>
      </c>
      <c r="U36" s="313">
        <v>894</v>
      </c>
      <c r="V36" s="310">
        <v>57.528957528957527</v>
      </c>
      <c r="W36" s="311">
        <v>660</v>
      </c>
      <c r="X36" s="314">
        <v>42.471042471042466</v>
      </c>
      <c r="Y36" s="313">
        <v>4864</v>
      </c>
      <c r="Z36" s="307">
        <v>32.152300370174515</v>
      </c>
      <c r="AA36" s="311">
        <v>10264</v>
      </c>
      <c r="AB36" s="314">
        <v>67.847699629825485</v>
      </c>
      <c r="AC36" s="313">
        <v>819</v>
      </c>
      <c r="AD36" s="307">
        <v>52.702702702702695</v>
      </c>
      <c r="AE36" s="313">
        <v>735</v>
      </c>
      <c r="AF36" s="314">
        <v>47.297297297297298</v>
      </c>
      <c r="AG36" s="313">
        <v>690</v>
      </c>
      <c r="AH36" s="307">
        <v>44.401544401544399</v>
      </c>
      <c r="AI36" s="311">
        <v>407</v>
      </c>
      <c r="AJ36" s="307">
        <v>26.190476190476193</v>
      </c>
      <c r="AK36" s="311">
        <v>204</v>
      </c>
      <c r="AL36" s="310">
        <v>13.127413127413126</v>
      </c>
      <c r="AM36" s="311">
        <v>253</v>
      </c>
      <c r="AN36" s="310">
        <v>16.28056628056628</v>
      </c>
      <c r="AO36" s="311">
        <v>0</v>
      </c>
      <c r="AP36" s="307">
        <v>0</v>
      </c>
      <c r="AQ36" s="311">
        <v>0</v>
      </c>
      <c r="AR36" s="314">
        <v>0</v>
      </c>
      <c r="AS36" s="583">
        <v>15128</v>
      </c>
      <c r="AT36" s="315">
        <v>1554</v>
      </c>
    </row>
    <row r="37" spans="1:46" ht="15">
      <c r="A37" s="340">
        <v>190</v>
      </c>
      <c r="B37" s="341" t="s">
        <v>81</v>
      </c>
      <c r="C37" s="306">
        <v>1301</v>
      </c>
      <c r="D37" s="307">
        <v>19.388971684053651</v>
      </c>
      <c r="E37" s="308">
        <v>3872</v>
      </c>
      <c r="F37" s="307">
        <v>57.704918032786892</v>
      </c>
      <c r="G37" s="308">
        <v>1432</v>
      </c>
      <c r="H37" s="307">
        <v>21.341281669150522</v>
      </c>
      <c r="I37" s="308">
        <v>0</v>
      </c>
      <c r="J37" s="309">
        <v>0</v>
      </c>
      <c r="K37" s="308">
        <v>82</v>
      </c>
      <c r="L37" s="309">
        <v>1.2220566318926975</v>
      </c>
      <c r="M37" s="308">
        <v>19</v>
      </c>
      <c r="N37" s="309">
        <v>0.28315946348733234</v>
      </c>
      <c r="O37" s="308">
        <v>4</v>
      </c>
      <c r="P37" s="979">
        <v>5.9612518628912071E-2</v>
      </c>
      <c r="Q37" s="972">
        <v>3137</v>
      </c>
      <c r="R37" s="310">
        <v>46.751117734724289</v>
      </c>
      <c r="S37" s="311">
        <v>3573</v>
      </c>
      <c r="T37" s="312">
        <v>53.248882265275711</v>
      </c>
      <c r="U37" s="313">
        <v>1778</v>
      </c>
      <c r="V37" s="310">
        <v>55.337690631808279</v>
      </c>
      <c r="W37" s="311">
        <v>1435</v>
      </c>
      <c r="X37" s="314">
        <v>44.662309368191721</v>
      </c>
      <c r="Y37" s="313">
        <v>5021</v>
      </c>
      <c r="Z37" s="307">
        <v>74.828614008941869</v>
      </c>
      <c r="AA37" s="311">
        <v>1689</v>
      </c>
      <c r="AB37" s="314">
        <v>25.17138599105812</v>
      </c>
      <c r="AC37" s="313">
        <v>2809</v>
      </c>
      <c r="AD37" s="307">
        <v>87.4260815437286</v>
      </c>
      <c r="AE37" s="313">
        <v>404</v>
      </c>
      <c r="AF37" s="314">
        <v>12.573918456271397</v>
      </c>
      <c r="AG37" s="313">
        <v>1338</v>
      </c>
      <c r="AH37" s="307">
        <v>41.643323996265174</v>
      </c>
      <c r="AI37" s="311">
        <v>651</v>
      </c>
      <c r="AJ37" s="307">
        <v>20.261437908496731</v>
      </c>
      <c r="AK37" s="311">
        <v>438</v>
      </c>
      <c r="AL37" s="310">
        <v>13.632119514472455</v>
      </c>
      <c r="AM37" s="311">
        <v>783</v>
      </c>
      <c r="AN37" s="310">
        <v>24.369747899159663</v>
      </c>
      <c r="AO37" s="311">
        <v>2</v>
      </c>
      <c r="AP37" s="307">
        <v>6.2247121070650488E-2</v>
      </c>
      <c r="AQ37" s="311">
        <v>1</v>
      </c>
      <c r="AR37" s="314">
        <v>3.1123560535325244E-2</v>
      </c>
      <c r="AS37" s="583">
        <v>6710</v>
      </c>
      <c r="AT37" s="315">
        <v>3213</v>
      </c>
    </row>
    <row r="38" spans="1:46" ht="15">
      <c r="A38" s="340">
        <v>604</v>
      </c>
      <c r="B38" s="341" t="s">
        <v>177</v>
      </c>
      <c r="C38" s="306">
        <v>6488</v>
      </c>
      <c r="D38" s="307">
        <v>28.890769025248254</v>
      </c>
      <c r="E38" s="308">
        <v>14092</v>
      </c>
      <c r="F38" s="307">
        <v>62.751035311929471</v>
      </c>
      <c r="G38" s="308">
        <v>1600</v>
      </c>
      <c r="H38" s="307">
        <v>7.12472725653471</v>
      </c>
      <c r="I38" s="308">
        <v>0</v>
      </c>
      <c r="J38" s="309">
        <v>0</v>
      </c>
      <c r="K38" s="308">
        <v>245</v>
      </c>
      <c r="L38" s="309">
        <v>1.0909738611568776</v>
      </c>
      <c r="M38" s="308">
        <v>18</v>
      </c>
      <c r="N38" s="309">
        <v>8.0153181636015494E-2</v>
      </c>
      <c r="O38" s="308">
        <v>14</v>
      </c>
      <c r="P38" s="979">
        <v>6.2341363494678718E-2</v>
      </c>
      <c r="Q38" s="972">
        <v>10995</v>
      </c>
      <c r="R38" s="310">
        <v>48.960235115999467</v>
      </c>
      <c r="S38" s="311">
        <v>11462</v>
      </c>
      <c r="T38" s="312">
        <v>51.03976488400054</v>
      </c>
      <c r="U38" s="313">
        <v>3531</v>
      </c>
      <c r="V38" s="310">
        <v>60.994990499222666</v>
      </c>
      <c r="W38" s="311">
        <v>2258</v>
      </c>
      <c r="X38" s="314">
        <v>39.005009500777341</v>
      </c>
      <c r="Y38" s="313">
        <v>11950</v>
      </c>
      <c r="Z38" s="307">
        <v>53.212806697243622</v>
      </c>
      <c r="AA38" s="311">
        <v>10507</v>
      </c>
      <c r="AB38" s="314">
        <v>46.787193302756378</v>
      </c>
      <c r="AC38" s="313">
        <v>4022</v>
      </c>
      <c r="AD38" s="307">
        <v>69.476593539471409</v>
      </c>
      <c r="AE38" s="313">
        <v>1767</v>
      </c>
      <c r="AF38" s="314">
        <v>30.523406460528591</v>
      </c>
      <c r="AG38" s="313">
        <v>2888</v>
      </c>
      <c r="AH38" s="307">
        <v>49.887718086025217</v>
      </c>
      <c r="AI38" s="311">
        <v>1168</v>
      </c>
      <c r="AJ38" s="307">
        <v>20.176196234237349</v>
      </c>
      <c r="AK38" s="311">
        <v>643</v>
      </c>
      <c r="AL38" s="310">
        <v>11.107272413197443</v>
      </c>
      <c r="AM38" s="311">
        <v>1090</v>
      </c>
      <c r="AN38" s="310">
        <v>18.828813266539989</v>
      </c>
      <c r="AO38" s="311">
        <v>0</v>
      </c>
      <c r="AP38" s="307">
        <v>0</v>
      </c>
      <c r="AQ38" s="311">
        <v>0</v>
      </c>
      <c r="AR38" s="314">
        <v>0</v>
      </c>
      <c r="AS38" s="583">
        <v>22457</v>
      </c>
      <c r="AT38" s="315">
        <v>5789</v>
      </c>
    </row>
    <row r="39" spans="1:46" ht="15">
      <c r="A39" s="340">
        <v>670</v>
      </c>
      <c r="B39" s="341" t="s">
        <v>211</v>
      </c>
      <c r="C39" s="306">
        <v>5475</v>
      </c>
      <c r="D39" s="307">
        <v>39.146289146289149</v>
      </c>
      <c r="E39" s="308">
        <v>7032</v>
      </c>
      <c r="F39" s="307">
        <v>50.278850278850271</v>
      </c>
      <c r="G39" s="308">
        <v>1338</v>
      </c>
      <c r="H39" s="307">
        <v>9.5667095667095658</v>
      </c>
      <c r="I39" s="308">
        <v>1</v>
      </c>
      <c r="J39" s="309">
        <v>7.1500071500071507E-3</v>
      </c>
      <c r="K39" s="308">
        <v>119</v>
      </c>
      <c r="L39" s="309">
        <v>0.85085085085085088</v>
      </c>
      <c r="M39" s="308">
        <v>20</v>
      </c>
      <c r="N39" s="309">
        <v>0.14300014300014299</v>
      </c>
      <c r="O39" s="308">
        <v>1</v>
      </c>
      <c r="P39" s="979">
        <v>7.1500071500071507E-3</v>
      </c>
      <c r="Q39" s="972">
        <v>6966</v>
      </c>
      <c r="R39" s="310">
        <v>49.80694980694981</v>
      </c>
      <c r="S39" s="311">
        <v>7020</v>
      </c>
      <c r="T39" s="312">
        <v>50.19305019305019</v>
      </c>
      <c r="U39" s="313">
        <v>1939</v>
      </c>
      <c r="V39" s="310">
        <v>57.147067491895079</v>
      </c>
      <c r="W39" s="311">
        <v>1454</v>
      </c>
      <c r="X39" s="314">
        <v>42.852932508104921</v>
      </c>
      <c r="Y39" s="313">
        <v>6188</v>
      </c>
      <c r="Z39" s="307">
        <v>44.244244244244243</v>
      </c>
      <c r="AA39" s="311">
        <v>7798</v>
      </c>
      <c r="AB39" s="314">
        <v>55.755755755755757</v>
      </c>
      <c r="AC39" s="313">
        <v>2771</v>
      </c>
      <c r="AD39" s="307">
        <v>81.668140288829946</v>
      </c>
      <c r="AE39" s="313">
        <v>622</v>
      </c>
      <c r="AF39" s="314">
        <v>18.331859711170058</v>
      </c>
      <c r="AG39" s="313">
        <v>1429</v>
      </c>
      <c r="AH39" s="307">
        <v>42.11612142646625</v>
      </c>
      <c r="AI39" s="311">
        <v>658</v>
      </c>
      <c r="AJ39" s="307">
        <v>19.392867668729739</v>
      </c>
      <c r="AK39" s="311">
        <v>509</v>
      </c>
      <c r="AL39" s="310">
        <v>15.001473622163278</v>
      </c>
      <c r="AM39" s="311">
        <v>796</v>
      </c>
      <c r="AN39" s="310">
        <v>23.460064839375182</v>
      </c>
      <c r="AO39" s="311">
        <v>1</v>
      </c>
      <c r="AP39" s="307">
        <v>2.9472443265546711E-2</v>
      </c>
      <c r="AQ39" s="311">
        <v>0</v>
      </c>
      <c r="AR39" s="314">
        <v>0</v>
      </c>
      <c r="AS39" s="583">
        <v>13986</v>
      </c>
      <c r="AT39" s="315">
        <v>3393</v>
      </c>
    </row>
    <row r="40" spans="1:46" ht="15">
      <c r="A40" s="340">
        <v>690</v>
      </c>
      <c r="B40" s="341" t="s">
        <v>221</v>
      </c>
      <c r="C40" s="306">
        <v>1845</v>
      </c>
      <c r="D40" s="307">
        <v>29.45872585023152</v>
      </c>
      <c r="E40" s="308">
        <v>3288</v>
      </c>
      <c r="F40" s="307">
        <v>52.498802490819095</v>
      </c>
      <c r="G40" s="308">
        <v>1059</v>
      </c>
      <c r="H40" s="307">
        <v>16.908829634360529</v>
      </c>
      <c r="I40" s="308">
        <v>0</v>
      </c>
      <c r="J40" s="309">
        <v>0</v>
      </c>
      <c r="K40" s="308">
        <v>53</v>
      </c>
      <c r="L40" s="309">
        <v>0.84623982117196239</v>
      </c>
      <c r="M40" s="308">
        <v>18</v>
      </c>
      <c r="N40" s="309">
        <v>0.28740220341689282</v>
      </c>
      <c r="O40" s="308">
        <v>0</v>
      </c>
      <c r="P40" s="979">
        <v>0</v>
      </c>
      <c r="Q40" s="972">
        <v>3223</v>
      </c>
      <c r="R40" s="310">
        <v>51.460961200702535</v>
      </c>
      <c r="S40" s="311">
        <v>3040</v>
      </c>
      <c r="T40" s="312">
        <v>48.539038799297465</v>
      </c>
      <c r="U40" s="313">
        <v>837</v>
      </c>
      <c r="V40" s="310">
        <v>56.784260515603805</v>
      </c>
      <c r="W40" s="311">
        <v>637</v>
      </c>
      <c r="X40" s="314">
        <v>43.215739484396195</v>
      </c>
      <c r="Y40" s="313">
        <v>2941</v>
      </c>
      <c r="Z40" s="307">
        <v>46.958326680504555</v>
      </c>
      <c r="AA40" s="311">
        <v>3322</v>
      </c>
      <c r="AB40" s="314">
        <v>53.041673319495452</v>
      </c>
      <c r="AC40" s="313">
        <v>1131</v>
      </c>
      <c r="AD40" s="307">
        <v>76.729986431478963</v>
      </c>
      <c r="AE40" s="313">
        <v>343</v>
      </c>
      <c r="AF40" s="314">
        <v>23.27001356852103</v>
      </c>
      <c r="AG40" s="313">
        <v>619</v>
      </c>
      <c r="AH40" s="307">
        <v>41.994572591587513</v>
      </c>
      <c r="AI40" s="311">
        <v>265</v>
      </c>
      <c r="AJ40" s="307">
        <v>17.978290366350066</v>
      </c>
      <c r="AK40" s="311">
        <v>218</v>
      </c>
      <c r="AL40" s="310">
        <v>14.789687924016281</v>
      </c>
      <c r="AM40" s="311">
        <v>372</v>
      </c>
      <c r="AN40" s="310">
        <v>25.237449118046136</v>
      </c>
      <c r="AO40" s="311">
        <v>0</v>
      </c>
      <c r="AP40" s="307">
        <v>0</v>
      </c>
      <c r="AQ40" s="311">
        <v>0</v>
      </c>
      <c r="AR40" s="314">
        <v>0</v>
      </c>
      <c r="AS40" s="583">
        <v>6263</v>
      </c>
      <c r="AT40" s="315">
        <v>1474</v>
      </c>
    </row>
    <row r="41" spans="1:46" ht="15">
      <c r="A41" s="340">
        <v>736</v>
      </c>
      <c r="B41" s="341" t="s">
        <v>225</v>
      </c>
      <c r="C41" s="306">
        <v>7506</v>
      </c>
      <c r="D41" s="307">
        <v>28.350203958301854</v>
      </c>
      <c r="E41" s="308">
        <v>16277</v>
      </c>
      <c r="F41" s="307">
        <v>61.478319987913579</v>
      </c>
      <c r="G41" s="308">
        <v>2457</v>
      </c>
      <c r="H41" s="307">
        <v>9.280102734552047</v>
      </c>
      <c r="I41" s="308">
        <v>1</v>
      </c>
      <c r="J41" s="309">
        <v>3.777005589968273E-3</v>
      </c>
      <c r="K41" s="308">
        <v>221</v>
      </c>
      <c r="L41" s="309">
        <v>0.83471823538298839</v>
      </c>
      <c r="M41" s="308">
        <v>14</v>
      </c>
      <c r="N41" s="309">
        <v>5.2878078259555816E-2</v>
      </c>
      <c r="O41" s="308">
        <v>0</v>
      </c>
      <c r="P41" s="979">
        <v>0</v>
      </c>
      <c r="Q41" s="972">
        <v>12412</v>
      </c>
      <c r="R41" s="310">
        <v>46.880193382686208</v>
      </c>
      <c r="S41" s="311">
        <v>14064</v>
      </c>
      <c r="T41" s="312">
        <v>53.119806617313792</v>
      </c>
      <c r="U41" s="313">
        <v>8687</v>
      </c>
      <c r="V41" s="310">
        <v>60.022110136115522</v>
      </c>
      <c r="W41" s="311">
        <v>5786</v>
      </c>
      <c r="X41" s="314">
        <v>39.977889863884478</v>
      </c>
      <c r="Y41" s="313">
        <v>20182</v>
      </c>
      <c r="Z41" s="307">
        <v>76.227526816739683</v>
      </c>
      <c r="AA41" s="311">
        <v>6294</v>
      </c>
      <c r="AB41" s="314">
        <v>23.772473183260313</v>
      </c>
      <c r="AC41" s="313">
        <v>12461</v>
      </c>
      <c r="AD41" s="307">
        <v>86.09825191736337</v>
      </c>
      <c r="AE41" s="313">
        <v>2012</v>
      </c>
      <c r="AF41" s="314">
        <v>13.901748082636633</v>
      </c>
      <c r="AG41" s="313">
        <v>6784</v>
      </c>
      <c r="AH41" s="307">
        <v>46.873488564913977</v>
      </c>
      <c r="AI41" s="311">
        <v>2355</v>
      </c>
      <c r="AJ41" s="307">
        <v>16.271678297519518</v>
      </c>
      <c r="AK41" s="311">
        <v>1899</v>
      </c>
      <c r="AL41" s="310">
        <v>13.120983901057141</v>
      </c>
      <c r="AM41" s="311">
        <v>3427</v>
      </c>
      <c r="AN41" s="310">
        <v>23.678573896220549</v>
      </c>
      <c r="AO41" s="311">
        <v>4</v>
      </c>
      <c r="AP41" s="307">
        <v>2.7637670144406823E-2</v>
      </c>
      <c r="AQ41" s="311">
        <v>4</v>
      </c>
      <c r="AR41" s="314">
        <v>2.7637670144406823E-2</v>
      </c>
      <c r="AS41" s="583">
        <v>26476</v>
      </c>
      <c r="AT41" s="315">
        <v>14473</v>
      </c>
    </row>
    <row r="42" spans="1:46" ht="15">
      <c r="A42" s="340">
        <v>858</v>
      </c>
      <c r="B42" s="341" t="s">
        <v>253</v>
      </c>
      <c r="C42" s="306">
        <v>2898</v>
      </c>
      <c r="D42" s="307">
        <v>25.782918149466195</v>
      </c>
      <c r="E42" s="308">
        <v>7413</v>
      </c>
      <c r="F42" s="307">
        <v>65.95195729537366</v>
      </c>
      <c r="G42" s="308">
        <v>881</v>
      </c>
      <c r="H42" s="307">
        <v>7.8380782918149468</v>
      </c>
      <c r="I42" s="308">
        <v>0</v>
      </c>
      <c r="J42" s="309">
        <v>0</v>
      </c>
      <c r="K42" s="308">
        <v>39</v>
      </c>
      <c r="L42" s="309">
        <v>0.34697508896797152</v>
      </c>
      <c r="M42" s="308">
        <v>5</v>
      </c>
      <c r="N42" s="309">
        <v>4.4483985765124551E-2</v>
      </c>
      <c r="O42" s="308">
        <v>4</v>
      </c>
      <c r="P42" s="979">
        <v>3.5587188612099648E-2</v>
      </c>
      <c r="Q42" s="972">
        <v>5705</v>
      </c>
      <c r="R42" s="310">
        <v>50.756227758007121</v>
      </c>
      <c r="S42" s="311">
        <v>5535</v>
      </c>
      <c r="T42" s="312">
        <v>49.243772241992886</v>
      </c>
      <c r="U42" s="313">
        <v>1474</v>
      </c>
      <c r="V42" s="310">
        <v>57.645678529526791</v>
      </c>
      <c r="W42" s="311">
        <v>1083</v>
      </c>
      <c r="X42" s="314">
        <v>42.354321470473209</v>
      </c>
      <c r="Y42" s="313">
        <v>6592</v>
      </c>
      <c r="Z42" s="307">
        <v>58.647686832740206</v>
      </c>
      <c r="AA42" s="311">
        <v>4648</v>
      </c>
      <c r="AB42" s="314">
        <v>41.352313167259787</v>
      </c>
      <c r="AC42" s="313">
        <v>2224</v>
      </c>
      <c r="AD42" s="307">
        <v>86.976926085256153</v>
      </c>
      <c r="AE42" s="313">
        <v>333</v>
      </c>
      <c r="AF42" s="314">
        <v>13.02307391474384</v>
      </c>
      <c r="AG42" s="313">
        <v>1112</v>
      </c>
      <c r="AH42" s="307">
        <v>43.488463042628076</v>
      </c>
      <c r="AI42" s="311">
        <v>532</v>
      </c>
      <c r="AJ42" s="307">
        <v>20.805631599530699</v>
      </c>
      <c r="AK42" s="311">
        <v>361</v>
      </c>
      <c r="AL42" s="310">
        <v>14.118107156824403</v>
      </c>
      <c r="AM42" s="311">
        <v>550</v>
      </c>
      <c r="AN42" s="310">
        <v>21.509581540868204</v>
      </c>
      <c r="AO42" s="311">
        <v>1</v>
      </c>
      <c r="AP42" s="307">
        <v>3.9108330074305822E-2</v>
      </c>
      <c r="AQ42" s="311">
        <v>1</v>
      </c>
      <c r="AR42" s="314">
        <v>3.9108330074305822E-2</v>
      </c>
      <c r="AS42" s="583">
        <v>11240</v>
      </c>
      <c r="AT42" s="315">
        <v>2557</v>
      </c>
    </row>
    <row r="43" spans="1:46" ht="15">
      <c r="A43" s="340">
        <v>885</v>
      </c>
      <c r="B43" s="341" t="s">
        <v>259</v>
      </c>
      <c r="C43" s="306">
        <v>1079</v>
      </c>
      <c r="D43" s="307">
        <v>19.54002173125679</v>
      </c>
      <c r="E43" s="308">
        <v>3650</v>
      </c>
      <c r="F43" s="307">
        <v>66.099239406012316</v>
      </c>
      <c r="G43" s="308">
        <v>757</v>
      </c>
      <c r="H43" s="307">
        <v>13.708801159000361</v>
      </c>
      <c r="I43" s="308">
        <v>0</v>
      </c>
      <c r="J43" s="309">
        <v>0</v>
      </c>
      <c r="K43" s="308">
        <v>25</v>
      </c>
      <c r="L43" s="309">
        <v>0.45273451647953644</v>
      </c>
      <c r="M43" s="308">
        <v>2</v>
      </c>
      <c r="N43" s="309">
        <v>3.6218761318362915E-2</v>
      </c>
      <c r="O43" s="308">
        <v>9</v>
      </c>
      <c r="P43" s="979">
        <v>0.1629844259326331</v>
      </c>
      <c r="Q43" s="972">
        <v>2872</v>
      </c>
      <c r="R43" s="310">
        <v>52.010141253169138</v>
      </c>
      <c r="S43" s="311">
        <v>2650</v>
      </c>
      <c r="T43" s="312">
        <v>47.989858746830862</v>
      </c>
      <c r="U43" s="313">
        <v>564</v>
      </c>
      <c r="V43" s="310">
        <v>56.854838709677423</v>
      </c>
      <c r="W43" s="311">
        <v>428</v>
      </c>
      <c r="X43" s="314">
        <v>43.145161290322584</v>
      </c>
      <c r="Y43" s="313">
        <v>2578</v>
      </c>
      <c r="Z43" s="307">
        <v>46.685983339369791</v>
      </c>
      <c r="AA43" s="311">
        <v>2944</v>
      </c>
      <c r="AB43" s="314">
        <v>53.314016660630202</v>
      </c>
      <c r="AC43" s="313">
        <v>812</v>
      </c>
      <c r="AD43" s="307">
        <v>81.854838709677423</v>
      </c>
      <c r="AE43" s="313">
        <v>180</v>
      </c>
      <c r="AF43" s="314">
        <v>18.14516129032258</v>
      </c>
      <c r="AG43" s="313">
        <v>433</v>
      </c>
      <c r="AH43" s="307">
        <v>43.649193548387096</v>
      </c>
      <c r="AI43" s="311">
        <v>217</v>
      </c>
      <c r="AJ43" s="307">
        <v>21.875</v>
      </c>
      <c r="AK43" s="311">
        <v>130</v>
      </c>
      <c r="AL43" s="310">
        <v>13.104838709677418</v>
      </c>
      <c r="AM43" s="311">
        <v>211</v>
      </c>
      <c r="AN43" s="310">
        <v>21.27016129032258</v>
      </c>
      <c r="AO43" s="311">
        <v>1</v>
      </c>
      <c r="AP43" s="307">
        <v>0.10080645161290322</v>
      </c>
      <c r="AQ43" s="311">
        <v>0</v>
      </c>
      <c r="AR43" s="314">
        <v>0</v>
      </c>
      <c r="AS43" s="583">
        <v>5522</v>
      </c>
      <c r="AT43" s="315">
        <v>992</v>
      </c>
    </row>
    <row r="44" spans="1:46" ht="15">
      <c r="A44" s="340">
        <v>890</v>
      </c>
      <c r="B44" s="342" t="s">
        <v>263</v>
      </c>
      <c r="C44" s="306">
        <v>3917</v>
      </c>
      <c r="D44" s="307">
        <v>25.48139474368983</v>
      </c>
      <c r="E44" s="308">
        <v>8666</v>
      </c>
      <c r="F44" s="307">
        <v>56.375227686703099</v>
      </c>
      <c r="G44" s="308">
        <v>2660</v>
      </c>
      <c r="H44" s="307">
        <v>17.304189435336976</v>
      </c>
      <c r="I44" s="308">
        <v>1</v>
      </c>
      <c r="J44" s="309">
        <v>6.5053343741868332E-3</v>
      </c>
      <c r="K44" s="308">
        <v>112</v>
      </c>
      <c r="L44" s="309">
        <v>0.72859744990892528</v>
      </c>
      <c r="M44" s="308">
        <v>16</v>
      </c>
      <c r="N44" s="309">
        <v>0.10408534998698933</v>
      </c>
      <c r="O44" s="308">
        <v>0</v>
      </c>
      <c r="P44" s="979">
        <v>0</v>
      </c>
      <c r="Q44" s="973">
        <v>8011</v>
      </c>
      <c r="R44" s="316">
        <v>52.11423367161072</v>
      </c>
      <c r="S44" s="317">
        <v>7361</v>
      </c>
      <c r="T44" s="318">
        <v>47.88576632838928</v>
      </c>
      <c r="U44" s="319">
        <v>1931</v>
      </c>
      <c r="V44" s="316">
        <v>55.987242679037394</v>
      </c>
      <c r="W44" s="317">
        <v>1518</v>
      </c>
      <c r="X44" s="320">
        <v>44.012757320962599</v>
      </c>
      <c r="Y44" s="319">
        <v>6199</v>
      </c>
      <c r="Z44" s="321">
        <v>40.326567785584174</v>
      </c>
      <c r="AA44" s="317">
        <v>9173</v>
      </c>
      <c r="AB44" s="320">
        <v>59.673432214415826</v>
      </c>
      <c r="AC44" s="313">
        <v>2523</v>
      </c>
      <c r="AD44" s="307">
        <v>73.151638155987243</v>
      </c>
      <c r="AE44" s="313">
        <v>926</v>
      </c>
      <c r="AF44" s="314">
        <v>26.848361844012757</v>
      </c>
      <c r="AG44" s="313">
        <v>1430</v>
      </c>
      <c r="AH44" s="307">
        <v>41.461293128443025</v>
      </c>
      <c r="AI44" s="311">
        <v>784</v>
      </c>
      <c r="AJ44" s="307">
        <v>22.731226442447085</v>
      </c>
      <c r="AK44" s="311">
        <v>499</v>
      </c>
      <c r="AL44" s="310">
        <v>14.467961728037112</v>
      </c>
      <c r="AM44" s="311">
        <v>733</v>
      </c>
      <c r="AN44" s="310">
        <v>21.252536967236878</v>
      </c>
      <c r="AO44" s="311">
        <v>2</v>
      </c>
      <c r="AP44" s="307">
        <v>5.7987822557262973E-2</v>
      </c>
      <c r="AQ44" s="311">
        <v>1</v>
      </c>
      <c r="AR44" s="314">
        <v>2.8993911278631487E-2</v>
      </c>
      <c r="AS44" s="584">
        <v>15372</v>
      </c>
      <c r="AT44" s="322">
        <v>3449</v>
      </c>
    </row>
    <row r="45" spans="1:46" ht="17.25" customHeight="1">
      <c r="A45" s="171"/>
      <c r="B45" s="186" t="s">
        <v>327</v>
      </c>
      <c r="C45" s="188">
        <v>63120</v>
      </c>
      <c r="D45" s="173">
        <v>41.779742914256211</v>
      </c>
      <c r="E45" s="172">
        <v>73529</v>
      </c>
      <c r="F45" s="173">
        <v>48.669561418604957</v>
      </c>
      <c r="G45" s="172">
        <v>13283</v>
      </c>
      <c r="H45" s="173">
        <v>8.7921471028210583</v>
      </c>
      <c r="I45" s="172">
        <v>44</v>
      </c>
      <c r="J45" s="239">
        <v>2.9124028647453632E-2</v>
      </c>
      <c r="K45" s="172">
        <v>971</v>
      </c>
      <c r="L45" s="239">
        <v>0.64271435946994271</v>
      </c>
      <c r="M45" s="172">
        <v>85</v>
      </c>
      <c r="N45" s="239">
        <v>5.6262328068944517E-2</v>
      </c>
      <c r="O45" s="172">
        <v>46</v>
      </c>
      <c r="P45" s="189">
        <v>23.350253807106601</v>
      </c>
      <c r="Q45" s="974">
        <v>77164</v>
      </c>
      <c r="R45" s="174">
        <v>51.075603330729827</v>
      </c>
      <c r="S45" s="172">
        <v>73914</v>
      </c>
      <c r="T45" s="191">
        <v>48.924396669270173</v>
      </c>
      <c r="U45" s="188">
        <v>19009</v>
      </c>
      <c r="V45" s="174">
        <v>53.652272085802991</v>
      </c>
      <c r="W45" s="172">
        <v>16421</v>
      </c>
      <c r="X45" s="193">
        <v>46.347727914197009</v>
      </c>
      <c r="Y45" s="188">
        <v>54690</v>
      </c>
      <c r="Z45" s="173">
        <v>36.199843789300893</v>
      </c>
      <c r="AA45" s="172">
        <v>96388</v>
      </c>
      <c r="AB45" s="193">
        <v>63.800156210699107</v>
      </c>
      <c r="AC45" s="188">
        <v>25893</v>
      </c>
      <c r="AD45" s="173">
        <v>73.082133784928033</v>
      </c>
      <c r="AE45" s="172">
        <v>9537</v>
      </c>
      <c r="AF45" s="193">
        <v>26.917866215071975</v>
      </c>
      <c r="AG45" s="188">
        <v>13984</v>
      </c>
      <c r="AH45" s="173">
        <v>39.469376234829241</v>
      </c>
      <c r="AI45" s="172">
        <v>8392</v>
      </c>
      <c r="AJ45" s="173">
        <v>23.686141687835168</v>
      </c>
      <c r="AK45" s="172">
        <v>5014</v>
      </c>
      <c r="AL45" s="174">
        <v>14.151848715777589</v>
      </c>
      <c r="AM45" s="172">
        <v>8020</v>
      </c>
      <c r="AN45" s="174">
        <v>22.636184024837707</v>
      </c>
      <c r="AO45" s="172">
        <v>11</v>
      </c>
      <c r="AP45" s="173">
        <v>3.1047135196161445E-2</v>
      </c>
      <c r="AQ45" s="172">
        <v>9</v>
      </c>
      <c r="AR45" s="193">
        <v>2.5402201524132091E-2</v>
      </c>
      <c r="AS45" s="585">
        <v>151078</v>
      </c>
      <c r="AT45" s="195">
        <v>35430</v>
      </c>
    </row>
    <row r="46" spans="1:46" ht="15">
      <c r="A46" s="340">
        <v>4</v>
      </c>
      <c r="B46" s="343" t="s">
        <v>10</v>
      </c>
      <c r="C46" s="306">
        <v>799</v>
      </c>
      <c r="D46" s="307">
        <v>55.835080363382247</v>
      </c>
      <c r="E46" s="308">
        <v>420</v>
      </c>
      <c r="F46" s="307">
        <v>29.350104821802937</v>
      </c>
      <c r="G46" s="308">
        <v>204</v>
      </c>
      <c r="H46" s="307">
        <v>14.255765199161424</v>
      </c>
      <c r="I46" s="308">
        <v>2</v>
      </c>
      <c r="J46" s="309">
        <v>0.13976240391334729</v>
      </c>
      <c r="K46" s="308">
        <v>1</v>
      </c>
      <c r="L46" s="309">
        <v>6.9881201956673647E-2</v>
      </c>
      <c r="M46" s="308">
        <v>4</v>
      </c>
      <c r="N46" s="309">
        <v>0.27952480782669459</v>
      </c>
      <c r="O46" s="308">
        <v>1</v>
      </c>
      <c r="P46" s="979">
        <v>6.9881201956673647E-2</v>
      </c>
      <c r="Q46" s="975">
        <v>740</v>
      </c>
      <c r="R46" s="323">
        <v>51.712089447938503</v>
      </c>
      <c r="S46" s="324">
        <v>691</v>
      </c>
      <c r="T46" s="325">
        <v>48.287910552061497</v>
      </c>
      <c r="U46" s="326">
        <v>181</v>
      </c>
      <c r="V46" s="323">
        <v>57.460317460317455</v>
      </c>
      <c r="W46" s="324">
        <v>134</v>
      </c>
      <c r="X46" s="327">
        <v>42.539682539682538</v>
      </c>
      <c r="Y46" s="326">
        <v>469</v>
      </c>
      <c r="Z46" s="328">
        <v>32.774283717679943</v>
      </c>
      <c r="AA46" s="324">
        <v>962</v>
      </c>
      <c r="AB46" s="327">
        <v>67.225716282320064</v>
      </c>
      <c r="AC46" s="313">
        <v>225</v>
      </c>
      <c r="AD46" s="307">
        <v>71.428571428571431</v>
      </c>
      <c r="AE46" s="313">
        <v>90</v>
      </c>
      <c r="AF46" s="314">
        <v>28.571428571428569</v>
      </c>
      <c r="AG46" s="313">
        <v>138</v>
      </c>
      <c r="AH46" s="307">
        <v>43.80952380952381</v>
      </c>
      <c r="AI46" s="311">
        <v>68</v>
      </c>
      <c r="AJ46" s="307">
        <v>21.587301587301589</v>
      </c>
      <c r="AK46" s="311">
        <v>43</v>
      </c>
      <c r="AL46" s="310">
        <v>13.65079365079365</v>
      </c>
      <c r="AM46" s="311">
        <v>66</v>
      </c>
      <c r="AN46" s="310">
        <v>20.952380952380953</v>
      </c>
      <c r="AO46" s="311">
        <v>0</v>
      </c>
      <c r="AP46" s="307">
        <v>0</v>
      </c>
      <c r="AQ46" s="311">
        <v>0</v>
      </c>
      <c r="AR46" s="314">
        <v>0</v>
      </c>
      <c r="AS46" s="586">
        <v>1431</v>
      </c>
      <c r="AT46" s="329">
        <v>315</v>
      </c>
    </row>
    <row r="47" spans="1:46" ht="15">
      <c r="A47" s="340">
        <v>42</v>
      </c>
      <c r="B47" s="341" t="s">
        <v>3331</v>
      </c>
      <c r="C47" s="306">
        <v>3128</v>
      </c>
      <c r="D47" s="307">
        <v>16.968644895302159</v>
      </c>
      <c r="E47" s="308">
        <v>12812</v>
      </c>
      <c r="F47" s="307">
        <v>69.502007160681345</v>
      </c>
      <c r="G47" s="308">
        <v>2278</v>
      </c>
      <c r="H47" s="307">
        <v>12.357600086796138</v>
      </c>
      <c r="I47" s="308">
        <v>4</v>
      </c>
      <c r="J47" s="309">
        <v>2.1699034392969514E-2</v>
      </c>
      <c r="K47" s="308">
        <v>202</v>
      </c>
      <c r="L47" s="309">
        <v>1.0958012368449603</v>
      </c>
      <c r="M47" s="308">
        <v>10</v>
      </c>
      <c r="N47" s="309">
        <v>5.4247585982423782E-2</v>
      </c>
      <c r="O47" s="308">
        <v>0</v>
      </c>
      <c r="P47" s="979">
        <v>0</v>
      </c>
      <c r="Q47" s="972">
        <v>9376</v>
      </c>
      <c r="R47" s="310">
        <v>50.862536617120533</v>
      </c>
      <c r="S47" s="311">
        <v>9058</v>
      </c>
      <c r="T47" s="312">
        <v>49.13746338287946</v>
      </c>
      <c r="U47" s="313">
        <v>4388</v>
      </c>
      <c r="V47" s="310">
        <v>50.518075063320289</v>
      </c>
      <c r="W47" s="311">
        <v>4298</v>
      </c>
      <c r="X47" s="314">
        <v>49.481924936679718</v>
      </c>
      <c r="Y47" s="313">
        <v>10580</v>
      </c>
      <c r="Z47" s="307">
        <v>57.393945969404356</v>
      </c>
      <c r="AA47" s="311">
        <v>7854</v>
      </c>
      <c r="AB47" s="314">
        <v>42.606054030595637</v>
      </c>
      <c r="AC47" s="313">
        <v>7299</v>
      </c>
      <c r="AD47" s="307">
        <v>84.031775270550312</v>
      </c>
      <c r="AE47" s="313">
        <v>1387</v>
      </c>
      <c r="AF47" s="314">
        <v>15.968224729449689</v>
      </c>
      <c r="AG47" s="313">
        <v>3125</v>
      </c>
      <c r="AH47" s="307">
        <v>35.977434952797601</v>
      </c>
      <c r="AI47" s="311">
        <v>2288</v>
      </c>
      <c r="AJ47" s="307">
        <v>26.341238775040292</v>
      </c>
      <c r="AK47" s="311">
        <v>1260</v>
      </c>
      <c r="AL47" s="310">
        <v>14.506101772967995</v>
      </c>
      <c r="AM47" s="311">
        <v>2005</v>
      </c>
      <c r="AN47" s="310">
        <v>23.083122265714945</v>
      </c>
      <c r="AO47" s="311">
        <v>3</v>
      </c>
      <c r="AP47" s="307">
        <v>3.4538337554685702E-2</v>
      </c>
      <c r="AQ47" s="311">
        <v>5</v>
      </c>
      <c r="AR47" s="314">
        <v>5.7563895924476173E-2</v>
      </c>
      <c r="AS47" s="583">
        <v>18434</v>
      </c>
      <c r="AT47" s="315">
        <v>8686</v>
      </c>
    </row>
    <row r="48" spans="1:46" ht="15">
      <c r="A48" s="340">
        <v>44</v>
      </c>
      <c r="B48" s="341" t="s">
        <v>30</v>
      </c>
      <c r="C48" s="306">
        <v>2529</v>
      </c>
      <c r="D48" s="307">
        <v>44.113029827315543</v>
      </c>
      <c r="E48" s="308">
        <v>2665</v>
      </c>
      <c r="F48" s="307">
        <v>46.48526077097506</v>
      </c>
      <c r="G48" s="308">
        <v>516</v>
      </c>
      <c r="H48" s="307">
        <v>9.0005232862375717</v>
      </c>
      <c r="I48" s="308">
        <v>0</v>
      </c>
      <c r="J48" s="309">
        <v>0</v>
      </c>
      <c r="K48" s="308">
        <v>18</v>
      </c>
      <c r="L48" s="309">
        <v>0.31397174254317112</v>
      </c>
      <c r="M48" s="308">
        <v>5</v>
      </c>
      <c r="N48" s="309">
        <v>8.7214372928658648E-2</v>
      </c>
      <c r="O48" s="308">
        <v>0</v>
      </c>
      <c r="P48" s="979">
        <v>0</v>
      </c>
      <c r="Q48" s="972">
        <v>2995</v>
      </c>
      <c r="R48" s="310">
        <v>52.241409384266525</v>
      </c>
      <c r="S48" s="311">
        <v>2738</v>
      </c>
      <c r="T48" s="312">
        <v>47.758590615733468</v>
      </c>
      <c r="U48" s="313">
        <v>682</v>
      </c>
      <c r="V48" s="310">
        <v>53.827940015785323</v>
      </c>
      <c r="W48" s="311">
        <v>585</v>
      </c>
      <c r="X48" s="314">
        <v>46.172059984214684</v>
      </c>
      <c r="Y48" s="313">
        <v>1498</v>
      </c>
      <c r="Z48" s="307">
        <v>26.129426129426133</v>
      </c>
      <c r="AA48" s="311">
        <v>4235</v>
      </c>
      <c r="AB48" s="314">
        <v>73.870573870573878</v>
      </c>
      <c r="AC48" s="313">
        <v>875</v>
      </c>
      <c r="AD48" s="307">
        <v>69.060773480662988</v>
      </c>
      <c r="AE48" s="313">
        <v>392</v>
      </c>
      <c r="AF48" s="314">
        <v>30.939226519337016</v>
      </c>
      <c r="AG48" s="313">
        <v>481</v>
      </c>
      <c r="AH48" s="307">
        <v>37.963693764798741</v>
      </c>
      <c r="AI48" s="311">
        <v>199</v>
      </c>
      <c r="AJ48" s="307">
        <v>15.706393054459353</v>
      </c>
      <c r="AK48" s="311">
        <v>200</v>
      </c>
      <c r="AL48" s="310">
        <v>15.785319652722968</v>
      </c>
      <c r="AM48" s="311">
        <v>386</v>
      </c>
      <c r="AN48" s="310">
        <v>30.465666929755326</v>
      </c>
      <c r="AO48" s="311">
        <v>1</v>
      </c>
      <c r="AP48" s="307">
        <v>7.8926598263614839E-2</v>
      </c>
      <c r="AQ48" s="311">
        <v>0</v>
      </c>
      <c r="AR48" s="314">
        <v>0</v>
      </c>
      <c r="AS48" s="583">
        <v>5733</v>
      </c>
      <c r="AT48" s="315">
        <v>1267</v>
      </c>
    </row>
    <row r="49" spans="1:46" ht="15">
      <c r="A49" s="340">
        <v>59</v>
      </c>
      <c r="B49" s="341" t="s">
        <v>39</v>
      </c>
      <c r="C49" s="306">
        <v>345</v>
      </c>
      <c r="D49" s="307">
        <v>13.274336283185843</v>
      </c>
      <c r="E49" s="308">
        <v>2061</v>
      </c>
      <c r="F49" s="307">
        <v>79.299730665640638</v>
      </c>
      <c r="G49" s="308">
        <v>164</v>
      </c>
      <c r="H49" s="307">
        <v>6.3101192766448628</v>
      </c>
      <c r="I49" s="308">
        <v>0</v>
      </c>
      <c r="J49" s="309">
        <v>0</v>
      </c>
      <c r="K49" s="308">
        <v>18</v>
      </c>
      <c r="L49" s="309">
        <v>0.69257406694882651</v>
      </c>
      <c r="M49" s="308">
        <v>1</v>
      </c>
      <c r="N49" s="309">
        <v>3.8476337052712584E-2</v>
      </c>
      <c r="O49" s="308">
        <v>10</v>
      </c>
      <c r="P49" s="979">
        <v>0.38476337052712584</v>
      </c>
      <c r="Q49" s="972">
        <v>1280</v>
      </c>
      <c r="R49" s="310">
        <v>49.249711427472107</v>
      </c>
      <c r="S49" s="311">
        <v>1319</v>
      </c>
      <c r="T49" s="312">
        <v>50.750288572527893</v>
      </c>
      <c r="U49" s="313">
        <v>451</v>
      </c>
      <c r="V49" s="310">
        <v>56.024844720496894</v>
      </c>
      <c r="W49" s="311">
        <v>354</v>
      </c>
      <c r="X49" s="314">
        <v>43.975155279503106</v>
      </c>
      <c r="Y49" s="313">
        <v>852</v>
      </c>
      <c r="Z49" s="307">
        <v>32.781839168911119</v>
      </c>
      <c r="AA49" s="311">
        <v>1747</v>
      </c>
      <c r="AB49" s="314">
        <v>67.218160831088881</v>
      </c>
      <c r="AC49" s="313">
        <v>580</v>
      </c>
      <c r="AD49" s="307">
        <v>72.049689440993788</v>
      </c>
      <c r="AE49" s="313">
        <v>225</v>
      </c>
      <c r="AF49" s="314">
        <v>27.950310559006208</v>
      </c>
      <c r="AG49" s="313">
        <v>334</v>
      </c>
      <c r="AH49" s="307">
        <v>41.490683229813662</v>
      </c>
      <c r="AI49" s="311">
        <v>165</v>
      </c>
      <c r="AJ49" s="307">
        <v>20.496894409937887</v>
      </c>
      <c r="AK49" s="311">
        <v>117</v>
      </c>
      <c r="AL49" s="310">
        <v>14.534161490683232</v>
      </c>
      <c r="AM49" s="311">
        <v>189</v>
      </c>
      <c r="AN49" s="310">
        <v>23.478260869565219</v>
      </c>
      <c r="AO49" s="311">
        <v>0</v>
      </c>
      <c r="AP49" s="307">
        <v>0</v>
      </c>
      <c r="AQ49" s="311">
        <v>0</v>
      </c>
      <c r="AR49" s="314">
        <v>0</v>
      </c>
      <c r="AS49" s="583">
        <v>2599</v>
      </c>
      <c r="AT49" s="315">
        <v>805</v>
      </c>
    </row>
    <row r="50" spans="1:46" ht="15">
      <c r="A50" s="340">
        <v>113</v>
      </c>
      <c r="B50" s="341" t="s">
        <v>55</v>
      </c>
      <c r="C50" s="306">
        <v>2780</v>
      </c>
      <c r="D50" s="307">
        <v>44.537007369432871</v>
      </c>
      <c r="E50" s="308">
        <v>2852</v>
      </c>
      <c r="F50" s="307">
        <v>45.690483819288694</v>
      </c>
      <c r="G50" s="308">
        <v>541</v>
      </c>
      <c r="H50" s="307">
        <v>8.6670938801666146</v>
      </c>
      <c r="I50" s="308">
        <v>1</v>
      </c>
      <c r="J50" s="309">
        <v>1.6020506247997435E-2</v>
      </c>
      <c r="K50" s="308">
        <v>65</v>
      </c>
      <c r="L50" s="309">
        <v>1.0413329061198333</v>
      </c>
      <c r="M50" s="308">
        <v>3</v>
      </c>
      <c r="N50" s="309">
        <v>4.806151874399231E-2</v>
      </c>
      <c r="O50" s="308">
        <v>0</v>
      </c>
      <c r="P50" s="979">
        <v>0</v>
      </c>
      <c r="Q50" s="972">
        <v>3453</v>
      </c>
      <c r="R50" s="310">
        <v>55.318808074335145</v>
      </c>
      <c r="S50" s="311">
        <v>2789</v>
      </c>
      <c r="T50" s="312">
        <v>44.681191925664855</v>
      </c>
      <c r="U50" s="313">
        <v>949</v>
      </c>
      <c r="V50" s="310">
        <v>50.775815944355273</v>
      </c>
      <c r="W50" s="311">
        <v>920</v>
      </c>
      <c r="X50" s="314">
        <v>49.224184055644734</v>
      </c>
      <c r="Y50" s="313">
        <v>2350</v>
      </c>
      <c r="Z50" s="307">
        <v>37.648189682793976</v>
      </c>
      <c r="AA50" s="311">
        <v>3892</v>
      </c>
      <c r="AB50" s="314">
        <v>62.351810317206024</v>
      </c>
      <c r="AC50" s="313">
        <v>1215</v>
      </c>
      <c r="AD50" s="307">
        <v>65.008025682182989</v>
      </c>
      <c r="AE50" s="313">
        <v>654</v>
      </c>
      <c r="AF50" s="314">
        <v>34.991974317817018</v>
      </c>
      <c r="AG50" s="313">
        <v>696</v>
      </c>
      <c r="AH50" s="307">
        <v>37.239165329052973</v>
      </c>
      <c r="AI50" s="311">
        <v>505</v>
      </c>
      <c r="AJ50" s="307">
        <v>27.019796682718034</v>
      </c>
      <c r="AK50" s="311">
        <v>253</v>
      </c>
      <c r="AL50" s="310">
        <v>13.536650615302301</v>
      </c>
      <c r="AM50" s="311">
        <v>415</v>
      </c>
      <c r="AN50" s="310">
        <v>22.2043873729267</v>
      </c>
      <c r="AO50" s="311">
        <v>0</v>
      </c>
      <c r="AP50" s="307">
        <v>0</v>
      </c>
      <c r="AQ50" s="311">
        <v>0</v>
      </c>
      <c r="AR50" s="314">
        <v>0</v>
      </c>
      <c r="AS50" s="583">
        <v>6242</v>
      </c>
      <c r="AT50" s="315">
        <v>1869</v>
      </c>
    </row>
    <row r="51" spans="1:46" ht="15">
      <c r="A51" s="340">
        <v>125</v>
      </c>
      <c r="B51" s="341" t="s">
        <v>59</v>
      </c>
      <c r="C51" s="306">
        <v>1444</v>
      </c>
      <c r="D51" s="307">
        <v>20.797925968601469</v>
      </c>
      <c r="E51" s="308">
        <v>4519</v>
      </c>
      <c r="F51" s="307">
        <v>65.087138124729947</v>
      </c>
      <c r="G51" s="308">
        <v>951</v>
      </c>
      <c r="H51" s="307">
        <v>13.697249027797781</v>
      </c>
      <c r="I51" s="308">
        <v>0</v>
      </c>
      <c r="J51" s="309">
        <v>0</v>
      </c>
      <c r="K51" s="308">
        <v>23</v>
      </c>
      <c r="L51" s="309">
        <v>0.33126890393201786</v>
      </c>
      <c r="M51" s="308">
        <v>6</v>
      </c>
      <c r="N51" s="309">
        <v>8.6417974938787265E-2</v>
      </c>
      <c r="O51" s="308">
        <v>0</v>
      </c>
      <c r="P51" s="979">
        <v>0</v>
      </c>
      <c r="Q51" s="972">
        <v>3575</v>
      </c>
      <c r="R51" s="310">
        <v>51.490710067694081</v>
      </c>
      <c r="S51" s="311">
        <v>3368</v>
      </c>
      <c r="T51" s="312">
        <v>48.509289932305919</v>
      </c>
      <c r="U51" s="313">
        <v>322</v>
      </c>
      <c r="V51" s="310">
        <v>52.614379084967325</v>
      </c>
      <c r="W51" s="311">
        <v>290</v>
      </c>
      <c r="X51" s="314">
        <v>47.385620915032675</v>
      </c>
      <c r="Y51" s="313">
        <v>1368</v>
      </c>
      <c r="Z51" s="307">
        <v>19.703298286043498</v>
      </c>
      <c r="AA51" s="311">
        <v>5575</v>
      </c>
      <c r="AB51" s="314">
        <v>80.296701713956494</v>
      </c>
      <c r="AC51" s="313">
        <v>482</v>
      </c>
      <c r="AD51" s="307">
        <v>78.75816993464052</v>
      </c>
      <c r="AE51" s="313">
        <v>130</v>
      </c>
      <c r="AF51" s="314">
        <v>21.241830065359476</v>
      </c>
      <c r="AG51" s="313">
        <v>187</v>
      </c>
      <c r="AH51" s="307">
        <v>30.555555555555557</v>
      </c>
      <c r="AI51" s="311">
        <v>160</v>
      </c>
      <c r="AJ51" s="307">
        <v>26.143790849673206</v>
      </c>
      <c r="AK51" s="311">
        <v>134</v>
      </c>
      <c r="AL51" s="310">
        <v>21.895424836601308</v>
      </c>
      <c r="AM51" s="311">
        <v>129</v>
      </c>
      <c r="AN51" s="310">
        <v>21.078431372549019</v>
      </c>
      <c r="AO51" s="311">
        <v>1</v>
      </c>
      <c r="AP51" s="307">
        <v>0.16339869281045752</v>
      </c>
      <c r="AQ51" s="311">
        <v>1</v>
      </c>
      <c r="AR51" s="314">
        <v>0.16339869281045752</v>
      </c>
      <c r="AS51" s="583">
        <v>6943</v>
      </c>
      <c r="AT51" s="315">
        <v>612</v>
      </c>
    </row>
    <row r="52" spans="1:46" ht="15">
      <c r="A52" s="340">
        <v>138</v>
      </c>
      <c r="B52" s="341" t="s">
        <v>65</v>
      </c>
      <c r="C52" s="306">
        <v>3428</v>
      </c>
      <c r="D52" s="307">
        <v>30.498220640569397</v>
      </c>
      <c r="E52" s="308">
        <v>6978</v>
      </c>
      <c r="F52" s="307">
        <v>62.081850533807824</v>
      </c>
      <c r="G52" s="308">
        <v>794</v>
      </c>
      <c r="H52" s="307">
        <v>7.0640569395017794</v>
      </c>
      <c r="I52" s="308">
        <v>1</v>
      </c>
      <c r="J52" s="309">
        <v>8.8967971530249119E-3</v>
      </c>
      <c r="K52" s="308">
        <v>33</v>
      </c>
      <c r="L52" s="309">
        <v>0.29359430604982206</v>
      </c>
      <c r="M52" s="308">
        <v>6</v>
      </c>
      <c r="N52" s="309">
        <v>5.3380782918149468E-2</v>
      </c>
      <c r="O52" s="308">
        <v>0</v>
      </c>
      <c r="P52" s="979">
        <v>0</v>
      </c>
      <c r="Q52" s="972">
        <v>5688</v>
      </c>
      <c r="R52" s="310">
        <v>50.604982206405694</v>
      </c>
      <c r="S52" s="311">
        <v>5552</v>
      </c>
      <c r="T52" s="312">
        <v>49.395017793594306</v>
      </c>
      <c r="U52" s="313">
        <v>1433</v>
      </c>
      <c r="V52" s="310">
        <v>56.50630914826499</v>
      </c>
      <c r="W52" s="311">
        <v>1103</v>
      </c>
      <c r="X52" s="314">
        <v>43.493690851735018</v>
      </c>
      <c r="Y52" s="313">
        <v>4057</v>
      </c>
      <c r="Z52" s="307">
        <v>36.094306049822059</v>
      </c>
      <c r="AA52" s="311">
        <v>7183</v>
      </c>
      <c r="AB52" s="314">
        <v>63.905693950177934</v>
      </c>
      <c r="AC52" s="313">
        <v>1922</v>
      </c>
      <c r="AD52" s="307">
        <v>75.788643533123022</v>
      </c>
      <c r="AE52" s="313">
        <v>614</v>
      </c>
      <c r="AF52" s="314">
        <v>24.211356466876971</v>
      </c>
      <c r="AG52" s="313">
        <v>1100</v>
      </c>
      <c r="AH52" s="307">
        <v>43.375394321766564</v>
      </c>
      <c r="AI52" s="311">
        <v>574</v>
      </c>
      <c r="AJ52" s="307">
        <v>22.634069400630917</v>
      </c>
      <c r="AK52" s="311">
        <v>333</v>
      </c>
      <c r="AL52" s="310">
        <v>13.130914826498422</v>
      </c>
      <c r="AM52" s="311">
        <v>529</v>
      </c>
      <c r="AN52" s="310">
        <v>20.8596214511041</v>
      </c>
      <c r="AO52" s="311">
        <v>0</v>
      </c>
      <c r="AP52" s="307">
        <v>0</v>
      </c>
      <c r="AQ52" s="311">
        <v>0</v>
      </c>
      <c r="AR52" s="314">
        <v>0</v>
      </c>
      <c r="AS52" s="583">
        <v>11240</v>
      </c>
      <c r="AT52" s="315">
        <v>2536</v>
      </c>
    </row>
    <row r="53" spans="1:46" ht="15">
      <c r="A53" s="340">
        <v>234</v>
      </c>
      <c r="B53" s="341" t="s">
        <v>92</v>
      </c>
      <c r="C53" s="306">
        <v>16407</v>
      </c>
      <c r="D53" s="307">
        <v>77.79885248233677</v>
      </c>
      <c r="E53" s="308">
        <v>4331</v>
      </c>
      <c r="F53" s="307">
        <v>20.536772725117363</v>
      </c>
      <c r="G53" s="308">
        <v>204</v>
      </c>
      <c r="H53" s="307">
        <v>0.96732893925743269</v>
      </c>
      <c r="I53" s="308">
        <v>10</v>
      </c>
      <c r="J53" s="309">
        <v>4.7418085257717291E-2</v>
      </c>
      <c r="K53" s="308">
        <v>137</v>
      </c>
      <c r="L53" s="309">
        <v>0.64962776803072686</v>
      </c>
      <c r="M53" s="308">
        <v>0</v>
      </c>
      <c r="N53" s="309">
        <v>0</v>
      </c>
      <c r="O53" s="308">
        <v>0</v>
      </c>
      <c r="P53" s="979">
        <v>0</v>
      </c>
      <c r="Q53" s="972">
        <v>10502</v>
      </c>
      <c r="R53" s="310">
        <v>49.798473137654703</v>
      </c>
      <c r="S53" s="311">
        <v>10587</v>
      </c>
      <c r="T53" s="312">
        <v>50.201526862345304</v>
      </c>
      <c r="U53" s="313">
        <v>1598</v>
      </c>
      <c r="V53" s="310">
        <v>59.626865671641795</v>
      </c>
      <c r="W53" s="311">
        <v>1082</v>
      </c>
      <c r="X53" s="314">
        <v>40.373134328358205</v>
      </c>
      <c r="Y53" s="313">
        <v>5972</v>
      </c>
      <c r="Z53" s="307">
        <v>28.318080515908768</v>
      </c>
      <c r="AA53" s="311">
        <v>15117</v>
      </c>
      <c r="AB53" s="314">
        <v>71.681919484091225</v>
      </c>
      <c r="AC53" s="313">
        <v>1594</v>
      </c>
      <c r="AD53" s="307">
        <v>59.477611940298502</v>
      </c>
      <c r="AE53" s="313">
        <v>1086</v>
      </c>
      <c r="AF53" s="314">
        <v>40.522388059701491</v>
      </c>
      <c r="AG53" s="313">
        <v>1332</v>
      </c>
      <c r="AH53" s="307">
        <v>49.701492537313435</v>
      </c>
      <c r="AI53" s="311">
        <v>705</v>
      </c>
      <c r="AJ53" s="307">
        <v>26.305970149253731</v>
      </c>
      <c r="AK53" s="311">
        <v>266</v>
      </c>
      <c r="AL53" s="310">
        <v>9.9253731343283587</v>
      </c>
      <c r="AM53" s="311">
        <v>377</v>
      </c>
      <c r="AN53" s="310">
        <v>14.067164179104477</v>
      </c>
      <c r="AO53" s="311">
        <v>0</v>
      </c>
      <c r="AP53" s="307">
        <v>0</v>
      </c>
      <c r="AQ53" s="311">
        <v>0</v>
      </c>
      <c r="AR53" s="314">
        <v>0</v>
      </c>
      <c r="AS53" s="583">
        <v>21089</v>
      </c>
      <c r="AT53" s="315">
        <v>2680</v>
      </c>
    </row>
    <row r="54" spans="1:46" ht="15">
      <c r="A54" s="340">
        <v>240</v>
      </c>
      <c r="B54" s="341" t="s">
        <v>97</v>
      </c>
      <c r="C54" s="306">
        <v>472</v>
      </c>
      <c r="D54" s="307">
        <v>7.1180817372945251</v>
      </c>
      <c r="E54" s="308">
        <v>4798</v>
      </c>
      <c r="F54" s="307">
        <v>72.35711054139648</v>
      </c>
      <c r="G54" s="308">
        <v>1313</v>
      </c>
      <c r="H54" s="307">
        <v>19.800935002262101</v>
      </c>
      <c r="I54" s="308">
        <v>2</v>
      </c>
      <c r="J54" s="309">
        <v>3.0161363293620871E-2</v>
      </c>
      <c r="K54" s="308">
        <v>36</v>
      </c>
      <c r="L54" s="309">
        <v>0.54290453928517568</v>
      </c>
      <c r="M54" s="308">
        <v>6</v>
      </c>
      <c r="N54" s="309">
        <v>9.0484089880862609E-2</v>
      </c>
      <c r="O54" s="308">
        <v>4</v>
      </c>
      <c r="P54" s="979">
        <v>6.0322726587241741E-2</v>
      </c>
      <c r="Q54" s="972">
        <v>3365</v>
      </c>
      <c r="R54" s="310">
        <v>50.746493741517121</v>
      </c>
      <c r="S54" s="311">
        <v>3266</v>
      </c>
      <c r="T54" s="312">
        <v>49.253506258482879</v>
      </c>
      <c r="U54" s="313">
        <v>971</v>
      </c>
      <c r="V54" s="310">
        <v>56.486329261198378</v>
      </c>
      <c r="W54" s="311">
        <v>748</v>
      </c>
      <c r="X54" s="314">
        <v>43.513670738801629</v>
      </c>
      <c r="Y54" s="313">
        <v>1621</v>
      </c>
      <c r="Z54" s="307">
        <v>24.445784949479716</v>
      </c>
      <c r="AA54" s="311">
        <v>5010</v>
      </c>
      <c r="AB54" s="314">
        <v>75.554215050520284</v>
      </c>
      <c r="AC54" s="313">
        <v>1122</v>
      </c>
      <c r="AD54" s="307">
        <v>65.27050610820244</v>
      </c>
      <c r="AE54" s="313">
        <v>597</v>
      </c>
      <c r="AF54" s="314">
        <v>34.72949389179756</v>
      </c>
      <c r="AG54" s="313">
        <v>697</v>
      </c>
      <c r="AH54" s="307">
        <v>40.546829552065155</v>
      </c>
      <c r="AI54" s="311">
        <v>268</v>
      </c>
      <c r="AJ54" s="307">
        <v>15.590459569517161</v>
      </c>
      <c r="AK54" s="311">
        <v>272</v>
      </c>
      <c r="AL54" s="310">
        <v>15.823152995927863</v>
      </c>
      <c r="AM54" s="311">
        <v>480</v>
      </c>
      <c r="AN54" s="310">
        <v>27.923211169284468</v>
      </c>
      <c r="AO54" s="311">
        <v>2</v>
      </c>
      <c r="AP54" s="307">
        <v>0.11634671320535195</v>
      </c>
      <c r="AQ54" s="311">
        <v>0</v>
      </c>
      <c r="AR54" s="314">
        <v>0</v>
      </c>
      <c r="AS54" s="583">
        <v>6631</v>
      </c>
      <c r="AT54" s="315">
        <v>1719</v>
      </c>
    </row>
    <row r="55" spans="1:46" ht="15">
      <c r="A55" s="340">
        <v>284</v>
      </c>
      <c r="B55" s="341" t="s">
        <v>108</v>
      </c>
      <c r="C55" s="306">
        <v>11444</v>
      </c>
      <c r="D55" s="307">
        <v>61.507040739546383</v>
      </c>
      <c r="E55" s="308">
        <v>6221</v>
      </c>
      <c r="F55" s="307">
        <v>33.435450929807587</v>
      </c>
      <c r="G55" s="308">
        <v>832</v>
      </c>
      <c r="H55" s="307">
        <v>4.4716758035042456</v>
      </c>
      <c r="I55" s="308">
        <v>21</v>
      </c>
      <c r="J55" s="309">
        <v>0.11286681715575619</v>
      </c>
      <c r="K55" s="308">
        <v>86</v>
      </c>
      <c r="L55" s="309">
        <v>0.46221648930452541</v>
      </c>
      <c r="M55" s="308">
        <v>2</v>
      </c>
      <c r="N55" s="309">
        <v>1.0749220681500591E-2</v>
      </c>
      <c r="O55" s="308">
        <v>0</v>
      </c>
      <c r="P55" s="979">
        <v>0</v>
      </c>
      <c r="Q55" s="972">
        <v>9400</v>
      </c>
      <c r="R55" s="310">
        <v>50.521337203052774</v>
      </c>
      <c r="S55" s="311">
        <v>9206</v>
      </c>
      <c r="T55" s="312">
        <v>49.478662796947219</v>
      </c>
      <c r="U55" s="313">
        <v>1473</v>
      </c>
      <c r="V55" s="310">
        <v>52.364024173480274</v>
      </c>
      <c r="W55" s="311">
        <v>1340</v>
      </c>
      <c r="X55" s="314">
        <v>47.635975826519726</v>
      </c>
      <c r="Y55" s="313">
        <v>5736</v>
      </c>
      <c r="Z55" s="307">
        <v>30.828764914543694</v>
      </c>
      <c r="AA55" s="311">
        <v>12870</v>
      </c>
      <c r="AB55" s="314">
        <v>69.171235085456303</v>
      </c>
      <c r="AC55" s="313">
        <v>1840</v>
      </c>
      <c r="AD55" s="307">
        <v>65.410593672236047</v>
      </c>
      <c r="AE55" s="313">
        <v>973</v>
      </c>
      <c r="AF55" s="314">
        <v>34.589406327763953</v>
      </c>
      <c r="AG55" s="313">
        <v>1088</v>
      </c>
      <c r="AH55" s="307">
        <v>38.677568432278711</v>
      </c>
      <c r="AI55" s="311">
        <v>750</v>
      </c>
      <c r="AJ55" s="307">
        <v>26.661926768574475</v>
      </c>
      <c r="AK55" s="311">
        <v>385</v>
      </c>
      <c r="AL55" s="310">
        <v>13.686455741201565</v>
      </c>
      <c r="AM55" s="311">
        <v>590</v>
      </c>
      <c r="AN55" s="310">
        <v>20.974049057945255</v>
      </c>
      <c r="AO55" s="311">
        <v>0</v>
      </c>
      <c r="AP55" s="307">
        <v>0</v>
      </c>
      <c r="AQ55" s="311">
        <v>0</v>
      </c>
      <c r="AR55" s="314">
        <v>0</v>
      </c>
      <c r="AS55" s="583">
        <v>18606</v>
      </c>
      <c r="AT55" s="315">
        <v>2813</v>
      </c>
    </row>
    <row r="56" spans="1:46" ht="15">
      <c r="A56" s="340">
        <v>306</v>
      </c>
      <c r="B56" s="341" t="s">
        <v>110</v>
      </c>
      <c r="C56" s="306">
        <v>681</v>
      </c>
      <c r="D56" s="307">
        <v>17.30622617534943</v>
      </c>
      <c r="E56" s="308">
        <v>2620</v>
      </c>
      <c r="F56" s="307">
        <v>66.581956797966967</v>
      </c>
      <c r="G56" s="308">
        <v>590</v>
      </c>
      <c r="H56" s="307">
        <v>14.993646759847524</v>
      </c>
      <c r="I56" s="308">
        <v>0</v>
      </c>
      <c r="J56" s="309">
        <v>0</v>
      </c>
      <c r="K56" s="308">
        <v>42</v>
      </c>
      <c r="L56" s="309">
        <v>1.0673443456162643</v>
      </c>
      <c r="M56" s="308">
        <v>2</v>
      </c>
      <c r="N56" s="309">
        <v>5.0825921219822108E-2</v>
      </c>
      <c r="O56" s="308">
        <v>0</v>
      </c>
      <c r="P56" s="979">
        <v>0</v>
      </c>
      <c r="Q56" s="972">
        <v>2016</v>
      </c>
      <c r="R56" s="310">
        <v>51.232528589580681</v>
      </c>
      <c r="S56" s="311">
        <v>1919</v>
      </c>
      <c r="T56" s="312">
        <v>48.767471410419319</v>
      </c>
      <c r="U56" s="313">
        <v>549</v>
      </c>
      <c r="V56" s="310">
        <v>53.770812928501464</v>
      </c>
      <c r="W56" s="311">
        <v>472</v>
      </c>
      <c r="X56" s="314">
        <v>46.229187071498529</v>
      </c>
      <c r="Y56" s="313">
        <v>1724</v>
      </c>
      <c r="Z56" s="307">
        <v>43.811944091486659</v>
      </c>
      <c r="AA56" s="311">
        <v>2211</v>
      </c>
      <c r="AB56" s="314">
        <v>56.188055908513348</v>
      </c>
      <c r="AC56" s="313">
        <v>703</v>
      </c>
      <c r="AD56" s="307">
        <v>68.854064642507353</v>
      </c>
      <c r="AE56" s="313">
        <v>318</v>
      </c>
      <c r="AF56" s="314">
        <v>31.145935357492654</v>
      </c>
      <c r="AG56" s="313">
        <v>421</v>
      </c>
      <c r="AH56" s="307">
        <v>41.234084231145935</v>
      </c>
      <c r="AI56" s="311">
        <v>250</v>
      </c>
      <c r="AJ56" s="307">
        <v>24.485798237022529</v>
      </c>
      <c r="AK56" s="311">
        <v>128</v>
      </c>
      <c r="AL56" s="310">
        <v>12.536728697355533</v>
      </c>
      <c r="AM56" s="311">
        <v>222</v>
      </c>
      <c r="AN56" s="310">
        <v>21.743388834476004</v>
      </c>
      <c r="AO56" s="311">
        <v>0</v>
      </c>
      <c r="AP56" s="307">
        <v>0</v>
      </c>
      <c r="AQ56" s="311">
        <v>0</v>
      </c>
      <c r="AR56" s="314">
        <v>0</v>
      </c>
      <c r="AS56" s="583">
        <v>3935</v>
      </c>
      <c r="AT56" s="315">
        <v>1021</v>
      </c>
    </row>
    <row r="57" spans="1:46" ht="15">
      <c r="A57" s="340">
        <v>347</v>
      </c>
      <c r="B57" s="341" t="s">
        <v>124</v>
      </c>
      <c r="C57" s="306">
        <v>544</v>
      </c>
      <c r="D57" s="307">
        <v>17</v>
      </c>
      <c r="E57" s="308">
        <v>2001</v>
      </c>
      <c r="F57" s="307">
        <v>62.531250000000007</v>
      </c>
      <c r="G57" s="308">
        <v>634</v>
      </c>
      <c r="H57" s="307">
        <v>19.8125</v>
      </c>
      <c r="I57" s="308">
        <v>1</v>
      </c>
      <c r="J57" s="309">
        <v>3.125E-2</v>
      </c>
      <c r="K57" s="308">
        <v>14</v>
      </c>
      <c r="L57" s="309">
        <v>0.43750000000000006</v>
      </c>
      <c r="M57" s="308">
        <v>5</v>
      </c>
      <c r="N57" s="309">
        <v>0.15625</v>
      </c>
      <c r="O57" s="308">
        <v>1</v>
      </c>
      <c r="P57" s="979">
        <v>3.125E-2</v>
      </c>
      <c r="Q57" s="972">
        <v>1678</v>
      </c>
      <c r="R57" s="310">
        <v>52.4375</v>
      </c>
      <c r="S57" s="311">
        <v>1522</v>
      </c>
      <c r="T57" s="312">
        <v>47.5625</v>
      </c>
      <c r="U57" s="313">
        <v>413</v>
      </c>
      <c r="V57" s="310">
        <v>56.652949245541841</v>
      </c>
      <c r="W57" s="311">
        <v>316</v>
      </c>
      <c r="X57" s="314">
        <v>43.347050754458159</v>
      </c>
      <c r="Y57" s="313">
        <v>1588</v>
      </c>
      <c r="Z57" s="307">
        <v>49.625</v>
      </c>
      <c r="AA57" s="311">
        <v>1612</v>
      </c>
      <c r="AB57" s="314">
        <v>50.375</v>
      </c>
      <c r="AC57" s="313">
        <v>505</v>
      </c>
      <c r="AD57" s="307">
        <v>69.27297668038409</v>
      </c>
      <c r="AE57" s="313">
        <v>224</v>
      </c>
      <c r="AF57" s="314">
        <v>30.727023319615913</v>
      </c>
      <c r="AG57" s="313">
        <v>297</v>
      </c>
      <c r="AH57" s="307">
        <v>40.74074074074074</v>
      </c>
      <c r="AI57" s="311">
        <v>131</v>
      </c>
      <c r="AJ57" s="307">
        <v>17.969821673525377</v>
      </c>
      <c r="AK57" s="311">
        <v>116</v>
      </c>
      <c r="AL57" s="310">
        <v>15.912208504801098</v>
      </c>
      <c r="AM57" s="311">
        <v>184</v>
      </c>
      <c r="AN57" s="310">
        <v>25.240054869684496</v>
      </c>
      <c r="AO57" s="311">
        <v>0</v>
      </c>
      <c r="AP57" s="307">
        <v>0</v>
      </c>
      <c r="AQ57" s="311">
        <v>1</v>
      </c>
      <c r="AR57" s="314">
        <v>0.1371742112482853</v>
      </c>
      <c r="AS57" s="583">
        <v>3200</v>
      </c>
      <c r="AT57" s="315">
        <v>729</v>
      </c>
    </row>
    <row r="58" spans="1:46" ht="15">
      <c r="A58" s="340">
        <v>411</v>
      </c>
      <c r="B58" s="341" t="s">
        <v>145</v>
      </c>
      <c r="C58" s="306">
        <v>3087</v>
      </c>
      <c r="D58" s="307">
        <v>41.682419659735345</v>
      </c>
      <c r="E58" s="308">
        <v>3718</v>
      </c>
      <c r="F58" s="307">
        <v>50.202538482311645</v>
      </c>
      <c r="G58" s="308">
        <v>581</v>
      </c>
      <c r="H58" s="307">
        <v>7.8449905482041586</v>
      </c>
      <c r="I58" s="308">
        <v>0</v>
      </c>
      <c r="J58" s="309">
        <v>0</v>
      </c>
      <c r="K58" s="308">
        <v>16</v>
      </c>
      <c r="L58" s="309">
        <v>0.21604104779908181</v>
      </c>
      <c r="M58" s="308">
        <v>3</v>
      </c>
      <c r="N58" s="309">
        <v>4.0507696462327845E-2</v>
      </c>
      <c r="O58" s="308">
        <v>1</v>
      </c>
      <c r="P58" s="979">
        <v>1.3502565487442613E-2</v>
      </c>
      <c r="Q58" s="972">
        <v>3883</v>
      </c>
      <c r="R58" s="310">
        <v>52.430461787739667</v>
      </c>
      <c r="S58" s="311">
        <v>3523</v>
      </c>
      <c r="T58" s="312">
        <v>47.569538212260333</v>
      </c>
      <c r="U58" s="313">
        <v>584</v>
      </c>
      <c r="V58" s="310">
        <v>53.577981651376149</v>
      </c>
      <c r="W58" s="311">
        <v>506</v>
      </c>
      <c r="X58" s="314">
        <v>46.422018348623858</v>
      </c>
      <c r="Y58" s="313">
        <v>2499</v>
      </c>
      <c r="Z58" s="307">
        <v>33.742911153119096</v>
      </c>
      <c r="AA58" s="311">
        <v>4907</v>
      </c>
      <c r="AB58" s="314">
        <v>66.257088846880904</v>
      </c>
      <c r="AC58" s="313">
        <v>834</v>
      </c>
      <c r="AD58" s="307">
        <v>76.513761467889907</v>
      </c>
      <c r="AE58" s="313">
        <v>256</v>
      </c>
      <c r="AF58" s="314">
        <v>23.486238532110093</v>
      </c>
      <c r="AG58" s="313">
        <v>411</v>
      </c>
      <c r="AH58" s="307">
        <v>37.706422018348626</v>
      </c>
      <c r="AI58" s="311">
        <v>269</v>
      </c>
      <c r="AJ58" s="307">
        <v>24.678899082568808</v>
      </c>
      <c r="AK58" s="311">
        <v>173</v>
      </c>
      <c r="AL58" s="310">
        <v>15.871559633027523</v>
      </c>
      <c r="AM58" s="311">
        <v>237</v>
      </c>
      <c r="AN58" s="310">
        <v>21.743119266055047</v>
      </c>
      <c r="AO58" s="311">
        <v>0</v>
      </c>
      <c r="AP58" s="307">
        <v>0</v>
      </c>
      <c r="AQ58" s="311">
        <v>0</v>
      </c>
      <c r="AR58" s="314">
        <v>0</v>
      </c>
      <c r="AS58" s="583">
        <v>7406</v>
      </c>
      <c r="AT58" s="315">
        <v>1090</v>
      </c>
    </row>
    <row r="59" spans="1:46" ht="15">
      <c r="A59" s="340">
        <v>501</v>
      </c>
      <c r="B59" s="341" t="s">
        <v>163</v>
      </c>
      <c r="C59" s="306">
        <v>309</v>
      </c>
      <c r="D59" s="307">
        <v>16.729832160259882</v>
      </c>
      <c r="E59" s="308">
        <v>1100</v>
      </c>
      <c r="F59" s="307">
        <v>59.556036816459127</v>
      </c>
      <c r="G59" s="308">
        <v>409</v>
      </c>
      <c r="H59" s="307">
        <v>22.144017325392529</v>
      </c>
      <c r="I59" s="308">
        <v>2</v>
      </c>
      <c r="J59" s="309">
        <v>0.10828370330265295</v>
      </c>
      <c r="K59" s="308">
        <v>26</v>
      </c>
      <c r="L59" s="309">
        <v>1.4076881429344883</v>
      </c>
      <c r="M59" s="308">
        <v>0</v>
      </c>
      <c r="N59" s="309">
        <v>0</v>
      </c>
      <c r="O59" s="308">
        <v>1</v>
      </c>
      <c r="P59" s="979">
        <v>5.4141851651326477E-2</v>
      </c>
      <c r="Q59" s="972">
        <v>934</v>
      </c>
      <c r="R59" s="310">
        <v>50.56848944233893</v>
      </c>
      <c r="S59" s="311">
        <v>913</v>
      </c>
      <c r="T59" s="312">
        <v>49.43151055766107</v>
      </c>
      <c r="U59" s="313">
        <v>146</v>
      </c>
      <c r="V59" s="310">
        <v>56.153846153846153</v>
      </c>
      <c r="W59" s="311">
        <v>114</v>
      </c>
      <c r="X59" s="314">
        <v>43.846153846153847</v>
      </c>
      <c r="Y59" s="313">
        <v>723</v>
      </c>
      <c r="Z59" s="307">
        <v>39.144558743909045</v>
      </c>
      <c r="AA59" s="311">
        <v>1124</v>
      </c>
      <c r="AB59" s="314">
        <v>60.855441256090955</v>
      </c>
      <c r="AC59" s="313">
        <v>191</v>
      </c>
      <c r="AD59" s="307">
        <v>73.461538461538467</v>
      </c>
      <c r="AE59" s="313">
        <v>69</v>
      </c>
      <c r="AF59" s="314">
        <v>26.53846153846154</v>
      </c>
      <c r="AG59" s="313">
        <v>111</v>
      </c>
      <c r="AH59" s="307">
        <v>42.692307692307693</v>
      </c>
      <c r="AI59" s="311">
        <v>47</v>
      </c>
      <c r="AJ59" s="307">
        <v>18.076923076923077</v>
      </c>
      <c r="AK59" s="311">
        <v>35</v>
      </c>
      <c r="AL59" s="310">
        <v>13.461538461538462</v>
      </c>
      <c r="AM59" s="311">
        <v>67</v>
      </c>
      <c r="AN59" s="310">
        <v>25.769230769230766</v>
      </c>
      <c r="AO59" s="311">
        <v>0</v>
      </c>
      <c r="AP59" s="307">
        <v>0</v>
      </c>
      <c r="AQ59" s="311">
        <v>0</v>
      </c>
      <c r="AR59" s="314">
        <v>0</v>
      </c>
      <c r="AS59" s="583">
        <v>1847</v>
      </c>
      <c r="AT59" s="315">
        <v>260</v>
      </c>
    </row>
    <row r="60" spans="1:46" ht="15">
      <c r="A60" s="340">
        <v>543</v>
      </c>
      <c r="B60" s="341" t="s">
        <v>167</v>
      </c>
      <c r="C60" s="306">
        <v>5636</v>
      </c>
      <c r="D60" s="307">
        <v>85.033192516596259</v>
      </c>
      <c r="E60" s="308">
        <v>886</v>
      </c>
      <c r="F60" s="307">
        <v>13.367531683765844</v>
      </c>
      <c r="G60" s="308">
        <v>97</v>
      </c>
      <c r="H60" s="307">
        <v>1.4634882317441158</v>
      </c>
      <c r="I60" s="308">
        <v>0</v>
      </c>
      <c r="J60" s="309">
        <v>0</v>
      </c>
      <c r="K60" s="308">
        <v>7</v>
      </c>
      <c r="L60" s="309">
        <v>0.10561255280627641</v>
      </c>
      <c r="M60" s="308">
        <v>2</v>
      </c>
      <c r="N60" s="309">
        <v>3.0175015087507546E-2</v>
      </c>
      <c r="O60" s="308">
        <v>0</v>
      </c>
      <c r="P60" s="979">
        <v>0</v>
      </c>
      <c r="Q60" s="972">
        <v>3467</v>
      </c>
      <c r="R60" s="310">
        <v>52.308388654194324</v>
      </c>
      <c r="S60" s="311">
        <v>3161</v>
      </c>
      <c r="T60" s="312">
        <v>47.691611345805676</v>
      </c>
      <c r="U60" s="313">
        <v>297</v>
      </c>
      <c r="V60" s="310">
        <v>54.098360655737707</v>
      </c>
      <c r="W60" s="311">
        <v>252</v>
      </c>
      <c r="X60" s="314">
        <v>45.901639344262293</v>
      </c>
      <c r="Y60" s="313">
        <v>1441</v>
      </c>
      <c r="Z60" s="307">
        <v>21.741098370549185</v>
      </c>
      <c r="AA60" s="311">
        <v>5187</v>
      </c>
      <c r="AB60" s="314">
        <v>78.258901629450818</v>
      </c>
      <c r="AC60" s="313">
        <v>256</v>
      </c>
      <c r="AD60" s="307">
        <v>46.630236794171218</v>
      </c>
      <c r="AE60" s="313">
        <v>293</v>
      </c>
      <c r="AF60" s="314">
        <v>53.369763205828782</v>
      </c>
      <c r="AG60" s="313">
        <v>230</v>
      </c>
      <c r="AH60" s="307">
        <v>41.894353369763202</v>
      </c>
      <c r="AI60" s="311">
        <v>178</v>
      </c>
      <c r="AJ60" s="307">
        <v>32.422586520947178</v>
      </c>
      <c r="AK60" s="311">
        <v>67</v>
      </c>
      <c r="AL60" s="310">
        <v>12.2040072859745</v>
      </c>
      <c r="AM60" s="311">
        <v>74</v>
      </c>
      <c r="AN60" s="310">
        <v>13.479052823315119</v>
      </c>
      <c r="AO60" s="311">
        <v>0</v>
      </c>
      <c r="AP60" s="307">
        <v>0</v>
      </c>
      <c r="AQ60" s="311">
        <v>0</v>
      </c>
      <c r="AR60" s="314">
        <v>0</v>
      </c>
      <c r="AS60" s="583">
        <v>6628</v>
      </c>
      <c r="AT60" s="315">
        <v>549</v>
      </c>
    </row>
    <row r="61" spans="1:46" ht="15">
      <c r="A61" s="340">
        <v>628</v>
      </c>
      <c r="B61" s="341" t="s">
        <v>183</v>
      </c>
      <c r="C61" s="306">
        <v>3912</v>
      </c>
      <c r="D61" s="307">
        <v>54.018227009113509</v>
      </c>
      <c r="E61" s="308">
        <v>3220</v>
      </c>
      <c r="F61" s="307">
        <v>44.462855564761114</v>
      </c>
      <c r="G61" s="308">
        <v>99</v>
      </c>
      <c r="H61" s="307">
        <v>1.3670256835128418</v>
      </c>
      <c r="I61" s="308">
        <v>0</v>
      </c>
      <c r="J61" s="309">
        <v>0</v>
      </c>
      <c r="K61" s="308">
        <v>8</v>
      </c>
      <c r="L61" s="309">
        <v>0.11046672190002761</v>
      </c>
      <c r="M61" s="308">
        <v>3</v>
      </c>
      <c r="N61" s="309">
        <v>4.1425020712510356E-2</v>
      </c>
      <c r="O61" s="308">
        <v>0</v>
      </c>
      <c r="P61" s="979">
        <v>0</v>
      </c>
      <c r="Q61" s="972">
        <v>3789</v>
      </c>
      <c r="R61" s="310">
        <v>52.319801159900578</v>
      </c>
      <c r="S61" s="311">
        <v>3453</v>
      </c>
      <c r="T61" s="312">
        <v>47.680198840099422</v>
      </c>
      <c r="U61" s="313">
        <v>307</v>
      </c>
      <c r="V61" s="310">
        <v>53.671328671328666</v>
      </c>
      <c r="W61" s="311">
        <v>265</v>
      </c>
      <c r="X61" s="314">
        <v>46.328671328671327</v>
      </c>
      <c r="Y61" s="313">
        <v>2757</v>
      </c>
      <c r="Z61" s="307">
        <v>38.069594034797014</v>
      </c>
      <c r="AA61" s="311">
        <v>4485</v>
      </c>
      <c r="AB61" s="314">
        <v>61.930405965202986</v>
      </c>
      <c r="AC61" s="313">
        <v>424</v>
      </c>
      <c r="AD61" s="307">
        <v>74.12587412587412</v>
      </c>
      <c r="AE61" s="313">
        <v>148</v>
      </c>
      <c r="AF61" s="314">
        <v>25.874125874125873</v>
      </c>
      <c r="AG61" s="313">
        <v>211</v>
      </c>
      <c r="AH61" s="307">
        <v>36.888111888111894</v>
      </c>
      <c r="AI61" s="311">
        <v>180</v>
      </c>
      <c r="AJ61" s="307">
        <v>31.46853146853147</v>
      </c>
      <c r="AK61" s="311">
        <v>96</v>
      </c>
      <c r="AL61" s="310">
        <v>16.783216783216783</v>
      </c>
      <c r="AM61" s="311">
        <v>85</v>
      </c>
      <c r="AN61" s="310">
        <v>14.86013986013986</v>
      </c>
      <c r="AO61" s="311">
        <v>0</v>
      </c>
      <c r="AP61" s="307">
        <v>0</v>
      </c>
      <c r="AQ61" s="311">
        <v>0</v>
      </c>
      <c r="AR61" s="314">
        <v>0</v>
      </c>
      <c r="AS61" s="583">
        <v>7242</v>
      </c>
      <c r="AT61" s="315">
        <v>572</v>
      </c>
    </row>
    <row r="62" spans="1:46" ht="15">
      <c r="A62" s="340">
        <v>656</v>
      </c>
      <c r="B62" s="341" t="s">
        <v>195</v>
      </c>
      <c r="C62" s="306">
        <v>1088</v>
      </c>
      <c r="D62" s="307">
        <v>13.997169689952399</v>
      </c>
      <c r="E62" s="308">
        <v>4937</v>
      </c>
      <c r="F62" s="307">
        <v>63.514730477293192</v>
      </c>
      <c r="G62" s="308">
        <v>1636</v>
      </c>
      <c r="H62" s="307">
        <v>21.047214717612249</v>
      </c>
      <c r="I62" s="308">
        <v>0</v>
      </c>
      <c r="J62" s="309">
        <v>0</v>
      </c>
      <c r="K62" s="308">
        <v>78</v>
      </c>
      <c r="L62" s="309">
        <v>1.0034735623311464</v>
      </c>
      <c r="M62" s="308">
        <v>17</v>
      </c>
      <c r="N62" s="309">
        <v>0.21870577640550623</v>
      </c>
      <c r="O62" s="308">
        <v>17</v>
      </c>
      <c r="P62" s="979">
        <v>0.21870577640550623</v>
      </c>
      <c r="Q62" s="972">
        <v>3815</v>
      </c>
      <c r="R62" s="310">
        <v>49.080149234529785</v>
      </c>
      <c r="S62" s="311">
        <v>3958</v>
      </c>
      <c r="T62" s="312">
        <v>50.919850765470223</v>
      </c>
      <c r="U62" s="313">
        <v>2324</v>
      </c>
      <c r="V62" s="310">
        <v>52.049272116461367</v>
      </c>
      <c r="W62" s="311">
        <v>2141</v>
      </c>
      <c r="X62" s="314">
        <v>47.950727883538633</v>
      </c>
      <c r="Y62" s="313">
        <v>3759</v>
      </c>
      <c r="Z62" s="307">
        <v>48.359706676958702</v>
      </c>
      <c r="AA62" s="311">
        <v>4014</v>
      </c>
      <c r="AB62" s="314">
        <v>51.640293323041298</v>
      </c>
      <c r="AC62" s="313">
        <v>3418</v>
      </c>
      <c r="AD62" s="307">
        <v>76.550951847704368</v>
      </c>
      <c r="AE62" s="313">
        <v>1047</v>
      </c>
      <c r="AF62" s="314">
        <v>23.449048152295632</v>
      </c>
      <c r="AG62" s="313">
        <v>1660</v>
      </c>
      <c r="AH62" s="307">
        <v>37.17805151175812</v>
      </c>
      <c r="AI62" s="311">
        <v>913</v>
      </c>
      <c r="AJ62" s="307">
        <v>20.447928331466965</v>
      </c>
      <c r="AK62" s="311">
        <v>661</v>
      </c>
      <c r="AL62" s="310">
        <v>14.804031354983202</v>
      </c>
      <c r="AM62" s="311">
        <v>1228</v>
      </c>
      <c r="AN62" s="310">
        <v>27.502799552071664</v>
      </c>
      <c r="AO62" s="311">
        <v>3</v>
      </c>
      <c r="AP62" s="307">
        <v>6.7189249720044794E-2</v>
      </c>
      <c r="AQ62" s="311">
        <v>0</v>
      </c>
      <c r="AR62" s="314">
        <v>0</v>
      </c>
      <c r="AS62" s="583">
        <v>7773</v>
      </c>
      <c r="AT62" s="315">
        <v>4465</v>
      </c>
    </row>
    <row r="63" spans="1:46" ht="15">
      <c r="A63" s="340">
        <v>761</v>
      </c>
      <c r="B63" s="341" t="s">
        <v>230</v>
      </c>
      <c r="C63" s="306">
        <v>1685</v>
      </c>
      <c r="D63" s="307">
        <v>19.341138659320478</v>
      </c>
      <c r="E63" s="308">
        <v>5536</v>
      </c>
      <c r="F63" s="307">
        <v>63.544536271809008</v>
      </c>
      <c r="G63" s="308">
        <v>1318</v>
      </c>
      <c r="H63" s="307">
        <v>15.128558310376491</v>
      </c>
      <c r="I63" s="308">
        <v>0</v>
      </c>
      <c r="J63" s="309">
        <v>0</v>
      </c>
      <c r="K63" s="308">
        <v>153</v>
      </c>
      <c r="L63" s="309">
        <v>1.7561983471074381</v>
      </c>
      <c r="M63" s="308">
        <v>9</v>
      </c>
      <c r="N63" s="309">
        <v>0.10330578512396695</v>
      </c>
      <c r="O63" s="308">
        <v>11</v>
      </c>
      <c r="P63" s="979">
        <v>0.12626262626262627</v>
      </c>
      <c r="Q63" s="972">
        <v>4440</v>
      </c>
      <c r="R63" s="310">
        <v>50.964187327823694</v>
      </c>
      <c r="S63" s="311">
        <v>4272</v>
      </c>
      <c r="T63" s="312">
        <v>49.035812672176313</v>
      </c>
      <c r="U63" s="313">
        <v>1506</v>
      </c>
      <c r="V63" s="310">
        <v>54.863387978142072</v>
      </c>
      <c r="W63" s="311">
        <v>1239</v>
      </c>
      <c r="X63" s="314">
        <v>45.136612021857928</v>
      </c>
      <c r="Y63" s="313">
        <v>4541</v>
      </c>
      <c r="Z63" s="307">
        <v>52.123507805325985</v>
      </c>
      <c r="AA63" s="311">
        <v>4171</v>
      </c>
      <c r="AB63" s="314">
        <v>47.876492194674015</v>
      </c>
      <c r="AC63" s="313">
        <v>2081</v>
      </c>
      <c r="AD63" s="307">
        <v>75.810564663023683</v>
      </c>
      <c r="AE63" s="313">
        <v>664</v>
      </c>
      <c r="AF63" s="314">
        <v>24.18943533697632</v>
      </c>
      <c r="AG63" s="313">
        <v>1105</v>
      </c>
      <c r="AH63" s="307">
        <v>40.255009107468126</v>
      </c>
      <c r="AI63" s="311">
        <v>580</v>
      </c>
      <c r="AJ63" s="307">
        <v>21.129326047358834</v>
      </c>
      <c r="AK63" s="311">
        <v>400</v>
      </c>
      <c r="AL63" s="310">
        <v>14.571948998178508</v>
      </c>
      <c r="AM63" s="311">
        <v>658</v>
      </c>
      <c r="AN63" s="310">
        <v>23.970856102003644</v>
      </c>
      <c r="AO63" s="311">
        <v>1</v>
      </c>
      <c r="AP63" s="307">
        <v>3.6429872495446269E-2</v>
      </c>
      <c r="AQ63" s="311">
        <v>1</v>
      </c>
      <c r="AR63" s="314">
        <v>3.6429872495446269E-2</v>
      </c>
      <c r="AS63" s="583">
        <v>8712</v>
      </c>
      <c r="AT63" s="315">
        <v>2745</v>
      </c>
    </row>
    <row r="64" spans="1:46" ht="15">
      <c r="A64" s="340">
        <v>842</v>
      </c>
      <c r="B64" s="342" t="s">
        <v>244</v>
      </c>
      <c r="C64" s="306">
        <v>3402</v>
      </c>
      <c r="D64" s="307">
        <v>63.152032671245593</v>
      </c>
      <c r="E64" s="308">
        <v>1854</v>
      </c>
      <c r="F64" s="307">
        <v>34.416187117133838</v>
      </c>
      <c r="G64" s="308">
        <v>122</v>
      </c>
      <c r="H64" s="307">
        <v>2.2647113421199183</v>
      </c>
      <c r="I64" s="308">
        <v>0</v>
      </c>
      <c r="J64" s="309">
        <v>0</v>
      </c>
      <c r="K64" s="308">
        <v>8</v>
      </c>
      <c r="L64" s="309">
        <v>0.14850566177835531</v>
      </c>
      <c r="M64" s="308">
        <v>1</v>
      </c>
      <c r="N64" s="309">
        <v>1.8563207722294413E-2</v>
      </c>
      <c r="O64" s="308">
        <v>0</v>
      </c>
      <c r="P64" s="979">
        <v>0</v>
      </c>
      <c r="Q64" s="973">
        <v>2768</v>
      </c>
      <c r="R64" s="316">
        <v>51.382958975310935</v>
      </c>
      <c r="S64" s="317">
        <v>2619</v>
      </c>
      <c r="T64" s="318">
        <v>48.617041024689065</v>
      </c>
      <c r="U64" s="319">
        <v>435</v>
      </c>
      <c r="V64" s="316">
        <v>62.410329985652801</v>
      </c>
      <c r="W64" s="317">
        <v>262</v>
      </c>
      <c r="X64" s="320">
        <v>37.589670014347206</v>
      </c>
      <c r="Y64" s="319">
        <v>1155</v>
      </c>
      <c r="Z64" s="321">
        <v>21.440504919250046</v>
      </c>
      <c r="AA64" s="317">
        <v>4232</v>
      </c>
      <c r="AB64" s="320">
        <v>78.559495080749954</v>
      </c>
      <c r="AC64" s="313">
        <v>327</v>
      </c>
      <c r="AD64" s="307">
        <v>46.91535150645624</v>
      </c>
      <c r="AE64" s="313">
        <v>370</v>
      </c>
      <c r="AF64" s="314">
        <v>53.08464849354376</v>
      </c>
      <c r="AG64" s="313">
        <v>360</v>
      </c>
      <c r="AH64" s="307">
        <v>51.649928263988521</v>
      </c>
      <c r="AI64" s="311">
        <v>162</v>
      </c>
      <c r="AJ64" s="307">
        <v>23.242467718794835</v>
      </c>
      <c r="AK64" s="311">
        <v>75</v>
      </c>
      <c r="AL64" s="310">
        <v>10.760401721664275</v>
      </c>
      <c r="AM64" s="311">
        <v>99</v>
      </c>
      <c r="AN64" s="310">
        <v>14.203730272596843</v>
      </c>
      <c r="AO64" s="311">
        <v>0</v>
      </c>
      <c r="AP64" s="307">
        <v>0</v>
      </c>
      <c r="AQ64" s="311">
        <v>1</v>
      </c>
      <c r="AR64" s="314">
        <v>0.14347202295552369</v>
      </c>
      <c r="AS64" s="584">
        <v>5387</v>
      </c>
      <c r="AT64" s="322">
        <v>697</v>
      </c>
    </row>
    <row r="65" spans="1:46" ht="16.5" customHeight="1">
      <c r="A65" s="171"/>
      <c r="B65" s="186" t="s">
        <v>347</v>
      </c>
      <c r="C65" s="188">
        <v>43577</v>
      </c>
      <c r="D65" s="173">
        <v>30.978396092955805</v>
      </c>
      <c r="E65" s="172">
        <v>73009</v>
      </c>
      <c r="F65" s="173">
        <v>51.901271779851996</v>
      </c>
      <c r="G65" s="172">
        <v>22602</v>
      </c>
      <c r="H65" s="173">
        <v>16.067505989237148</v>
      </c>
      <c r="I65" s="172">
        <v>60</v>
      </c>
      <c r="J65" s="239">
        <v>4.2653320916477694E-2</v>
      </c>
      <c r="K65" s="172">
        <v>1135</v>
      </c>
      <c r="L65" s="239">
        <v>0.80685865400336954</v>
      </c>
      <c r="M65" s="172">
        <v>190</v>
      </c>
      <c r="N65" s="239">
        <v>0.13506884956884602</v>
      </c>
      <c r="O65" s="172">
        <v>96</v>
      </c>
      <c r="P65" s="189">
        <v>27.195467422096321</v>
      </c>
      <c r="Q65" s="974">
        <v>70964</v>
      </c>
      <c r="R65" s="174">
        <v>50.447504425282041</v>
      </c>
      <c r="S65" s="172">
        <v>69705</v>
      </c>
      <c r="T65" s="191">
        <v>49.552495574717952</v>
      </c>
      <c r="U65" s="188">
        <v>44934</v>
      </c>
      <c r="V65" s="174">
        <v>52.241547691019861</v>
      </c>
      <c r="W65" s="172">
        <v>41078</v>
      </c>
      <c r="X65" s="193">
        <v>47.758452308980139</v>
      </c>
      <c r="Y65" s="188">
        <v>63366</v>
      </c>
      <c r="Z65" s="173">
        <v>45.046172219892085</v>
      </c>
      <c r="AA65" s="172">
        <v>77303</v>
      </c>
      <c r="AB65" s="193">
        <v>54.953827780107915</v>
      </c>
      <c r="AC65" s="188">
        <v>71838</v>
      </c>
      <c r="AD65" s="173">
        <v>83.520904059898612</v>
      </c>
      <c r="AE65" s="172">
        <v>14174</v>
      </c>
      <c r="AF65" s="193">
        <v>16.479095940101381</v>
      </c>
      <c r="AG65" s="188">
        <v>29673</v>
      </c>
      <c r="AH65" s="173">
        <v>34.498674603543691</v>
      </c>
      <c r="AI65" s="172">
        <v>16906</v>
      </c>
      <c r="AJ65" s="173">
        <v>19.655396921359809</v>
      </c>
      <c r="AK65" s="172">
        <v>15162</v>
      </c>
      <c r="AL65" s="174">
        <v>17.627772868902014</v>
      </c>
      <c r="AM65" s="172">
        <v>24098</v>
      </c>
      <c r="AN65" s="174">
        <v>28.01702088080733</v>
      </c>
      <c r="AO65" s="172">
        <v>99</v>
      </c>
      <c r="AP65" s="173">
        <v>0.11510021857415245</v>
      </c>
      <c r="AQ65" s="172">
        <v>74</v>
      </c>
      <c r="AR65" s="193">
        <v>8.6034506813002842E-2</v>
      </c>
      <c r="AS65" s="585">
        <v>140669</v>
      </c>
      <c r="AT65" s="195">
        <v>86012</v>
      </c>
    </row>
    <row r="66" spans="1:46" ht="15">
      <c r="A66" s="340">
        <v>38</v>
      </c>
      <c r="B66" s="343" t="s">
        <v>22</v>
      </c>
      <c r="C66" s="306">
        <v>2056</v>
      </c>
      <c r="D66" s="307">
        <v>24.018691588785046</v>
      </c>
      <c r="E66" s="308">
        <v>6196</v>
      </c>
      <c r="F66" s="307">
        <v>72.383177570093466</v>
      </c>
      <c r="G66" s="308">
        <v>294</v>
      </c>
      <c r="H66" s="307">
        <v>3.4345794392523366</v>
      </c>
      <c r="I66" s="308">
        <v>4</v>
      </c>
      <c r="J66" s="309">
        <v>4.6728971962616828E-2</v>
      </c>
      <c r="K66" s="308">
        <v>9</v>
      </c>
      <c r="L66" s="309">
        <v>0.10514018691588785</v>
      </c>
      <c r="M66" s="308">
        <v>1</v>
      </c>
      <c r="N66" s="309">
        <v>1.1682242990654207E-2</v>
      </c>
      <c r="O66" s="308">
        <v>0</v>
      </c>
      <c r="P66" s="979">
        <v>0</v>
      </c>
      <c r="Q66" s="975">
        <v>4254</v>
      </c>
      <c r="R66" s="323">
        <v>49.696261682242991</v>
      </c>
      <c r="S66" s="324">
        <v>4306</v>
      </c>
      <c r="T66" s="325">
        <v>50.303738317757009</v>
      </c>
      <c r="U66" s="326">
        <v>635</v>
      </c>
      <c r="V66" s="323">
        <v>58.687615526802219</v>
      </c>
      <c r="W66" s="324">
        <v>447</v>
      </c>
      <c r="X66" s="327">
        <v>41.312384473197781</v>
      </c>
      <c r="Y66" s="326">
        <v>1256</v>
      </c>
      <c r="Z66" s="328">
        <v>14.672897196261683</v>
      </c>
      <c r="AA66" s="324">
        <v>7304</v>
      </c>
      <c r="AB66" s="327">
        <v>85.327102803738313</v>
      </c>
      <c r="AC66" s="313">
        <v>572</v>
      </c>
      <c r="AD66" s="307">
        <v>52.865064695009245</v>
      </c>
      <c r="AE66" s="313">
        <v>510</v>
      </c>
      <c r="AF66" s="314">
        <v>47.134935304990762</v>
      </c>
      <c r="AG66" s="313">
        <v>496</v>
      </c>
      <c r="AH66" s="307">
        <v>45.841035120147872</v>
      </c>
      <c r="AI66" s="311">
        <v>247</v>
      </c>
      <c r="AJ66" s="307">
        <v>22.828096118299445</v>
      </c>
      <c r="AK66" s="311">
        <v>138</v>
      </c>
      <c r="AL66" s="310">
        <v>12.754158964879853</v>
      </c>
      <c r="AM66" s="311">
        <v>200</v>
      </c>
      <c r="AN66" s="310">
        <v>18.484288354898336</v>
      </c>
      <c r="AO66" s="311">
        <v>1</v>
      </c>
      <c r="AP66" s="307">
        <v>9.2421441774491686E-2</v>
      </c>
      <c r="AQ66" s="311">
        <v>0</v>
      </c>
      <c r="AR66" s="314">
        <v>0</v>
      </c>
      <c r="AS66" s="586">
        <v>8560</v>
      </c>
      <c r="AT66" s="329">
        <v>1082</v>
      </c>
    </row>
    <row r="67" spans="1:46" ht="15">
      <c r="A67" s="340">
        <v>86</v>
      </c>
      <c r="B67" s="341" t="s">
        <v>43</v>
      </c>
      <c r="C67" s="306">
        <v>312</v>
      </c>
      <c r="D67" s="307">
        <v>11.349581666060386</v>
      </c>
      <c r="E67" s="308">
        <v>1888</v>
      </c>
      <c r="F67" s="307">
        <v>68.679519825391054</v>
      </c>
      <c r="G67" s="308">
        <v>529</v>
      </c>
      <c r="H67" s="307">
        <v>19.243361222262642</v>
      </c>
      <c r="I67" s="308">
        <v>0</v>
      </c>
      <c r="J67" s="309">
        <v>0</v>
      </c>
      <c r="K67" s="308">
        <v>18</v>
      </c>
      <c r="L67" s="309">
        <v>0.65478355765732998</v>
      </c>
      <c r="M67" s="308">
        <v>2</v>
      </c>
      <c r="N67" s="309">
        <v>7.275372862859221E-2</v>
      </c>
      <c r="O67" s="308">
        <v>0</v>
      </c>
      <c r="P67" s="979">
        <v>0</v>
      </c>
      <c r="Q67" s="972">
        <v>1376</v>
      </c>
      <c r="R67" s="310">
        <v>50.054565296471445</v>
      </c>
      <c r="S67" s="311">
        <v>1373</v>
      </c>
      <c r="T67" s="312">
        <v>49.945434703528555</v>
      </c>
      <c r="U67" s="313">
        <v>606</v>
      </c>
      <c r="V67" s="310">
        <v>52.74151436031331</v>
      </c>
      <c r="W67" s="311">
        <v>543</v>
      </c>
      <c r="X67" s="314">
        <v>47.258485639686683</v>
      </c>
      <c r="Y67" s="313">
        <v>900</v>
      </c>
      <c r="Z67" s="307">
        <v>32.7391778828665</v>
      </c>
      <c r="AA67" s="311">
        <v>1849</v>
      </c>
      <c r="AB67" s="314">
        <v>67.2608221171335</v>
      </c>
      <c r="AC67" s="313">
        <v>787</v>
      </c>
      <c r="AD67" s="307">
        <v>68.494342906875545</v>
      </c>
      <c r="AE67" s="313">
        <v>362</v>
      </c>
      <c r="AF67" s="314">
        <v>31.505657093124455</v>
      </c>
      <c r="AG67" s="313">
        <v>403</v>
      </c>
      <c r="AH67" s="307">
        <v>35.0739773716275</v>
      </c>
      <c r="AI67" s="311">
        <v>206</v>
      </c>
      <c r="AJ67" s="307">
        <v>17.92863359442994</v>
      </c>
      <c r="AK67" s="311">
        <v>202</v>
      </c>
      <c r="AL67" s="310">
        <v>17.580504786771105</v>
      </c>
      <c r="AM67" s="311">
        <v>337</v>
      </c>
      <c r="AN67" s="310">
        <v>29.329852045256743</v>
      </c>
      <c r="AO67" s="311">
        <v>1</v>
      </c>
      <c r="AP67" s="307">
        <v>8.7032201914708437E-2</v>
      </c>
      <c r="AQ67" s="311">
        <v>0</v>
      </c>
      <c r="AR67" s="314">
        <v>0</v>
      </c>
      <c r="AS67" s="583">
        <v>2749</v>
      </c>
      <c r="AT67" s="315">
        <v>1149</v>
      </c>
    </row>
    <row r="68" spans="1:46" ht="15">
      <c r="A68" s="340">
        <v>107</v>
      </c>
      <c r="B68" s="341" t="s">
        <v>3332</v>
      </c>
      <c r="C68" s="306">
        <v>2523</v>
      </c>
      <c r="D68" s="307">
        <v>44.364339722173376</v>
      </c>
      <c r="E68" s="308">
        <v>3013</v>
      </c>
      <c r="F68" s="307">
        <v>52.980481800597858</v>
      </c>
      <c r="G68" s="308">
        <v>140</v>
      </c>
      <c r="H68" s="307">
        <v>2.4617548795498507</v>
      </c>
      <c r="I68" s="308">
        <v>0</v>
      </c>
      <c r="J68" s="309">
        <v>0</v>
      </c>
      <c r="K68" s="308">
        <v>7</v>
      </c>
      <c r="L68" s="309">
        <v>0.12308774397749253</v>
      </c>
      <c r="M68" s="308">
        <v>3</v>
      </c>
      <c r="N68" s="309">
        <v>5.275189027606822E-2</v>
      </c>
      <c r="O68" s="308">
        <v>1</v>
      </c>
      <c r="P68" s="979">
        <v>1.7583963425356074E-2</v>
      </c>
      <c r="Q68" s="972">
        <v>3062</v>
      </c>
      <c r="R68" s="310">
        <v>53.842096008440301</v>
      </c>
      <c r="S68" s="311">
        <v>2625</v>
      </c>
      <c r="T68" s="312">
        <v>46.157903991559692</v>
      </c>
      <c r="U68" s="313">
        <v>389</v>
      </c>
      <c r="V68" s="310">
        <v>54.866008462623419</v>
      </c>
      <c r="W68" s="311">
        <v>320</v>
      </c>
      <c r="X68" s="314">
        <v>45.133991537376588</v>
      </c>
      <c r="Y68" s="313">
        <v>1667</v>
      </c>
      <c r="Z68" s="307">
        <v>29.312467030068579</v>
      </c>
      <c r="AA68" s="311">
        <v>4020</v>
      </c>
      <c r="AB68" s="314">
        <v>70.687532969931425</v>
      </c>
      <c r="AC68" s="313">
        <v>378</v>
      </c>
      <c r="AD68" s="307">
        <v>53.314527503526087</v>
      </c>
      <c r="AE68" s="313">
        <v>331</v>
      </c>
      <c r="AF68" s="314">
        <v>46.685472496473906</v>
      </c>
      <c r="AG68" s="313">
        <v>301</v>
      </c>
      <c r="AH68" s="307">
        <v>42.454160789844849</v>
      </c>
      <c r="AI68" s="311">
        <v>221</v>
      </c>
      <c r="AJ68" s="307">
        <v>31.170662905500706</v>
      </c>
      <c r="AK68" s="311">
        <v>88</v>
      </c>
      <c r="AL68" s="310">
        <v>12.411847672778562</v>
      </c>
      <c r="AM68" s="311">
        <v>99</v>
      </c>
      <c r="AN68" s="310">
        <v>13.963328631875882</v>
      </c>
      <c r="AO68" s="311">
        <v>0</v>
      </c>
      <c r="AP68" s="307">
        <v>0</v>
      </c>
      <c r="AQ68" s="311">
        <v>0</v>
      </c>
      <c r="AR68" s="314">
        <v>0</v>
      </c>
      <c r="AS68" s="583">
        <v>5687</v>
      </c>
      <c r="AT68" s="315">
        <v>709</v>
      </c>
    </row>
    <row r="69" spans="1:46" ht="15">
      <c r="A69" s="340">
        <v>134</v>
      </c>
      <c r="B69" s="341" t="s">
        <v>63</v>
      </c>
      <c r="C69" s="306">
        <v>1830</v>
      </c>
      <c r="D69" s="307">
        <v>28.620581795433221</v>
      </c>
      <c r="E69" s="308">
        <v>3652</v>
      </c>
      <c r="F69" s="307">
        <v>57.116046293400061</v>
      </c>
      <c r="G69" s="308">
        <v>888</v>
      </c>
      <c r="H69" s="307">
        <v>13.888020018767595</v>
      </c>
      <c r="I69" s="308">
        <v>0</v>
      </c>
      <c r="J69" s="309">
        <v>0</v>
      </c>
      <c r="K69" s="308">
        <v>19</v>
      </c>
      <c r="L69" s="309">
        <v>0.29715358148263998</v>
      </c>
      <c r="M69" s="308">
        <v>5</v>
      </c>
      <c r="N69" s="309">
        <v>7.8198310916484215E-2</v>
      </c>
      <c r="O69" s="308">
        <v>0</v>
      </c>
      <c r="P69" s="979">
        <v>0</v>
      </c>
      <c r="Q69" s="972">
        <v>3366</v>
      </c>
      <c r="R69" s="310">
        <v>52.64310290897717</v>
      </c>
      <c r="S69" s="311">
        <v>3028</v>
      </c>
      <c r="T69" s="312">
        <v>47.35689709102283</v>
      </c>
      <c r="U69" s="313">
        <v>224</v>
      </c>
      <c r="V69" s="310">
        <v>48.590021691973966</v>
      </c>
      <c r="W69" s="311">
        <v>237</v>
      </c>
      <c r="X69" s="314">
        <v>51.409978308026027</v>
      </c>
      <c r="Y69" s="313">
        <v>1874</v>
      </c>
      <c r="Z69" s="307">
        <v>29.308726931498281</v>
      </c>
      <c r="AA69" s="311">
        <v>4520</v>
      </c>
      <c r="AB69" s="314">
        <v>70.691273068501729</v>
      </c>
      <c r="AC69" s="313">
        <v>379</v>
      </c>
      <c r="AD69" s="307">
        <v>82.212581344902389</v>
      </c>
      <c r="AE69" s="313">
        <v>82</v>
      </c>
      <c r="AF69" s="314">
        <v>17.787418655097614</v>
      </c>
      <c r="AG69" s="313">
        <v>142</v>
      </c>
      <c r="AH69" s="307">
        <v>30.802603036876359</v>
      </c>
      <c r="AI69" s="311">
        <v>148</v>
      </c>
      <c r="AJ69" s="307">
        <v>32.104121475054228</v>
      </c>
      <c r="AK69" s="311">
        <v>81</v>
      </c>
      <c r="AL69" s="310">
        <v>17.570498915401302</v>
      </c>
      <c r="AM69" s="311">
        <v>89</v>
      </c>
      <c r="AN69" s="310">
        <v>19.305856832971802</v>
      </c>
      <c r="AO69" s="311">
        <v>1</v>
      </c>
      <c r="AP69" s="307">
        <v>0.21691973969631237</v>
      </c>
      <c r="AQ69" s="311">
        <v>0</v>
      </c>
      <c r="AR69" s="314">
        <v>0</v>
      </c>
      <c r="AS69" s="583">
        <v>6394</v>
      </c>
      <c r="AT69" s="315">
        <v>461</v>
      </c>
    </row>
    <row r="70" spans="1:46" ht="15">
      <c r="A70" s="340">
        <v>150</v>
      </c>
      <c r="B70" s="341" t="s">
        <v>3333</v>
      </c>
      <c r="C70" s="306">
        <v>327</v>
      </c>
      <c r="D70" s="307">
        <v>19.926873857404022</v>
      </c>
      <c r="E70" s="308">
        <v>946</v>
      </c>
      <c r="F70" s="307">
        <v>57.647775746496045</v>
      </c>
      <c r="G70" s="308">
        <v>350</v>
      </c>
      <c r="H70" s="307">
        <v>21.328458257160268</v>
      </c>
      <c r="I70" s="308">
        <v>0</v>
      </c>
      <c r="J70" s="309">
        <v>0</v>
      </c>
      <c r="K70" s="308">
        <v>16</v>
      </c>
      <c r="L70" s="309">
        <v>0.97501523461304085</v>
      </c>
      <c r="M70" s="308">
        <v>2</v>
      </c>
      <c r="N70" s="309">
        <v>0.12187690432663011</v>
      </c>
      <c r="O70" s="308">
        <v>0</v>
      </c>
      <c r="P70" s="979">
        <v>0</v>
      </c>
      <c r="Q70" s="972">
        <v>787</v>
      </c>
      <c r="R70" s="310">
        <v>47.958561852528945</v>
      </c>
      <c r="S70" s="311">
        <v>854</v>
      </c>
      <c r="T70" s="312">
        <v>52.041438147471055</v>
      </c>
      <c r="U70" s="313">
        <v>599</v>
      </c>
      <c r="V70" s="310">
        <v>54.454545454545453</v>
      </c>
      <c r="W70" s="311">
        <v>501</v>
      </c>
      <c r="X70" s="314">
        <v>45.545454545454547</v>
      </c>
      <c r="Y70" s="313">
        <v>1177</v>
      </c>
      <c r="Z70" s="307">
        <v>71.724558196221821</v>
      </c>
      <c r="AA70" s="311">
        <v>464</v>
      </c>
      <c r="AB70" s="314">
        <v>28.275441803778183</v>
      </c>
      <c r="AC70" s="313">
        <v>959</v>
      </c>
      <c r="AD70" s="307">
        <v>87.181818181818187</v>
      </c>
      <c r="AE70" s="313">
        <v>141</v>
      </c>
      <c r="AF70" s="314">
        <v>12.818181818181817</v>
      </c>
      <c r="AG70" s="313">
        <v>443</v>
      </c>
      <c r="AH70" s="307">
        <v>40.272727272727273</v>
      </c>
      <c r="AI70" s="311">
        <v>236</v>
      </c>
      <c r="AJ70" s="307">
        <v>21.454545454545453</v>
      </c>
      <c r="AK70" s="311">
        <v>154</v>
      </c>
      <c r="AL70" s="310">
        <v>14.000000000000002</v>
      </c>
      <c r="AM70" s="311">
        <v>265</v>
      </c>
      <c r="AN70" s="310">
        <v>24.09090909090909</v>
      </c>
      <c r="AO70" s="311">
        <v>2</v>
      </c>
      <c r="AP70" s="307">
        <v>0.18181818181818182</v>
      </c>
      <c r="AQ70" s="311">
        <v>0</v>
      </c>
      <c r="AR70" s="314">
        <v>0</v>
      </c>
      <c r="AS70" s="583">
        <v>1641</v>
      </c>
      <c r="AT70" s="315">
        <v>1100</v>
      </c>
    </row>
    <row r="71" spans="1:46" ht="15">
      <c r="A71" s="340">
        <v>237</v>
      </c>
      <c r="B71" s="341" t="s">
        <v>95</v>
      </c>
      <c r="C71" s="306">
        <v>1424</v>
      </c>
      <c r="D71" s="307">
        <v>17.338366005113844</v>
      </c>
      <c r="E71" s="308">
        <v>3510</v>
      </c>
      <c r="F71" s="307">
        <v>42.737124071593811</v>
      </c>
      <c r="G71" s="308">
        <v>2934</v>
      </c>
      <c r="H71" s="307">
        <v>35.723852429075855</v>
      </c>
      <c r="I71" s="308">
        <v>26</v>
      </c>
      <c r="J71" s="309">
        <v>0.31657128941921348</v>
      </c>
      <c r="K71" s="308">
        <v>229</v>
      </c>
      <c r="L71" s="309">
        <v>2.7882625106538415</v>
      </c>
      <c r="M71" s="308">
        <v>20</v>
      </c>
      <c r="N71" s="309">
        <v>0.24351637647631805</v>
      </c>
      <c r="O71" s="308">
        <v>70</v>
      </c>
      <c r="P71" s="979">
        <v>0.85230731766711321</v>
      </c>
      <c r="Q71" s="972">
        <v>4098</v>
      </c>
      <c r="R71" s="310">
        <v>49.896505539997563</v>
      </c>
      <c r="S71" s="311">
        <v>4115</v>
      </c>
      <c r="T71" s="312">
        <v>50.103494460002437</v>
      </c>
      <c r="U71" s="313">
        <v>6728</v>
      </c>
      <c r="V71" s="310">
        <v>49.174097354187985</v>
      </c>
      <c r="W71" s="311">
        <v>6954</v>
      </c>
      <c r="X71" s="314">
        <v>50.825902645812015</v>
      </c>
      <c r="Y71" s="313">
        <v>5934</v>
      </c>
      <c r="Z71" s="307">
        <v>72.251308900523554</v>
      </c>
      <c r="AA71" s="311">
        <v>2279</v>
      </c>
      <c r="AB71" s="314">
        <v>27.748691099476442</v>
      </c>
      <c r="AC71" s="313">
        <v>12726</v>
      </c>
      <c r="AD71" s="307">
        <v>93.01271743897091</v>
      </c>
      <c r="AE71" s="313">
        <v>956</v>
      </c>
      <c r="AF71" s="314">
        <v>6.9872825610290885</v>
      </c>
      <c r="AG71" s="313">
        <v>3950</v>
      </c>
      <c r="AH71" s="307">
        <v>28.870048238561612</v>
      </c>
      <c r="AI71" s="311">
        <v>3076</v>
      </c>
      <c r="AJ71" s="307">
        <v>22.48209326121912</v>
      </c>
      <c r="AK71" s="311">
        <v>2755</v>
      </c>
      <c r="AL71" s="310">
        <v>20.135945037275253</v>
      </c>
      <c r="AM71" s="311">
        <v>3858</v>
      </c>
      <c r="AN71" s="310">
        <v>28.19763192515714</v>
      </c>
      <c r="AO71" s="311">
        <v>23</v>
      </c>
      <c r="AP71" s="307">
        <v>0.16810407835111826</v>
      </c>
      <c r="AQ71" s="311">
        <v>20</v>
      </c>
      <c r="AR71" s="314">
        <v>0.146177459435755</v>
      </c>
      <c r="AS71" s="583">
        <v>8213</v>
      </c>
      <c r="AT71" s="315">
        <v>13682</v>
      </c>
    </row>
    <row r="72" spans="1:46" ht="15">
      <c r="A72" s="340">
        <v>264</v>
      </c>
      <c r="B72" s="341" t="s">
        <v>102</v>
      </c>
      <c r="C72" s="306">
        <v>408</v>
      </c>
      <c r="D72" s="307">
        <v>13.934426229508196</v>
      </c>
      <c r="E72" s="308">
        <v>1427</v>
      </c>
      <c r="F72" s="307">
        <v>48.736338797814213</v>
      </c>
      <c r="G72" s="308">
        <v>1007</v>
      </c>
      <c r="H72" s="307">
        <v>34.392076502732237</v>
      </c>
      <c r="I72" s="308">
        <v>0</v>
      </c>
      <c r="J72" s="309">
        <v>0</v>
      </c>
      <c r="K72" s="308">
        <v>75</v>
      </c>
      <c r="L72" s="309">
        <v>2.5614754098360657</v>
      </c>
      <c r="M72" s="308">
        <v>10</v>
      </c>
      <c r="N72" s="309">
        <v>0.34153005464480873</v>
      </c>
      <c r="O72" s="308">
        <v>1</v>
      </c>
      <c r="P72" s="979">
        <v>3.4153005464480878E-2</v>
      </c>
      <c r="Q72" s="972">
        <v>1461</v>
      </c>
      <c r="R72" s="310">
        <v>49.897540983606561</v>
      </c>
      <c r="S72" s="311">
        <v>1467</v>
      </c>
      <c r="T72" s="312">
        <v>50.102459016393439</v>
      </c>
      <c r="U72" s="313">
        <v>3486</v>
      </c>
      <c r="V72" s="310">
        <v>53.327214318494718</v>
      </c>
      <c r="W72" s="311">
        <v>3051</v>
      </c>
      <c r="X72" s="314">
        <v>46.672785681505282</v>
      </c>
      <c r="Y72" s="313">
        <v>1613</v>
      </c>
      <c r="Z72" s="307">
        <v>55.088797814207645</v>
      </c>
      <c r="AA72" s="311">
        <v>1315</v>
      </c>
      <c r="AB72" s="314">
        <v>44.911202185792348</v>
      </c>
      <c r="AC72" s="313">
        <v>5232</v>
      </c>
      <c r="AD72" s="307">
        <v>80.036714089031662</v>
      </c>
      <c r="AE72" s="313">
        <v>1305</v>
      </c>
      <c r="AF72" s="314">
        <v>19.963285910968334</v>
      </c>
      <c r="AG72" s="313">
        <v>2365</v>
      </c>
      <c r="AH72" s="307">
        <v>36.178675233287436</v>
      </c>
      <c r="AI72" s="311">
        <v>957</v>
      </c>
      <c r="AJ72" s="307">
        <v>14.639743001376779</v>
      </c>
      <c r="AK72" s="311">
        <v>1118</v>
      </c>
      <c r="AL72" s="310">
        <v>17.102646473917698</v>
      </c>
      <c r="AM72" s="311">
        <v>2091</v>
      </c>
      <c r="AN72" s="310">
        <v>31.987150068838915</v>
      </c>
      <c r="AO72" s="311">
        <v>3</v>
      </c>
      <c r="AP72" s="307">
        <v>4.5892611289582379E-2</v>
      </c>
      <c r="AQ72" s="311">
        <v>3</v>
      </c>
      <c r="AR72" s="314">
        <v>4.5892611289582379E-2</v>
      </c>
      <c r="AS72" s="583">
        <v>2928</v>
      </c>
      <c r="AT72" s="315">
        <v>6537</v>
      </c>
    </row>
    <row r="73" spans="1:46" ht="15">
      <c r="A73" s="340">
        <v>310</v>
      </c>
      <c r="B73" s="341" t="s">
        <v>114</v>
      </c>
      <c r="C73" s="306">
        <v>669</v>
      </c>
      <c r="D73" s="307">
        <v>14.016341923318668</v>
      </c>
      <c r="E73" s="308">
        <v>3180</v>
      </c>
      <c r="F73" s="307">
        <v>66.6247642991829</v>
      </c>
      <c r="G73" s="308">
        <v>888</v>
      </c>
      <c r="H73" s="307">
        <v>18.604651162790699</v>
      </c>
      <c r="I73" s="308">
        <v>0</v>
      </c>
      <c r="J73" s="309">
        <v>0</v>
      </c>
      <c r="K73" s="308">
        <v>29</v>
      </c>
      <c r="L73" s="309">
        <v>0.60758432851456112</v>
      </c>
      <c r="M73" s="308">
        <v>7</v>
      </c>
      <c r="N73" s="309">
        <v>0.14665828619316992</v>
      </c>
      <c r="O73" s="308">
        <v>0</v>
      </c>
      <c r="P73" s="979">
        <v>0</v>
      </c>
      <c r="Q73" s="972">
        <v>2329</v>
      </c>
      <c r="R73" s="310">
        <v>48.795306934841818</v>
      </c>
      <c r="S73" s="311">
        <v>2444</v>
      </c>
      <c r="T73" s="312">
        <v>51.204693065158182</v>
      </c>
      <c r="U73" s="313">
        <v>1295</v>
      </c>
      <c r="V73" s="310">
        <v>55.843035791289353</v>
      </c>
      <c r="W73" s="311">
        <v>1024</v>
      </c>
      <c r="X73" s="314">
        <v>44.156964208710654</v>
      </c>
      <c r="Y73" s="313">
        <v>2479</v>
      </c>
      <c r="Z73" s="307">
        <v>51.937984496124031</v>
      </c>
      <c r="AA73" s="311">
        <v>2294</v>
      </c>
      <c r="AB73" s="314">
        <v>48.062015503875969</v>
      </c>
      <c r="AC73" s="313">
        <v>2021</v>
      </c>
      <c r="AD73" s="307">
        <v>87.149633462699441</v>
      </c>
      <c r="AE73" s="313">
        <v>298</v>
      </c>
      <c r="AF73" s="314">
        <v>12.850366537300562</v>
      </c>
      <c r="AG73" s="313">
        <v>981</v>
      </c>
      <c r="AH73" s="307">
        <v>42.302716688227683</v>
      </c>
      <c r="AI73" s="311">
        <v>455</v>
      </c>
      <c r="AJ73" s="307">
        <v>19.62052608883139</v>
      </c>
      <c r="AK73" s="311">
        <v>308</v>
      </c>
      <c r="AL73" s="310">
        <v>13.28158689090125</v>
      </c>
      <c r="AM73" s="311">
        <v>569</v>
      </c>
      <c r="AN73" s="310">
        <v>24.536438119879257</v>
      </c>
      <c r="AO73" s="311">
        <v>6</v>
      </c>
      <c r="AP73" s="307">
        <v>0.25873221216041398</v>
      </c>
      <c r="AQ73" s="311">
        <v>0</v>
      </c>
      <c r="AR73" s="314">
        <v>0</v>
      </c>
      <c r="AS73" s="583">
        <v>4773</v>
      </c>
      <c r="AT73" s="315">
        <v>2319</v>
      </c>
    </row>
    <row r="74" spans="1:46" ht="15">
      <c r="A74" s="340">
        <v>315</v>
      </c>
      <c r="B74" s="341" t="s">
        <v>118</v>
      </c>
      <c r="C74" s="306">
        <v>590</v>
      </c>
      <c r="D74" s="307">
        <v>14.62930820728986</v>
      </c>
      <c r="E74" s="308">
        <v>3156</v>
      </c>
      <c r="F74" s="307">
        <v>78.254401190181014</v>
      </c>
      <c r="G74" s="308">
        <v>280</v>
      </c>
      <c r="H74" s="307">
        <v>6.9427225390528147</v>
      </c>
      <c r="I74" s="308">
        <v>0</v>
      </c>
      <c r="J74" s="309">
        <v>0</v>
      </c>
      <c r="K74" s="308">
        <v>6</v>
      </c>
      <c r="L74" s="309">
        <v>0.14877262583684603</v>
      </c>
      <c r="M74" s="308">
        <v>1</v>
      </c>
      <c r="N74" s="309">
        <v>2.4795437639474338E-2</v>
      </c>
      <c r="O74" s="308">
        <v>0</v>
      </c>
      <c r="P74" s="979">
        <v>0</v>
      </c>
      <c r="Q74" s="972">
        <v>2044</v>
      </c>
      <c r="R74" s="310">
        <v>50.681874535085548</v>
      </c>
      <c r="S74" s="311">
        <v>1989</v>
      </c>
      <c r="T74" s="312">
        <v>49.318125464914459</v>
      </c>
      <c r="U74" s="313">
        <v>639</v>
      </c>
      <c r="V74" s="310">
        <v>56.548672566371685</v>
      </c>
      <c r="W74" s="311">
        <v>491</v>
      </c>
      <c r="X74" s="314">
        <v>43.451327433628315</v>
      </c>
      <c r="Y74" s="313">
        <v>1313</v>
      </c>
      <c r="Z74" s="307">
        <v>32.556409620629807</v>
      </c>
      <c r="AA74" s="311">
        <v>2720</v>
      </c>
      <c r="AB74" s="314">
        <v>67.443590379370193</v>
      </c>
      <c r="AC74" s="313">
        <v>921</v>
      </c>
      <c r="AD74" s="307">
        <v>81.504424778761063</v>
      </c>
      <c r="AE74" s="313">
        <v>209</v>
      </c>
      <c r="AF74" s="314">
        <v>18.495575221238937</v>
      </c>
      <c r="AG74" s="313">
        <v>490</v>
      </c>
      <c r="AH74" s="307">
        <v>43.362831858407077</v>
      </c>
      <c r="AI74" s="311">
        <v>233</v>
      </c>
      <c r="AJ74" s="307">
        <v>20.619469026548671</v>
      </c>
      <c r="AK74" s="311">
        <v>148</v>
      </c>
      <c r="AL74" s="310">
        <v>13.097345132743362</v>
      </c>
      <c r="AM74" s="311">
        <v>258</v>
      </c>
      <c r="AN74" s="310">
        <v>22.831858407079647</v>
      </c>
      <c r="AO74" s="311">
        <v>1</v>
      </c>
      <c r="AP74" s="307">
        <v>8.8495575221238937E-2</v>
      </c>
      <c r="AQ74" s="311">
        <v>0</v>
      </c>
      <c r="AR74" s="314">
        <v>0</v>
      </c>
      <c r="AS74" s="583">
        <v>4033</v>
      </c>
      <c r="AT74" s="315">
        <v>1130</v>
      </c>
    </row>
    <row r="75" spans="1:46" ht="15">
      <c r="A75" s="340">
        <v>361</v>
      </c>
      <c r="B75" s="341" t="s">
        <v>131</v>
      </c>
      <c r="C75" s="306">
        <v>11774</v>
      </c>
      <c r="D75" s="307">
        <v>68.085352454750478</v>
      </c>
      <c r="E75" s="308">
        <v>4337</v>
      </c>
      <c r="F75" s="307">
        <v>25.079511941247905</v>
      </c>
      <c r="G75" s="308">
        <v>1117</v>
      </c>
      <c r="H75" s="307">
        <v>6.4592609726478925</v>
      </c>
      <c r="I75" s="308">
        <v>0</v>
      </c>
      <c r="J75" s="309">
        <v>0</v>
      </c>
      <c r="K75" s="308">
        <v>45</v>
      </c>
      <c r="L75" s="309">
        <v>0.26022089862950326</v>
      </c>
      <c r="M75" s="308">
        <v>13</v>
      </c>
      <c r="N75" s="309">
        <v>7.5174926270745387E-2</v>
      </c>
      <c r="O75" s="308">
        <v>7</v>
      </c>
      <c r="P75" s="979">
        <v>4.0478806453478282E-2</v>
      </c>
      <c r="Q75" s="972">
        <v>9153</v>
      </c>
      <c r="R75" s="310">
        <v>52.928930781240965</v>
      </c>
      <c r="S75" s="311">
        <v>8140</v>
      </c>
      <c r="T75" s="312">
        <v>47.071069218759035</v>
      </c>
      <c r="U75" s="313">
        <v>1257</v>
      </c>
      <c r="V75" s="310">
        <v>55.941255006675576</v>
      </c>
      <c r="W75" s="311">
        <v>990</v>
      </c>
      <c r="X75" s="314">
        <v>44.058744993324432</v>
      </c>
      <c r="Y75" s="313">
        <v>5088</v>
      </c>
      <c r="Z75" s="307">
        <v>29.4223096050425</v>
      </c>
      <c r="AA75" s="311">
        <v>12205</v>
      </c>
      <c r="AB75" s="314">
        <v>70.5776903949575</v>
      </c>
      <c r="AC75" s="313">
        <v>1867</v>
      </c>
      <c r="AD75" s="307">
        <v>83.088562527814872</v>
      </c>
      <c r="AE75" s="313">
        <v>380</v>
      </c>
      <c r="AF75" s="314">
        <v>16.911437472185138</v>
      </c>
      <c r="AG75" s="313">
        <v>978</v>
      </c>
      <c r="AH75" s="307">
        <v>43.524699599465954</v>
      </c>
      <c r="AI75" s="311">
        <v>620</v>
      </c>
      <c r="AJ75" s="307">
        <v>27.592345349354698</v>
      </c>
      <c r="AK75" s="311">
        <v>279</v>
      </c>
      <c r="AL75" s="310">
        <v>12.416555407209612</v>
      </c>
      <c r="AM75" s="311">
        <v>370</v>
      </c>
      <c r="AN75" s="310">
        <v>16.466399643969737</v>
      </c>
      <c r="AO75" s="311">
        <v>0</v>
      </c>
      <c r="AP75" s="307">
        <v>0</v>
      </c>
      <c r="AQ75" s="311">
        <v>0</v>
      </c>
      <c r="AR75" s="314">
        <v>0</v>
      </c>
      <c r="AS75" s="583">
        <v>17293</v>
      </c>
      <c r="AT75" s="315">
        <v>2247</v>
      </c>
    </row>
    <row r="76" spans="1:46" ht="15">
      <c r="A76" s="340">
        <v>647</v>
      </c>
      <c r="B76" s="341" t="s">
        <v>3334</v>
      </c>
      <c r="C76" s="306">
        <v>1689</v>
      </c>
      <c r="D76" s="307">
        <v>37.734584450402139</v>
      </c>
      <c r="E76" s="308">
        <v>2459</v>
      </c>
      <c r="F76" s="307">
        <v>54.937444146559436</v>
      </c>
      <c r="G76" s="308">
        <v>299</v>
      </c>
      <c r="H76" s="307">
        <v>6.6800714924039317</v>
      </c>
      <c r="I76" s="308">
        <v>0</v>
      </c>
      <c r="J76" s="309">
        <v>0</v>
      </c>
      <c r="K76" s="308">
        <v>15</v>
      </c>
      <c r="L76" s="309">
        <v>0.33512064343163539</v>
      </c>
      <c r="M76" s="308">
        <v>4</v>
      </c>
      <c r="N76" s="309">
        <v>8.936550491510277E-2</v>
      </c>
      <c r="O76" s="308">
        <v>10</v>
      </c>
      <c r="P76" s="979">
        <v>0.22341376228775692</v>
      </c>
      <c r="Q76" s="972">
        <v>2273</v>
      </c>
      <c r="R76" s="310">
        <v>50.781948168007155</v>
      </c>
      <c r="S76" s="311">
        <v>2203</v>
      </c>
      <c r="T76" s="312">
        <v>49.218051831992845</v>
      </c>
      <c r="U76" s="313">
        <v>687</v>
      </c>
      <c r="V76" s="310">
        <v>54.697452229299358</v>
      </c>
      <c r="W76" s="311">
        <v>569</v>
      </c>
      <c r="X76" s="314">
        <v>45.302547770700635</v>
      </c>
      <c r="Y76" s="313">
        <v>1704</v>
      </c>
      <c r="Z76" s="307">
        <v>38.069705093833775</v>
      </c>
      <c r="AA76" s="311">
        <v>2772</v>
      </c>
      <c r="AB76" s="314">
        <v>61.930294906166218</v>
      </c>
      <c r="AC76" s="313">
        <v>1001</v>
      </c>
      <c r="AD76" s="307">
        <v>79.697452229299358</v>
      </c>
      <c r="AE76" s="313">
        <v>255</v>
      </c>
      <c r="AF76" s="314">
        <v>20.302547770700638</v>
      </c>
      <c r="AG76" s="313">
        <v>512</v>
      </c>
      <c r="AH76" s="307">
        <v>40.764331210191088</v>
      </c>
      <c r="AI76" s="311">
        <v>295</v>
      </c>
      <c r="AJ76" s="307">
        <v>23.487261146496817</v>
      </c>
      <c r="AK76" s="311">
        <v>175</v>
      </c>
      <c r="AL76" s="310">
        <v>13.933121019108279</v>
      </c>
      <c r="AM76" s="311">
        <v>274</v>
      </c>
      <c r="AN76" s="310">
        <v>21.815286624203821</v>
      </c>
      <c r="AO76" s="311">
        <v>0</v>
      </c>
      <c r="AP76" s="307">
        <v>0</v>
      </c>
      <c r="AQ76" s="311">
        <v>0</v>
      </c>
      <c r="AR76" s="314">
        <v>0</v>
      </c>
      <c r="AS76" s="583">
        <v>4476</v>
      </c>
      <c r="AT76" s="315">
        <v>1256</v>
      </c>
    </row>
    <row r="77" spans="1:46" ht="15">
      <c r="A77" s="340">
        <v>658</v>
      </c>
      <c r="B77" s="341" t="s">
        <v>3335</v>
      </c>
      <c r="C77" s="306">
        <v>450</v>
      </c>
      <c r="D77" s="307">
        <v>24.403470715835141</v>
      </c>
      <c r="E77" s="308">
        <v>1047</v>
      </c>
      <c r="F77" s="307">
        <v>56.778741865509765</v>
      </c>
      <c r="G77" s="308">
        <v>337</v>
      </c>
      <c r="H77" s="307">
        <v>18.275488069414315</v>
      </c>
      <c r="I77" s="308">
        <v>0</v>
      </c>
      <c r="J77" s="309">
        <v>0</v>
      </c>
      <c r="K77" s="308">
        <v>3</v>
      </c>
      <c r="L77" s="309">
        <v>0.16268980477223427</v>
      </c>
      <c r="M77" s="308">
        <v>7</v>
      </c>
      <c r="N77" s="309">
        <v>0.37960954446854661</v>
      </c>
      <c r="O77" s="308">
        <v>0</v>
      </c>
      <c r="P77" s="979">
        <v>0</v>
      </c>
      <c r="Q77" s="972">
        <v>893</v>
      </c>
      <c r="R77" s="310">
        <v>48.427331887201738</v>
      </c>
      <c r="S77" s="311">
        <v>951</v>
      </c>
      <c r="T77" s="312">
        <v>51.572668112798269</v>
      </c>
      <c r="U77" s="313">
        <v>533</v>
      </c>
      <c r="V77" s="310">
        <v>53.034825870646763</v>
      </c>
      <c r="W77" s="311">
        <v>472</v>
      </c>
      <c r="X77" s="314">
        <v>46.96517412935323</v>
      </c>
      <c r="Y77" s="313">
        <v>1116</v>
      </c>
      <c r="Z77" s="307">
        <v>60.520607375271155</v>
      </c>
      <c r="AA77" s="311">
        <v>728</v>
      </c>
      <c r="AB77" s="314">
        <v>39.479392624728845</v>
      </c>
      <c r="AC77" s="313">
        <v>811</v>
      </c>
      <c r="AD77" s="307">
        <v>80.696517412935322</v>
      </c>
      <c r="AE77" s="313">
        <v>194</v>
      </c>
      <c r="AF77" s="314">
        <v>19.303482587064678</v>
      </c>
      <c r="AG77" s="313">
        <v>357</v>
      </c>
      <c r="AH77" s="307">
        <v>35.522388059701491</v>
      </c>
      <c r="AI77" s="311">
        <v>162</v>
      </c>
      <c r="AJ77" s="307">
        <v>16.119402985074625</v>
      </c>
      <c r="AK77" s="311">
        <v>176</v>
      </c>
      <c r="AL77" s="310">
        <v>17.512437810945276</v>
      </c>
      <c r="AM77" s="311">
        <v>309</v>
      </c>
      <c r="AN77" s="310">
        <v>30.746268656716421</v>
      </c>
      <c r="AO77" s="311">
        <v>0</v>
      </c>
      <c r="AP77" s="307">
        <v>0</v>
      </c>
      <c r="AQ77" s="311">
        <v>1</v>
      </c>
      <c r="AR77" s="314">
        <v>9.9502487562189046E-2</v>
      </c>
      <c r="AS77" s="583">
        <v>1844</v>
      </c>
      <c r="AT77" s="315">
        <v>1005</v>
      </c>
    </row>
    <row r="78" spans="1:46" ht="15">
      <c r="A78" s="340">
        <v>664</v>
      </c>
      <c r="B78" s="341" t="s">
        <v>3336</v>
      </c>
      <c r="C78" s="306">
        <v>1473</v>
      </c>
      <c r="D78" s="307">
        <v>14.07280022929206</v>
      </c>
      <c r="E78" s="308">
        <v>5827</v>
      </c>
      <c r="F78" s="307">
        <v>55.670201585936752</v>
      </c>
      <c r="G78" s="308">
        <v>2939</v>
      </c>
      <c r="H78" s="307">
        <v>28.078723607528421</v>
      </c>
      <c r="I78" s="308">
        <v>6</v>
      </c>
      <c r="J78" s="309">
        <v>5.7323015190599028E-2</v>
      </c>
      <c r="K78" s="308">
        <v>196</v>
      </c>
      <c r="L78" s="309">
        <v>1.8725518295595682</v>
      </c>
      <c r="M78" s="308">
        <v>26</v>
      </c>
      <c r="N78" s="309">
        <v>0.24839973249259575</v>
      </c>
      <c r="O78" s="308">
        <v>0</v>
      </c>
      <c r="P78" s="979">
        <v>0</v>
      </c>
      <c r="Q78" s="972">
        <v>5007</v>
      </c>
      <c r="R78" s="310">
        <v>47.836056176554884</v>
      </c>
      <c r="S78" s="311">
        <v>5460</v>
      </c>
      <c r="T78" s="312">
        <v>52.163943823445116</v>
      </c>
      <c r="U78" s="313">
        <v>7566</v>
      </c>
      <c r="V78" s="310">
        <v>52.938706968933666</v>
      </c>
      <c r="W78" s="311">
        <v>6726</v>
      </c>
      <c r="X78" s="314">
        <v>47.061293031066334</v>
      </c>
      <c r="Y78" s="313">
        <v>5624</v>
      </c>
      <c r="Z78" s="307">
        <v>53.730772905321487</v>
      </c>
      <c r="AA78" s="311">
        <v>4843</v>
      </c>
      <c r="AB78" s="314">
        <v>46.269227094678513</v>
      </c>
      <c r="AC78" s="313">
        <v>10972</v>
      </c>
      <c r="AD78" s="307">
        <v>76.770221102714814</v>
      </c>
      <c r="AE78" s="313">
        <v>3320</v>
      </c>
      <c r="AF78" s="314">
        <v>23.229778897285193</v>
      </c>
      <c r="AG78" s="313">
        <v>5045</v>
      </c>
      <c r="AH78" s="307">
        <v>35.299468233977052</v>
      </c>
      <c r="AI78" s="311">
        <v>2279</v>
      </c>
      <c r="AJ78" s="307">
        <v>15.945983767142458</v>
      </c>
      <c r="AK78" s="311">
        <v>2507</v>
      </c>
      <c r="AL78" s="310">
        <v>17.541281835992166</v>
      </c>
      <c r="AM78" s="311">
        <v>4438</v>
      </c>
      <c r="AN78" s="310">
        <v>31.052336971732437</v>
      </c>
      <c r="AO78" s="311">
        <v>14</v>
      </c>
      <c r="AP78" s="307">
        <v>9.7956898964455627E-2</v>
      </c>
      <c r="AQ78" s="311">
        <v>9</v>
      </c>
      <c r="AR78" s="314">
        <v>6.2972292191435769E-2</v>
      </c>
      <c r="AS78" s="583">
        <v>10467</v>
      </c>
      <c r="AT78" s="315">
        <v>14292</v>
      </c>
    </row>
    <row r="79" spans="1:46" ht="15">
      <c r="A79" s="340">
        <v>686</v>
      </c>
      <c r="B79" s="341" t="s">
        <v>219</v>
      </c>
      <c r="C79" s="306">
        <v>2426</v>
      </c>
      <c r="D79" s="307">
        <v>13.735703770807383</v>
      </c>
      <c r="E79" s="308">
        <v>9566</v>
      </c>
      <c r="F79" s="307">
        <v>54.161476616464718</v>
      </c>
      <c r="G79" s="308">
        <v>5349</v>
      </c>
      <c r="H79" s="307">
        <v>30.285358396557584</v>
      </c>
      <c r="I79" s="308">
        <v>19</v>
      </c>
      <c r="J79" s="309">
        <v>0.10757558600385007</v>
      </c>
      <c r="K79" s="308">
        <v>253</v>
      </c>
      <c r="L79" s="309">
        <v>1.4324538557354773</v>
      </c>
      <c r="M79" s="308">
        <v>46</v>
      </c>
      <c r="N79" s="309">
        <v>0.26044615558826861</v>
      </c>
      <c r="O79" s="308">
        <v>3</v>
      </c>
      <c r="P79" s="979">
        <v>1.6985618842713171E-2</v>
      </c>
      <c r="Q79" s="972">
        <v>8903</v>
      </c>
      <c r="R79" s="310">
        <v>50.407654852225114</v>
      </c>
      <c r="S79" s="311">
        <v>8759</v>
      </c>
      <c r="T79" s="312">
        <v>49.592345147774886</v>
      </c>
      <c r="U79" s="313">
        <v>10880</v>
      </c>
      <c r="V79" s="310">
        <v>52.072365272326984</v>
      </c>
      <c r="W79" s="311">
        <v>10014</v>
      </c>
      <c r="X79" s="314">
        <v>47.927634727673016</v>
      </c>
      <c r="Y79" s="313">
        <v>9951</v>
      </c>
      <c r="Z79" s="307">
        <v>56.341297701279579</v>
      </c>
      <c r="AA79" s="311">
        <v>7711</v>
      </c>
      <c r="AB79" s="314">
        <v>43.658702298720414</v>
      </c>
      <c r="AC79" s="313">
        <v>17684</v>
      </c>
      <c r="AD79" s="307">
        <v>84.636737819469715</v>
      </c>
      <c r="AE79" s="313">
        <v>3210</v>
      </c>
      <c r="AF79" s="314">
        <v>15.363262180530295</v>
      </c>
      <c r="AG79" s="313">
        <v>6917</v>
      </c>
      <c r="AH79" s="307">
        <v>33.105197664401267</v>
      </c>
      <c r="AI79" s="311">
        <v>3857</v>
      </c>
      <c r="AJ79" s="307">
        <v>18.459844931559299</v>
      </c>
      <c r="AK79" s="311">
        <v>3936</v>
      </c>
      <c r="AL79" s="310">
        <v>18.83794390734182</v>
      </c>
      <c r="AM79" s="311">
        <v>6138</v>
      </c>
      <c r="AN79" s="310">
        <v>29.376854599406528</v>
      </c>
      <c r="AO79" s="311">
        <v>27</v>
      </c>
      <c r="AP79" s="307">
        <v>0.1292237005838997</v>
      </c>
      <c r="AQ79" s="311">
        <v>19</v>
      </c>
      <c r="AR79" s="314">
        <v>9.0935196707188665E-2</v>
      </c>
      <c r="AS79" s="583">
        <v>17662</v>
      </c>
      <c r="AT79" s="315">
        <v>20894</v>
      </c>
    </row>
    <row r="80" spans="1:46" ht="15">
      <c r="A80" s="340">
        <v>819</v>
      </c>
      <c r="B80" s="341" t="s">
        <v>240</v>
      </c>
      <c r="C80" s="306">
        <v>1718</v>
      </c>
      <c r="D80" s="307">
        <v>44.727935433480866</v>
      </c>
      <c r="E80" s="308">
        <v>1819</v>
      </c>
      <c r="F80" s="307">
        <v>47.357458995053371</v>
      </c>
      <c r="G80" s="308">
        <v>285</v>
      </c>
      <c r="H80" s="307">
        <v>7.4199427232491537</v>
      </c>
      <c r="I80" s="308">
        <v>0</v>
      </c>
      <c r="J80" s="309">
        <v>0</v>
      </c>
      <c r="K80" s="308">
        <v>14</v>
      </c>
      <c r="L80" s="309">
        <v>0.36448841447539704</v>
      </c>
      <c r="M80" s="308">
        <v>3</v>
      </c>
      <c r="N80" s="309">
        <v>7.8104660244727939E-2</v>
      </c>
      <c r="O80" s="308">
        <v>2</v>
      </c>
      <c r="P80" s="979">
        <v>5.2069773496485297E-2</v>
      </c>
      <c r="Q80" s="972">
        <v>2068</v>
      </c>
      <c r="R80" s="310">
        <v>53.840145795365792</v>
      </c>
      <c r="S80" s="311">
        <v>1773</v>
      </c>
      <c r="T80" s="312">
        <v>46.159854204634208</v>
      </c>
      <c r="U80" s="313">
        <v>468</v>
      </c>
      <c r="V80" s="310">
        <v>55.714285714285715</v>
      </c>
      <c r="W80" s="311">
        <v>372</v>
      </c>
      <c r="X80" s="314">
        <v>44.285714285714285</v>
      </c>
      <c r="Y80" s="313">
        <v>1120</v>
      </c>
      <c r="Z80" s="307">
        <v>29.159073158031763</v>
      </c>
      <c r="AA80" s="311">
        <v>2721</v>
      </c>
      <c r="AB80" s="314">
        <v>70.840926841968226</v>
      </c>
      <c r="AC80" s="313">
        <v>627</v>
      </c>
      <c r="AD80" s="307">
        <v>74.642857142857139</v>
      </c>
      <c r="AE80" s="313">
        <v>213</v>
      </c>
      <c r="AF80" s="314">
        <v>25.357142857142854</v>
      </c>
      <c r="AG80" s="313">
        <v>309</v>
      </c>
      <c r="AH80" s="307">
        <v>36.785714285714292</v>
      </c>
      <c r="AI80" s="311">
        <v>197</v>
      </c>
      <c r="AJ80" s="307">
        <v>23.452380952380953</v>
      </c>
      <c r="AK80" s="311">
        <v>159</v>
      </c>
      <c r="AL80" s="310">
        <v>18.928571428571427</v>
      </c>
      <c r="AM80" s="311">
        <v>175</v>
      </c>
      <c r="AN80" s="310">
        <v>20.833333333333336</v>
      </c>
      <c r="AO80" s="311">
        <v>0</v>
      </c>
      <c r="AP80" s="307">
        <v>0</v>
      </c>
      <c r="AQ80" s="311">
        <v>0</v>
      </c>
      <c r="AR80" s="314">
        <v>0</v>
      </c>
      <c r="AS80" s="583">
        <v>3841</v>
      </c>
      <c r="AT80" s="315">
        <v>840</v>
      </c>
    </row>
    <row r="81" spans="1:46" ht="15">
      <c r="A81" s="340">
        <v>854</v>
      </c>
      <c r="B81" s="341" t="s">
        <v>248</v>
      </c>
      <c r="C81" s="306">
        <v>6238</v>
      </c>
      <c r="D81" s="307">
        <v>46.628793541635524</v>
      </c>
      <c r="E81" s="308">
        <v>6862</v>
      </c>
      <c r="F81" s="307">
        <v>51.293167887576615</v>
      </c>
      <c r="G81" s="308">
        <v>244</v>
      </c>
      <c r="H81" s="307">
        <v>1.8238899686051726</v>
      </c>
      <c r="I81" s="308">
        <v>3</v>
      </c>
      <c r="J81" s="309">
        <v>2.2424876663178352E-2</v>
      </c>
      <c r="K81" s="308">
        <v>31</v>
      </c>
      <c r="L81" s="309">
        <v>0.23172372551950965</v>
      </c>
      <c r="M81" s="308">
        <v>0</v>
      </c>
      <c r="N81" s="309">
        <v>0</v>
      </c>
      <c r="O81" s="308">
        <v>0</v>
      </c>
      <c r="P81" s="979">
        <v>0</v>
      </c>
      <c r="Q81" s="972">
        <v>6856</v>
      </c>
      <c r="R81" s="310">
        <v>51.248318134250262</v>
      </c>
      <c r="S81" s="311">
        <v>6522</v>
      </c>
      <c r="T81" s="312">
        <v>48.751681865749738</v>
      </c>
      <c r="U81" s="313">
        <v>651</v>
      </c>
      <c r="V81" s="310">
        <v>55.97592433361995</v>
      </c>
      <c r="W81" s="311">
        <v>512</v>
      </c>
      <c r="X81" s="314">
        <v>44.02407566638005</v>
      </c>
      <c r="Y81" s="313">
        <v>3810</v>
      </c>
      <c r="Z81" s="307">
        <v>28.479593362236503</v>
      </c>
      <c r="AA81" s="311">
        <v>9568</v>
      </c>
      <c r="AB81" s="314">
        <v>71.520406637763486</v>
      </c>
      <c r="AC81" s="313">
        <v>505</v>
      </c>
      <c r="AD81" s="307">
        <v>43.422184006878759</v>
      </c>
      <c r="AE81" s="313">
        <v>658</v>
      </c>
      <c r="AF81" s="314">
        <v>56.577815993121241</v>
      </c>
      <c r="AG81" s="313">
        <v>546</v>
      </c>
      <c r="AH81" s="307">
        <v>46.947549441100598</v>
      </c>
      <c r="AI81" s="311">
        <v>309</v>
      </c>
      <c r="AJ81" s="307">
        <v>26.569217540842651</v>
      </c>
      <c r="AK81" s="311">
        <v>105</v>
      </c>
      <c r="AL81" s="310">
        <v>9.0283748925193468</v>
      </c>
      <c r="AM81" s="311">
        <v>203</v>
      </c>
      <c r="AN81" s="310">
        <v>17.454858125537402</v>
      </c>
      <c r="AO81" s="311">
        <v>0</v>
      </c>
      <c r="AP81" s="307">
        <v>0</v>
      </c>
      <c r="AQ81" s="311">
        <v>0</v>
      </c>
      <c r="AR81" s="314">
        <v>0</v>
      </c>
      <c r="AS81" s="583">
        <v>13378</v>
      </c>
      <c r="AT81" s="315">
        <v>1163</v>
      </c>
    </row>
    <row r="82" spans="1:46" ht="15">
      <c r="A82" s="340">
        <v>887</v>
      </c>
      <c r="B82" s="342" t="s">
        <v>261</v>
      </c>
      <c r="C82" s="306">
        <v>7670</v>
      </c>
      <c r="D82" s="307">
        <v>28.694350916573143</v>
      </c>
      <c r="E82" s="308">
        <v>14124</v>
      </c>
      <c r="F82" s="307">
        <v>52.839506172839499</v>
      </c>
      <c r="G82" s="308">
        <v>4722</v>
      </c>
      <c r="H82" s="307">
        <v>17.665544332210999</v>
      </c>
      <c r="I82" s="308">
        <v>2</v>
      </c>
      <c r="J82" s="309">
        <v>7.4822297044519264E-3</v>
      </c>
      <c r="K82" s="308">
        <v>170</v>
      </c>
      <c r="L82" s="309">
        <v>0.63598952487841376</v>
      </c>
      <c r="M82" s="308">
        <v>40</v>
      </c>
      <c r="N82" s="309">
        <v>0.14964459408903852</v>
      </c>
      <c r="O82" s="308">
        <v>2</v>
      </c>
      <c r="P82" s="979">
        <v>7.4822297044519264E-3</v>
      </c>
      <c r="Q82" s="973">
        <v>13034</v>
      </c>
      <c r="R82" s="316">
        <v>48.761690983913212</v>
      </c>
      <c r="S82" s="317">
        <v>13696</v>
      </c>
      <c r="T82" s="318">
        <v>51.238309016086788</v>
      </c>
      <c r="U82" s="319">
        <v>8291</v>
      </c>
      <c r="V82" s="316">
        <v>51.350179611049171</v>
      </c>
      <c r="W82" s="317">
        <v>7855</v>
      </c>
      <c r="X82" s="320">
        <v>48.649820388950829</v>
      </c>
      <c r="Y82" s="319">
        <v>16740</v>
      </c>
      <c r="Z82" s="321">
        <v>62.62626262626263</v>
      </c>
      <c r="AA82" s="317">
        <v>9990</v>
      </c>
      <c r="AB82" s="320">
        <v>37.373737373737377</v>
      </c>
      <c r="AC82" s="313">
        <v>14396</v>
      </c>
      <c r="AD82" s="307">
        <v>89.161402204880474</v>
      </c>
      <c r="AE82" s="313">
        <v>1750</v>
      </c>
      <c r="AF82" s="314">
        <v>10.838597795119535</v>
      </c>
      <c r="AG82" s="313">
        <v>5438</v>
      </c>
      <c r="AH82" s="307">
        <v>33.680168462777161</v>
      </c>
      <c r="AI82" s="311">
        <v>3408</v>
      </c>
      <c r="AJ82" s="307">
        <v>21.107395020438499</v>
      </c>
      <c r="AK82" s="311">
        <v>2833</v>
      </c>
      <c r="AL82" s="310">
        <v>17.546141459184938</v>
      </c>
      <c r="AM82" s="311">
        <v>4425</v>
      </c>
      <c r="AN82" s="310">
        <v>27.406168710516539</v>
      </c>
      <c r="AO82" s="311">
        <v>20</v>
      </c>
      <c r="AP82" s="307">
        <v>0.12386968908708039</v>
      </c>
      <c r="AQ82" s="311">
        <v>22</v>
      </c>
      <c r="AR82" s="314">
        <v>0.13625665799578843</v>
      </c>
      <c r="AS82" s="584">
        <v>26730</v>
      </c>
      <c r="AT82" s="322">
        <v>16146</v>
      </c>
    </row>
    <row r="83" spans="1:46" ht="18.75" customHeight="1">
      <c r="A83" s="171"/>
      <c r="B83" s="186" t="s">
        <v>365</v>
      </c>
      <c r="C83" s="188">
        <v>123917</v>
      </c>
      <c r="D83" s="173">
        <v>45.025361897564089</v>
      </c>
      <c r="E83" s="172">
        <v>94618</v>
      </c>
      <c r="F83" s="173">
        <v>34.379541887099585</v>
      </c>
      <c r="G83" s="172">
        <v>50506</v>
      </c>
      <c r="H83" s="173">
        <v>18.351403988140223</v>
      </c>
      <c r="I83" s="172">
        <v>382</v>
      </c>
      <c r="J83" s="239">
        <v>0.13880006976338585</v>
      </c>
      <c r="K83" s="172">
        <v>4931</v>
      </c>
      <c r="L83" s="239">
        <v>1.7916836230451718</v>
      </c>
      <c r="M83" s="172">
        <v>694</v>
      </c>
      <c r="N83" s="239">
        <v>0.25216557176908322</v>
      </c>
      <c r="O83" s="172">
        <v>168</v>
      </c>
      <c r="P83" s="189">
        <v>33.532934131736525</v>
      </c>
      <c r="Q83" s="974">
        <v>138494</v>
      </c>
      <c r="R83" s="174">
        <v>50.321928957618745</v>
      </c>
      <c r="S83" s="172">
        <v>136722</v>
      </c>
      <c r="T83" s="191">
        <v>49.678071042381255</v>
      </c>
      <c r="U83" s="188">
        <v>205532</v>
      </c>
      <c r="V83" s="174">
        <v>49.815915827845544</v>
      </c>
      <c r="W83" s="172">
        <v>207051</v>
      </c>
      <c r="X83" s="193">
        <v>50.184084172154456</v>
      </c>
      <c r="Y83" s="188">
        <v>153657</v>
      </c>
      <c r="Z83" s="173">
        <v>55.831419684902038</v>
      </c>
      <c r="AA83" s="172">
        <v>121559</v>
      </c>
      <c r="AB83" s="193">
        <v>44.168580315097962</v>
      </c>
      <c r="AC83" s="188">
        <v>371158</v>
      </c>
      <c r="AD83" s="173">
        <v>89.959596008560709</v>
      </c>
      <c r="AE83" s="172">
        <v>41425</v>
      </c>
      <c r="AF83" s="193">
        <v>10.040403991439298</v>
      </c>
      <c r="AG83" s="188">
        <v>137139</v>
      </c>
      <c r="AH83" s="173">
        <v>33.23913006595037</v>
      </c>
      <c r="AI83" s="172">
        <v>106059</v>
      </c>
      <c r="AJ83" s="173">
        <v>25.706100348293553</v>
      </c>
      <c r="AK83" s="172">
        <v>67662</v>
      </c>
      <c r="AL83" s="174">
        <v>16.399609290736652</v>
      </c>
      <c r="AM83" s="172">
        <v>100539</v>
      </c>
      <c r="AN83" s="174">
        <v>24.368187734346787</v>
      </c>
      <c r="AO83" s="172">
        <v>731</v>
      </c>
      <c r="AP83" s="173">
        <v>0.17717647115853052</v>
      </c>
      <c r="AQ83" s="172">
        <v>453</v>
      </c>
      <c r="AR83" s="193">
        <v>0.10979608951410989</v>
      </c>
      <c r="AS83" s="585">
        <v>275216</v>
      </c>
      <c r="AT83" s="195">
        <v>412583</v>
      </c>
    </row>
    <row r="84" spans="1:46" ht="15">
      <c r="A84" s="340">
        <v>2</v>
      </c>
      <c r="B84" s="343" t="s">
        <v>8</v>
      </c>
      <c r="C84" s="306">
        <v>3301</v>
      </c>
      <c r="D84" s="307">
        <v>27.833052276559865</v>
      </c>
      <c r="E84" s="308">
        <v>6441</v>
      </c>
      <c r="F84" s="307">
        <v>54.308600337268132</v>
      </c>
      <c r="G84" s="308">
        <v>2063</v>
      </c>
      <c r="H84" s="307">
        <v>17.394603709949411</v>
      </c>
      <c r="I84" s="308">
        <v>3</v>
      </c>
      <c r="J84" s="309">
        <v>2.529510961214165E-2</v>
      </c>
      <c r="K84" s="308">
        <v>41</v>
      </c>
      <c r="L84" s="309">
        <v>0.34569983136593591</v>
      </c>
      <c r="M84" s="308">
        <v>11</v>
      </c>
      <c r="N84" s="309">
        <v>9.2748735244519404E-2</v>
      </c>
      <c r="O84" s="308">
        <v>0</v>
      </c>
      <c r="P84" s="979">
        <v>0</v>
      </c>
      <c r="Q84" s="975">
        <v>6045</v>
      </c>
      <c r="R84" s="323">
        <v>50.969645868465427</v>
      </c>
      <c r="S84" s="324">
        <v>5815</v>
      </c>
      <c r="T84" s="325">
        <v>49.030354131534573</v>
      </c>
      <c r="U84" s="326">
        <v>1626</v>
      </c>
      <c r="V84" s="323">
        <v>54.969574036511162</v>
      </c>
      <c r="W84" s="324">
        <v>1332</v>
      </c>
      <c r="X84" s="327">
        <v>45.030425963488845</v>
      </c>
      <c r="Y84" s="326">
        <v>3947</v>
      </c>
      <c r="Z84" s="328">
        <v>33.279932546374368</v>
      </c>
      <c r="AA84" s="324">
        <v>7913</v>
      </c>
      <c r="AB84" s="327">
        <v>66.720067453625632</v>
      </c>
      <c r="AC84" s="313">
        <v>2099</v>
      </c>
      <c r="AD84" s="307">
        <v>70.960108181203523</v>
      </c>
      <c r="AE84" s="313">
        <v>859</v>
      </c>
      <c r="AF84" s="314">
        <v>29.03989181879648</v>
      </c>
      <c r="AG84" s="313">
        <v>1215</v>
      </c>
      <c r="AH84" s="307">
        <v>41.075050709939148</v>
      </c>
      <c r="AI84" s="311">
        <v>617</v>
      </c>
      <c r="AJ84" s="307">
        <v>20.858688302907368</v>
      </c>
      <c r="AK84" s="311">
        <v>408</v>
      </c>
      <c r="AL84" s="310">
        <v>13.793103448275861</v>
      </c>
      <c r="AM84" s="311">
        <v>714</v>
      </c>
      <c r="AN84" s="310">
        <v>24.137931034482758</v>
      </c>
      <c r="AO84" s="311">
        <v>3</v>
      </c>
      <c r="AP84" s="307">
        <v>0.10141987829614604</v>
      </c>
      <c r="AQ84" s="311">
        <v>1</v>
      </c>
      <c r="AR84" s="314">
        <v>3.3806626098715348E-2</v>
      </c>
      <c r="AS84" s="586">
        <v>11860</v>
      </c>
      <c r="AT84" s="329">
        <v>2958</v>
      </c>
    </row>
    <row r="85" spans="1:46" ht="15">
      <c r="A85" s="340">
        <v>21</v>
      </c>
      <c r="B85" s="341" t="s">
        <v>12</v>
      </c>
      <c r="C85" s="306">
        <v>2389</v>
      </c>
      <c r="D85" s="307">
        <v>81.424676209952281</v>
      </c>
      <c r="E85" s="308">
        <v>387</v>
      </c>
      <c r="F85" s="307">
        <v>13.190184049079754</v>
      </c>
      <c r="G85" s="308">
        <v>133</v>
      </c>
      <c r="H85" s="307">
        <v>4.533060668029993</v>
      </c>
      <c r="I85" s="308">
        <v>0</v>
      </c>
      <c r="J85" s="309">
        <v>0</v>
      </c>
      <c r="K85" s="308">
        <v>17</v>
      </c>
      <c r="L85" s="309">
        <v>0.57941376959781865</v>
      </c>
      <c r="M85" s="308">
        <v>7</v>
      </c>
      <c r="N85" s="309">
        <v>0.23858214042263123</v>
      </c>
      <c r="O85" s="308">
        <v>1</v>
      </c>
      <c r="P85" s="979">
        <v>3.4083162917518749E-2</v>
      </c>
      <c r="Q85" s="972">
        <v>1478</v>
      </c>
      <c r="R85" s="310">
        <v>50.37491479209271</v>
      </c>
      <c r="S85" s="311">
        <v>1456</v>
      </c>
      <c r="T85" s="312">
        <v>49.62508520790729</v>
      </c>
      <c r="U85" s="313">
        <v>274</v>
      </c>
      <c r="V85" s="310">
        <v>55.020080321285135</v>
      </c>
      <c r="W85" s="311">
        <v>224</v>
      </c>
      <c r="X85" s="314">
        <v>44.979919678714857</v>
      </c>
      <c r="Y85" s="313">
        <v>1386</v>
      </c>
      <c r="Z85" s="307">
        <v>47.239263803680984</v>
      </c>
      <c r="AA85" s="311">
        <v>1548</v>
      </c>
      <c r="AB85" s="314">
        <v>52.760736196319016</v>
      </c>
      <c r="AC85" s="313">
        <v>430</v>
      </c>
      <c r="AD85" s="307">
        <v>86.345381526104418</v>
      </c>
      <c r="AE85" s="313">
        <v>68</v>
      </c>
      <c r="AF85" s="314">
        <v>13.654618473895583</v>
      </c>
      <c r="AG85" s="313">
        <v>192</v>
      </c>
      <c r="AH85" s="307">
        <v>38.554216867469883</v>
      </c>
      <c r="AI85" s="311">
        <v>130</v>
      </c>
      <c r="AJ85" s="307">
        <v>26.104417670682732</v>
      </c>
      <c r="AK85" s="311">
        <v>82</v>
      </c>
      <c r="AL85" s="310">
        <v>16.46586345381526</v>
      </c>
      <c r="AM85" s="311">
        <v>94</v>
      </c>
      <c r="AN85" s="310">
        <v>18.875502008032129</v>
      </c>
      <c r="AO85" s="311">
        <v>0</v>
      </c>
      <c r="AP85" s="307">
        <v>0</v>
      </c>
      <c r="AQ85" s="311">
        <v>0</v>
      </c>
      <c r="AR85" s="314">
        <v>0</v>
      </c>
      <c r="AS85" s="583">
        <v>2934</v>
      </c>
      <c r="AT85" s="315">
        <v>498</v>
      </c>
    </row>
    <row r="86" spans="1:46" ht="15">
      <c r="A86" s="340">
        <v>55</v>
      </c>
      <c r="B86" s="341" t="s">
        <v>3337</v>
      </c>
      <c r="C86" s="306">
        <v>5422</v>
      </c>
      <c r="D86" s="307">
        <v>83.032159264931082</v>
      </c>
      <c r="E86" s="308">
        <v>999</v>
      </c>
      <c r="F86" s="307">
        <v>15.298621745788669</v>
      </c>
      <c r="G86" s="308">
        <v>78</v>
      </c>
      <c r="H86" s="307">
        <v>1.1944869831546707</v>
      </c>
      <c r="I86" s="308">
        <v>0</v>
      </c>
      <c r="J86" s="309">
        <v>0</v>
      </c>
      <c r="K86" s="308">
        <v>8</v>
      </c>
      <c r="L86" s="309">
        <v>0.1225114854517611</v>
      </c>
      <c r="M86" s="308">
        <v>2</v>
      </c>
      <c r="N86" s="309">
        <v>3.0627871362940276E-2</v>
      </c>
      <c r="O86" s="308">
        <v>21</v>
      </c>
      <c r="P86" s="979">
        <v>0.32159264931087289</v>
      </c>
      <c r="Q86" s="972">
        <v>3379</v>
      </c>
      <c r="R86" s="310">
        <v>51.745788667687599</v>
      </c>
      <c r="S86" s="311">
        <v>3151</v>
      </c>
      <c r="T86" s="312">
        <v>48.254211332312401</v>
      </c>
      <c r="U86" s="313">
        <v>297</v>
      </c>
      <c r="V86" s="310">
        <v>58.695652173913047</v>
      </c>
      <c r="W86" s="311">
        <v>209</v>
      </c>
      <c r="X86" s="314">
        <v>41.304347826086953</v>
      </c>
      <c r="Y86" s="313">
        <v>2476</v>
      </c>
      <c r="Z86" s="307">
        <v>37.91730474732006</v>
      </c>
      <c r="AA86" s="311">
        <v>4054</v>
      </c>
      <c r="AB86" s="314">
        <v>62.08269525267994</v>
      </c>
      <c r="AC86" s="313">
        <v>382</v>
      </c>
      <c r="AD86" s="307">
        <v>75.494071146245062</v>
      </c>
      <c r="AE86" s="313">
        <v>124</v>
      </c>
      <c r="AF86" s="314">
        <v>24.505928853754941</v>
      </c>
      <c r="AG86" s="313">
        <v>211</v>
      </c>
      <c r="AH86" s="307">
        <v>41.699604743083</v>
      </c>
      <c r="AI86" s="311">
        <v>122</v>
      </c>
      <c r="AJ86" s="307">
        <v>24.110671936758894</v>
      </c>
      <c r="AK86" s="311">
        <v>86</v>
      </c>
      <c r="AL86" s="310">
        <v>16.996047430830039</v>
      </c>
      <c r="AM86" s="311">
        <v>87</v>
      </c>
      <c r="AN86" s="310">
        <v>17.193675889328063</v>
      </c>
      <c r="AO86" s="311">
        <v>0</v>
      </c>
      <c r="AP86" s="307">
        <v>0</v>
      </c>
      <c r="AQ86" s="311">
        <v>0</v>
      </c>
      <c r="AR86" s="314">
        <v>0</v>
      </c>
      <c r="AS86" s="583">
        <v>6530</v>
      </c>
      <c r="AT86" s="315">
        <v>506</v>
      </c>
    </row>
    <row r="87" spans="1:46" ht="15">
      <c r="A87" s="340">
        <v>148</v>
      </c>
      <c r="B87" s="341" t="s">
        <v>73</v>
      </c>
      <c r="C87" s="306">
        <v>5727</v>
      </c>
      <c r="D87" s="307">
        <v>31.989052114170807</v>
      </c>
      <c r="E87" s="308">
        <v>6564</v>
      </c>
      <c r="F87" s="307">
        <v>36.664246215718038</v>
      </c>
      <c r="G87" s="308">
        <v>5048</v>
      </c>
      <c r="H87" s="307">
        <v>28.196391666201194</v>
      </c>
      <c r="I87" s="308">
        <v>30</v>
      </c>
      <c r="J87" s="309">
        <v>0.16756968105904038</v>
      </c>
      <c r="K87" s="308">
        <v>452</v>
      </c>
      <c r="L87" s="309">
        <v>2.5247165279562083</v>
      </c>
      <c r="M87" s="308">
        <v>59</v>
      </c>
      <c r="N87" s="309">
        <v>0.3295537060827794</v>
      </c>
      <c r="O87" s="308">
        <v>23</v>
      </c>
      <c r="P87" s="979">
        <v>0.12847008881193095</v>
      </c>
      <c r="Q87" s="972">
        <v>9008</v>
      </c>
      <c r="R87" s="310">
        <v>50.315589565994522</v>
      </c>
      <c r="S87" s="311">
        <v>8895</v>
      </c>
      <c r="T87" s="312">
        <v>49.684410434005471</v>
      </c>
      <c r="U87" s="313">
        <v>17975</v>
      </c>
      <c r="V87" s="310">
        <v>49.530186547628894</v>
      </c>
      <c r="W87" s="311">
        <v>18316</v>
      </c>
      <c r="X87" s="314">
        <v>50.469813452371113</v>
      </c>
      <c r="Y87" s="313">
        <v>10765</v>
      </c>
      <c r="Z87" s="307">
        <v>60.12958722001899</v>
      </c>
      <c r="AA87" s="311">
        <v>7138</v>
      </c>
      <c r="AB87" s="314">
        <v>39.87041277998101</v>
      </c>
      <c r="AC87" s="313">
        <v>30856</v>
      </c>
      <c r="AD87" s="307">
        <v>85.023835110633499</v>
      </c>
      <c r="AE87" s="313">
        <v>5435</v>
      </c>
      <c r="AF87" s="314">
        <v>14.976164889366508</v>
      </c>
      <c r="AG87" s="313">
        <v>11922</v>
      </c>
      <c r="AH87" s="307">
        <v>32.851120112424567</v>
      </c>
      <c r="AI87" s="311">
        <v>8724</v>
      </c>
      <c r="AJ87" s="307">
        <v>24.039017938331817</v>
      </c>
      <c r="AK87" s="311">
        <v>6008</v>
      </c>
      <c r="AL87" s="310">
        <v>16.555068749827782</v>
      </c>
      <c r="AM87" s="311">
        <v>9565</v>
      </c>
      <c r="AN87" s="310">
        <v>26.356396902813366</v>
      </c>
      <c r="AO87" s="311">
        <v>45</v>
      </c>
      <c r="AP87" s="307">
        <v>0.12399768537653963</v>
      </c>
      <c r="AQ87" s="311">
        <v>27</v>
      </c>
      <c r="AR87" s="314">
        <v>7.4398611225923783E-2</v>
      </c>
      <c r="AS87" s="583">
        <v>17903</v>
      </c>
      <c r="AT87" s="315">
        <v>36291</v>
      </c>
    </row>
    <row r="88" spans="1:46" ht="15">
      <c r="A88" s="340">
        <v>197</v>
      </c>
      <c r="B88" s="341" t="s">
        <v>84</v>
      </c>
      <c r="C88" s="306">
        <v>9387</v>
      </c>
      <c r="D88" s="307">
        <v>81.604798748152646</v>
      </c>
      <c r="E88" s="308">
        <v>1759</v>
      </c>
      <c r="F88" s="307">
        <v>15.291663044423192</v>
      </c>
      <c r="G88" s="308">
        <v>283</v>
      </c>
      <c r="H88" s="307">
        <v>2.4602277666695644</v>
      </c>
      <c r="I88" s="308">
        <v>1</v>
      </c>
      <c r="J88" s="309">
        <v>8.6933843345214298E-3</v>
      </c>
      <c r="K88" s="308">
        <v>62</v>
      </c>
      <c r="L88" s="309">
        <v>0.53898982874032852</v>
      </c>
      <c r="M88" s="308">
        <v>6</v>
      </c>
      <c r="N88" s="309">
        <v>5.2160306007128579E-2</v>
      </c>
      <c r="O88" s="308">
        <v>5</v>
      </c>
      <c r="P88" s="979">
        <v>4.3466921672607142E-2</v>
      </c>
      <c r="Q88" s="972">
        <v>5865</v>
      </c>
      <c r="R88" s="310">
        <v>50.986699121968179</v>
      </c>
      <c r="S88" s="311">
        <v>5638</v>
      </c>
      <c r="T88" s="312">
        <v>49.013300878031821</v>
      </c>
      <c r="U88" s="313">
        <v>1334</v>
      </c>
      <c r="V88" s="310">
        <v>50.70315469403269</v>
      </c>
      <c r="W88" s="311">
        <v>1297</v>
      </c>
      <c r="X88" s="314">
        <v>49.29684530596731</v>
      </c>
      <c r="Y88" s="313">
        <v>4320</v>
      </c>
      <c r="Z88" s="307">
        <v>37.555420325132573</v>
      </c>
      <c r="AA88" s="311">
        <v>7183</v>
      </c>
      <c r="AB88" s="314">
        <v>62.444579674867427</v>
      </c>
      <c r="AC88" s="313">
        <v>2091</v>
      </c>
      <c r="AD88" s="307">
        <v>79.475484606613449</v>
      </c>
      <c r="AE88" s="313">
        <v>540</v>
      </c>
      <c r="AF88" s="314">
        <v>20.524515393386544</v>
      </c>
      <c r="AG88" s="313">
        <v>819</v>
      </c>
      <c r="AH88" s="307">
        <v>31.128848346636261</v>
      </c>
      <c r="AI88" s="311">
        <v>652</v>
      </c>
      <c r="AJ88" s="307">
        <v>24.781451919422274</v>
      </c>
      <c r="AK88" s="311">
        <v>514</v>
      </c>
      <c r="AL88" s="310">
        <v>19.536297985556821</v>
      </c>
      <c r="AM88" s="311">
        <v>643</v>
      </c>
      <c r="AN88" s="310">
        <v>24.439376662865829</v>
      </c>
      <c r="AO88" s="311">
        <v>1</v>
      </c>
      <c r="AP88" s="307">
        <v>3.800836183960471E-2</v>
      </c>
      <c r="AQ88" s="311">
        <v>2</v>
      </c>
      <c r="AR88" s="314">
        <v>7.6016723679209419E-2</v>
      </c>
      <c r="AS88" s="583">
        <v>11503</v>
      </c>
      <c r="AT88" s="315">
        <v>2631</v>
      </c>
    </row>
    <row r="89" spans="1:46" ht="15">
      <c r="A89" s="340">
        <v>206</v>
      </c>
      <c r="B89" s="341" t="s">
        <v>86</v>
      </c>
      <c r="C89" s="306">
        <v>1104</v>
      </c>
      <c r="D89" s="307">
        <v>40.321402483564647</v>
      </c>
      <c r="E89" s="308">
        <v>1092</v>
      </c>
      <c r="F89" s="307">
        <v>39.883126369612853</v>
      </c>
      <c r="G89" s="308">
        <v>526</v>
      </c>
      <c r="H89" s="307">
        <v>19.21110299488678</v>
      </c>
      <c r="I89" s="308">
        <v>2</v>
      </c>
      <c r="J89" s="309">
        <v>7.3046018991964945E-2</v>
      </c>
      <c r="K89" s="308">
        <v>8</v>
      </c>
      <c r="L89" s="309">
        <v>0.29218407596785978</v>
      </c>
      <c r="M89" s="308">
        <v>6</v>
      </c>
      <c r="N89" s="309">
        <v>0.21913805697589481</v>
      </c>
      <c r="O89" s="308">
        <v>0</v>
      </c>
      <c r="P89" s="979">
        <v>0</v>
      </c>
      <c r="Q89" s="972">
        <v>1392</v>
      </c>
      <c r="R89" s="310">
        <v>50.840029218407601</v>
      </c>
      <c r="S89" s="311">
        <v>1346</v>
      </c>
      <c r="T89" s="312">
        <v>49.159970781592406</v>
      </c>
      <c r="U89" s="313">
        <v>364</v>
      </c>
      <c r="V89" s="310">
        <v>54.901960784313729</v>
      </c>
      <c r="W89" s="311">
        <v>299</v>
      </c>
      <c r="X89" s="314">
        <v>45.098039215686278</v>
      </c>
      <c r="Y89" s="313">
        <v>851</v>
      </c>
      <c r="Z89" s="307">
        <v>31.081081081081081</v>
      </c>
      <c r="AA89" s="311">
        <v>1887</v>
      </c>
      <c r="AB89" s="314">
        <v>68.918918918918919</v>
      </c>
      <c r="AC89" s="313">
        <v>499</v>
      </c>
      <c r="AD89" s="307">
        <v>75.263951734539972</v>
      </c>
      <c r="AE89" s="313">
        <v>164</v>
      </c>
      <c r="AF89" s="314">
        <v>24.736048265460031</v>
      </c>
      <c r="AG89" s="313">
        <v>261</v>
      </c>
      <c r="AH89" s="307">
        <v>39.366515837104075</v>
      </c>
      <c r="AI89" s="311">
        <v>130</v>
      </c>
      <c r="AJ89" s="307">
        <v>19.607843137254903</v>
      </c>
      <c r="AK89" s="311">
        <v>103</v>
      </c>
      <c r="AL89" s="310">
        <v>15.535444947209653</v>
      </c>
      <c r="AM89" s="311">
        <v>169</v>
      </c>
      <c r="AN89" s="310">
        <v>25.490196078431371</v>
      </c>
      <c r="AO89" s="311">
        <v>0</v>
      </c>
      <c r="AP89" s="307">
        <v>0</v>
      </c>
      <c r="AQ89" s="311">
        <v>0</v>
      </c>
      <c r="AR89" s="314">
        <v>0</v>
      </c>
      <c r="AS89" s="583">
        <v>2738</v>
      </c>
      <c r="AT89" s="315">
        <v>663</v>
      </c>
    </row>
    <row r="90" spans="1:46" ht="15">
      <c r="A90" s="340">
        <v>313</v>
      </c>
      <c r="B90" s="341" t="s">
        <v>3338</v>
      </c>
      <c r="C90" s="306">
        <v>5775</v>
      </c>
      <c r="D90" s="307">
        <v>84.976456739258381</v>
      </c>
      <c r="E90" s="308">
        <v>766</v>
      </c>
      <c r="F90" s="307">
        <v>11.271336080047087</v>
      </c>
      <c r="G90" s="308">
        <v>189</v>
      </c>
      <c r="H90" s="307">
        <v>2.7810476751030015</v>
      </c>
      <c r="I90" s="308">
        <v>2</v>
      </c>
      <c r="J90" s="309">
        <v>2.942907592701589E-2</v>
      </c>
      <c r="K90" s="308">
        <v>49</v>
      </c>
      <c r="L90" s="309">
        <v>0.7210123602118893</v>
      </c>
      <c r="M90" s="308">
        <v>6</v>
      </c>
      <c r="N90" s="309">
        <v>8.8287227781047667E-2</v>
      </c>
      <c r="O90" s="308">
        <v>9</v>
      </c>
      <c r="P90" s="979">
        <v>0.13243084167157151</v>
      </c>
      <c r="Q90" s="972">
        <v>3442</v>
      </c>
      <c r="R90" s="310">
        <v>50.647439670394348</v>
      </c>
      <c r="S90" s="311">
        <v>3354</v>
      </c>
      <c r="T90" s="312">
        <v>49.352560329605652</v>
      </c>
      <c r="U90" s="313">
        <v>840</v>
      </c>
      <c r="V90" s="310">
        <v>51.032806804374239</v>
      </c>
      <c r="W90" s="311">
        <v>806</v>
      </c>
      <c r="X90" s="314">
        <v>48.967193195625761</v>
      </c>
      <c r="Y90" s="313">
        <v>3143</v>
      </c>
      <c r="Z90" s="307">
        <v>46.247792819305474</v>
      </c>
      <c r="AA90" s="311">
        <v>3653</v>
      </c>
      <c r="AB90" s="314">
        <v>53.752207180694519</v>
      </c>
      <c r="AC90" s="313">
        <v>1367</v>
      </c>
      <c r="AD90" s="307">
        <v>83.049817739975694</v>
      </c>
      <c r="AE90" s="313">
        <v>279</v>
      </c>
      <c r="AF90" s="314">
        <v>16.950182260024302</v>
      </c>
      <c r="AG90" s="313">
        <v>554</v>
      </c>
      <c r="AH90" s="307">
        <v>33.657351154313488</v>
      </c>
      <c r="AI90" s="311">
        <v>368</v>
      </c>
      <c r="AJ90" s="307">
        <v>22.357229647630618</v>
      </c>
      <c r="AK90" s="311">
        <v>286</v>
      </c>
      <c r="AL90" s="310">
        <v>17.375455650060754</v>
      </c>
      <c r="AM90" s="311">
        <v>438</v>
      </c>
      <c r="AN90" s="310">
        <v>26.609963547995143</v>
      </c>
      <c r="AO90" s="311">
        <v>0</v>
      </c>
      <c r="AP90" s="307">
        <v>0</v>
      </c>
      <c r="AQ90" s="311">
        <v>0</v>
      </c>
      <c r="AR90" s="314">
        <v>0</v>
      </c>
      <c r="AS90" s="583">
        <v>6796</v>
      </c>
      <c r="AT90" s="315">
        <v>1646</v>
      </c>
    </row>
    <row r="91" spans="1:46" ht="15">
      <c r="A91" s="340">
        <v>318</v>
      </c>
      <c r="B91" s="341" t="s">
        <v>120</v>
      </c>
      <c r="C91" s="306">
        <v>3033</v>
      </c>
      <c r="D91" s="307">
        <v>20.608819732282395</v>
      </c>
      <c r="E91" s="308">
        <v>6244</v>
      </c>
      <c r="F91" s="307">
        <v>42.427125093429368</v>
      </c>
      <c r="G91" s="308">
        <v>5030</v>
      </c>
      <c r="H91" s="307">
        <v>34.178161310049603</v>
      </c>
      <c r="I91" s="308">
        <v>92</v>
      </c>
      <c r="J91" s="309">
        <v>0.62512740368281583</v>
      </c>
      <c r="K91" s="308">
        <v>267</v>
      </c>
      <c r="L91" s="309">
        <v>1.8142284432968676</v>
      </c>
      <c r="M91" s="308">
        <v>50</v>
      </c>
      <c r="N91" s="309">
        <v>0.33974315417544337</v>
      </c>
      <c r="O91" s="308">
        <v>1</v>
      </c>
      <c r="P91" s="979">
        <v>6.7948630835088664E-3</v>
      </c>
      <c r="Q91" s="972">
        <v>7455</v>
      </c>
      <c r="R91" s="310">
        <v>50.655704287558599</v>
      </c>
      <c r="S91" s="311">
        <v>7262</v>
      </c>
      <c r="T91" s="312">
        <v>49.344295712441394</v>
      </c>
      <c r="U91" s="313">
        <v>16454</v>
      </c>
      <c r="V91" s="310">
        <v>50.009117986748528</v>
      </c>
      <c r="W91" s="311">
        <v>16448</v>
      </c>
      <c r="X91" s="314">
        <v>49.990882013251472</v>
      </c>
      <c r="Y91" s="313">
        <v>8136</v>
      </c>
      <c r="Z91" s="307">
        <v>55.283006047428138</v>
      </c>
      <c r="AA91" s="311">
        <v>6581</v>
      </c>
      <c r="AB91" s="314">
        <v>44.716993952571855</v>
      </c>
      <c r="AC91" s="313">
        <v>28294</v>
      </c>
      <c r="AD91" s="307">
        <v>85.994772354264185</v>
      </c>
      <c r="AE91" s="313">
        <v>4608</v>
      </c>
      <c r="AF91" s="314">
        <v>14.005227645735822</v>
      </c>
      <c r="AG91" s="313">
        <v>10982</v>
      </c>
      <c r="AH91" s="307">
        <v>33.377910157437242</v>
      </c>
      <c r="AI91" s="311">
        <v>8359</v>
      </c>
      <c r="AJ91" s="307">
        <v>25.405750410309402</v>
      </c>
      <c r="AK91" s="311">
        <v>5422</v>
      </c>
      <c r="AL91" s="310">
        <v>16.479241383502522</v>
      </c>
      <c r="AM91" s="311">
        <v>8049</v>
      </c>
      <c r="AN91" s="310">
        <v>24.463558446295057</v>
      </c>
      <c r="AO91" s="311">
        <v>50</v>
      </c>
      <c r="AP91" s="307">
        <v>0.15196644580876542</v>
      </c>
      <c r="AQ91" s="311">
        <v>40</v>
      </c>
      <c r="AR91" s="314">
        <v>0.12157315664701235</v>
      </c>
      <c r="AS91" s="583">
        <v>14717</v>
      </c>
      <c r="AT91" s="315">
        <v>32902</v>
      </c>
    </row>
    <row r="92" spans="1:46" ht="15">
      <c r="A92" s="340">
        <v>321</v>
      </c>
      <c r="B92" s="341" t="s">
        <v>122</v>
      </c>
      <c r="C92" s="306">
        <v>1535</v>
      </c>
      <c r="D92" s="307">
        <v>39.653836218031522</v>
      </c>
      <c r="E92" s="308">
        <v>1196</v>
      </c>
      <c r="F92" s="307">
        <v>30.896409196590032</v>
      </c>
      <c r="G92" s="308">
        <v>949</v>
      </c>
      <c r="H92" s="307">
        <v>24.515629036424695</v>
      </c>
      <c r="I92" s="308">
        <v>1</v>
      </c>
      <c r="J92" s="309">
        <v>2.5833118057349523E-2</v>
      </c>
      <c r="K92" s="308">
        <v>179</v>
      </c>
      <c r="L92" s="309">
        <v>4.6241281322655645</v>
      </c>
      <c r="M92" s="308">
        <v>10</v>
      </c>
      <c r="N92" s="309">
        <v>0.25833118057349524</v>
      </c>
      <c r="O92" s="308">
        <v>1</v>
      </c>
      <c r="P92" s="979">
        <v>2.5833118057349523E-2</v>
      </c>
      <c r="Q92" s="972">
        <v>1907</v>
      </c>
      <c r="R92" s="310">
        <v>49.26375613536554</v>
      </c>
      <c r="S92" s="311">
        <v>1964</v>
      </c>
      <c r="T92" s="312">
        <v>50.736243864634453</v>
      </c>
      <c r="U92" s="313">
        <v>1312</v>
      </c>
      <c r="V92" s="310">
        <v>50.442137639369477</v>
      </c>
      <c r="W92" s="311">
        <v>1289</v>
      </c>
      <c r="X92" s="314">
        <v>49.55786236063053</v>
      </c>
      <c r="Y92" s="313">
        <v>2782</v>
      </c>
      <c r="Z92" s="307">
        <v>71.867734435546367</v>
      </c>
      <c r="AA92" s="311">
        <v>1089</v>
      </c>
      <c r="AB92" s="314">
        <v>28.132265564453629</v>
      </c>
      <c r="AC92" s="313">
        <v>2239</v>
      </c>
      <c r="AD92" s="307">
        <v>86.082276047673972</v>
      </c>
      <c r="AE92" s="313">
        <v>362</v>
      </c>
      <c r="AF92" s="314">
        <v>13.917723952326028</v>
      </c>
      <c r="AG92" s="313">
        <v>838</v>
      </c>
      <c r="AH92" s="307">
        <v>32.218377547097269</v>
      </c>
      <c r="AI92" s="311">
        <v>648</v>
      </c>
      <c r="AJ92" s="307">
        <v>24.913494809688579</v>
      </c>
      <c r="AK92" s="311">
        <v>468</v>
      </c>
      <c r="AL92" s="310">
        <v>17.993079584775089</v>
      </c>
      <c r="AM92" s="311">
        <v>637</v>
      </c>
      <c r="AN92" s="310">
        <v>24.490580545943867</v>
      </c>
      <c r="AO92" s="311">
        <v>6</v>
      </c>
      <c r="AP92" s="307">
        <v>0.23068050749711649</v>
      </c>
      <c r="AQ92" s="311">
        <v>4</v>
      </c>
      <c r="AR92" s="314">
        <v>0.15378700499807768</v>
      </c>
      <c r="AS92" s="583">
        <v>3871</v>
      </c>
      <c r="AT92" s="315">
        <v>2601</v>
      </c>
    </row>
    <row r="93" spans="1:46" ht="15">
      <c r="A93" s="340">
        <v>376</v>
      </c>
      <c r="B93" s="341" t="s">
        <v>3339</v>
      </c>
      <c r="C93" s="306">
        <v>4345</v>
      </c>
      <c r="D93" s="307">
        <v>28.710188978459101</v>
      </c>
      <c r="E93" s="308">
        <v>6076</v>
      </c>
      <c r="F93" s="307">
        <v>40.148011100832562</v>
      </c>
      <c r="G93" s="308">
        <v>4366</v>
      </c>
      <c r="H93" s="307">
        <v>28.848949385489625</v>
      </c>
      <c r="I93" s="308">
        <v>26</v>
      </c>
      <c r="J93" s="309">
        <v>0.17179859918065285</v>
      </c>
      <c r="K93" s="308">
        <v>281</v>
      </c>
      <c r="L93" s="309">
        <v>1.8567463988370554</v>
      </c>
      <c r="M93" s="308">
        <v>39</v>
      </c>
      <c r="N93" s="309">
        <v>0.25769789877097926</v>
      </c>
      <c r="O93" s="308">
        <v>1</v>
      </c>
      <c r="P93" s="979">
        <v>6.6076384300251092E-3</v>
      </c>
      <c r="Q93" s="972">
        <v>7600</v>
      </c>
      <c r="R93" s="310">
        <v>50.218052068190829</v>
      </c>
      <c r="S93" s="311">
        <v>7534</v>
      </c>
      <c r="T93" s="312">
        <v>49.781947931809171</v>
      </c>
      <c r="U93" s="313">
        <v>31012</v>
      </c>
      <c r="V93" s="310">
        <v>49.48776050809051</v>
      </c>
      <c r="W93" s="311">
        <v>31654</v>
      </c>
      <c r="X93" s="314">
        <v>50.512239491909483</v>
      </c>
      <c r="Y93" s="313">
        <v>12307</v>
      </c>
      <c r="Z93" s="307">
        <v>81.320206158319024</v>
      </c>
      <c r="AA93" s="311">
        <v>2827</v>
      </c>
      <c r="AB93" s="314">
        <v>18.679793841680983</v>
      </c>
      <c r="AC93" s="313">
        <v>59072</v>
      </c>
      <c r="AD93" s="307">
        <v>94.264832604602177</v>
      </c>
      <c r="AE93" s="313">
        <v>3594</v>
      </c>
      <c r="AF93" s="314">
        <v>5.7351673953978235</v>
      </c>
      <c r="AG93" s="313">
        <v>21274</v>
      </c>
      <c r="AH93" s="307">
        <v>33.948233491845656</v>
      </c>
      <c r="AI93" s="311">
        <v>16633</v>
      </c>
      <c r="AJ93" s="307">
        <v>26.542303641528104</v>
      </c>
      <c r="AK93" s="311">
        <v>9639</v>
      </c>
      <c r="AL93" s="310">
        <v>15.381546612198003</v>
      </c>
      <c r="AM93" s="311">
        <v>14958</v>
      </c>
      <c r="AN93" s="310">
        <v>23.869402865987936</v>
      </c>
      <c r="AO93" s="311">
        <v>99</v>
      </c>
      <c r="AP93" s="307">
        <v>0.15798040404685157</v>
      </c>
      <c r="AQ93" s="311">
        <v>63</v>
      </c>
      <c r="AR93" s="314">
        <v>0.10053298439345099</v>
      </c>
      <c r="AS93" s="583">
        <v>15134</v>
      </c>
      <c r="AT93" s="315">
        <v>62666</v>
      </c>
    </row>
    <row r="94" spans="1:46" ht="15">
      <c r="A94" s="340">
        <v>400</v>
      </c>
      <c r="B94" s="341" t="s">
        <v>3340</v>
      </c>
      <c r="C94" s="306">
        <v>4385</v>
      </c>
      <c r="D94" s="307">
        <v>44.681067862237626</v>
      </c>
      <c r="E94" s="308">
        <v>3250</v>
      </c>
      <c r="F94" s="307">
        <v>33.115956796413286</v>
      </c>
      <c r="G94" s="308">
        <v>1969</v>
      </c>
      <c r="H94" s="307">
        <v>20.063175056042386</v>
      </c>
      <c r="I94" s="308">
        <v>4</v>
      </c>
      <c r="J94" s="309">
        <v>4.0758100672508658E-2</v>
      </c>
      <c r="K94" s="308">
        <v>171</v>
      </c>
      <c r="L94" s="309">
        <v>1.7424088037497454</v>
      </c>
      <c r="M94" s="308">
        <v>35</v>
      </c>
      <c r="N94" s="309">
        <v>0.35663338088445079</v>
      </c>
      <c r="O94" s="308">
        <v>0</v>
      </c>
      <c r="P94" s="979">
        <v>0</v>
      </c>
      <c r="Q94" s="972">
        <v>5026</v>
      </c>
      <c r="R94" s="310">
        <v>51.212553495007128</v>
      </c>
      <c r="S94" s="311">
        <v>4788</v>
      </c>
      <c r="T94" s="312">
        <v>48.787446504992865</v>
      </c>
      <c r="U94" s="313">
        <v>6097</v>
      </c>
      <c r="V94" s="310">
        <v>50.647948164146875</v>
      </c>
      <c r="W94" s="311">
        <v>5941</v>
      </c>
      <c r="X94" s="314">
        <v>49.352051835853132</v>
      </c>
      <c r="Y94" s="313">
        <v>5743</v>
      </c>
      <c r="Z94" s="307">
        <v>58.518443040554317</v>
      </c>
      <c r="AA94" s="311">
        <v>4071</v>
      </c>
      <c r="AB94" s="314">
        <v>41.48155695944569</v>
      </c>
      <c r="AC94" s="313">
        <v>9743</v>
      </c>
      <c r="AD94" s="307">
        <v>80.93537132414022</v>
      </c>
      <c r="AE94" s="313">
        <v>2295</v>
      </c>
      <c r="AF94" s="314">
        <v>19.064628675859776</v>
      </c>
      <c r="AG94" s="313">
        <v>3851</v>
      </c>
      <c r="AH94" s="307">
        <v>31.990363847815249</v>
      </c>
      <c r="AI94" s="311">
        <v>2724</v>
      </c>
      <c r="AJ94" s="307">
        <v>22.628343578667554</v>
      </c>
      <c r="AK94" s="311">
        <v>2224</v>
      </c>
      <c r="AL94" s="310">
        <v>18.474829705931217</v>
      </c>
      <c r="AM94" s="311">
        <v>3206</v>
      </c>
      <c r="AN94" s="310">
        <v>26.632330951985377</v>
      </c>
      <c r="AO94" s="311">
        <v>22</v>
      </c>
      <c r="AP94" s="307">
        <v>0.18275461040039873</v>
      </c>
      <c r="AQ94" s="311">
        <v>11</v>
      </c>
      <c r="AR94" s="314">
        <v>9.1377305200199363E-2</v>
      </c>
      <c r="AS94" s="583">
        <v>9814</v>
      </c>
      <c r="AT94" s="315">
        <v>12038</v>
      </c>
    </row>
    <row r="95" spans="1:46" ht="15">
      <c r="A95" s="340">
        <v>440</v>
      </c>
      <c r="B95" s="341" t="s">
        <v>149</v>
      </c>
      <c r="C95" s="306">
        <v>8105</v>
      </c>
      <c r="D95" s="307">
        <v>33.55274051995363</v>
      </c>
      <c r="E95" s="308">
        <v>9129</v>
      </c>
      <c r="F95" s="307">
        <v>37.791852955787384</v>
      </c>
      <c r="G95" s="308">
        <v>5563</v>
      </c>
      <c r="H95" s="307">
        <v>23.029475078655405</v>
      </c>
      <c r="I95" s="308">
        <v>19</v>
      </c>
      <c r="J95" s="309">
        <v>7.8655406524258981E-2</v>
      </c>
      <c r="K95" s="308">
        <v>1088</v>
      </c>
      <c r="L95" s="309">
        <v>4.5040569630733565</v>
      </c>
      <c r="M95" s="308">
        <v>252</v>
      </c>
      <c r="N95" s="309">
        <v>1.0432190760059614</v>
      </c>
      <c r="O95" s="308">
        <v>0</v>
      </c>
      <c r="P95" s="979">
        <v>0</v>
      </c>
      <c r="Q95" s="972">
        <v>12112</v>
      </c>
      <c r="R95" s="310">
        <v>50.140751780096039</v>
      </c>
      <c r="S95" s="311">
        <v>12044</v>
      </c>
      <c r="T95" s="312">
        <v>49.859248219903954</v>
      </c>
      <c r="U95" s="313">
        <v>22410</v>
      </c>
      <c r="V95" s="310">
        <v>49.915359942979329</v>
      </c>
      <c r="W95" s="311">
        <v>22486</v>
      </c>
      <c r="X95" s="314">
        <v>50.084640057020671</v>
      </c>
      <c r="Y95" s="313">
        <v>15966</v>
      </c>
      <c r="Z95" s="307">
        <v>66.095380029806265</v>
      </c>
      <c r="AA95" s="311">
        <v>8190</v>
      </c>
      <c r="AB95" s="314">
        <v>33.904619970193735</v>
      </c>
      <c r="AC95" s="313">
        <v>41644</v>
      </c>
      <c r="AD95" s="307">
        <v>92.756593014967919</v>
      </c>
      <c r="AE95" s="313">
        <v>3252</v>
      </c>
      <c r="AF95" s="314">
        <v>7.2434069850320748</v>
      </c>
      <c r="AG95" s="313">
        <v>14141</v>
      </c>
      <c r="AH95" s="307">
        <v>31.497238061297221</v>
      </c>
      <c r="AI95" s="311">
        <v>10579</v>
      </c>
      <c r="AJ95" s="307">
        <v>23.563346400570207</v>
      </c>
      <c r="AK95" s="311">
        <v>8189</v>
      </c>
      <c r="AL95" s="310">
        <v>18.239932287954382</v>
      </c>
      <c r="AM95" s="311">
        <v>11862</v>
      </c>
      <c r="AN95" s="310">
        <v>26.42106200997862</v>
      </c>
      <c r="AO95" s="311">
        <v>80</v>
      </c>
      <c r="AP95" s="307">
        <v>0.1781895937277263</v>
      </c>
      <c r="AQ95" s="311">
        <v>45</v>
      </c>
      <c r="AR95" s="314">
        <v>0.10023164647184604</v>
      </c>
      <c r="AS95" s="583">
        <v>24156</v>
      </c>
      <c r="AT95" s="315">
        <v>44896</v>
      </c>
    </row>
    <row r="96" spans="1:46" ht="15">
      <c r="A96" s="340">
        <v>483</v>
      </c>
      <c r="B96" s="341" t="s">
        <v>157</v>
      </c>
      <c r="C96" s="306">
        <v>6197</v>
      </c>
      <c r="D96" s="307">
        <v>77.695586760280847</v>
      </c>
      <c r="E96" s="308">
        <v>1532</v>
      </c>
      <c r="F96" s="307">
        <v>19.207622868605817</v>
      </c>
      <c r="G96" s="308">
        <v>221</v>
      </c>
      <c r="H96" s="307">
        <v>2.7708124373119358</v>
      </c>
      <c r="I96" s="308">
        <v>0</v>
      </c>
      <c r="J96" s="309">
        <v>0</v>
      </c>
      <c r="K96" s="308">
        <v>19</v>
      </c>
      <c r="L96" s="309">
        <v>0.23821464393179539</v>
      </c>
      <c r="M96" s="308">
        <v>3</v>
      </c>
      <c r="N96" s="309">
        <v>3.7612838515546636E-2</v>
      </c>
      <c r="O96" s="308">
        <v>4</v>
      </c>
      <c r="P96" s="979">
        <v>5.0150451354062188E-2</v>
      </c>
      <c r="Q96" s="972">
        <v>4210</v>
      </c>
      <c r="R96" s="310">
        <v>52.783350050150446</v>
      </c>
      <c r="S96" s="311">
        <v>3766</v>
      </c>
      <c r="T96" s="312">
        <v>47.216649949849547</v>
      </c>
      <c r="U96" s="313">
        <v>387</v>
      </c>
      <c r="V96" s="310">
        <v>53.75</v>
      </c>
      <c r="W96" s="311">
        <v>333</v>
      </c>
      <c r="X96" s="314">
        <v>46.25</v>
      </c>
      <c r="Y96" s="313">
        <v>2379</v>
      </c>
      <c r="Z96" s="307">
        <v>29.826980942828484</v>
      </c>
      <c r="AA96" s="311">
        <v>5597</v>
      </c>
      <c r="AB96" s="314">
        <v>70.173019057171516</v>
      </c>
      <c r="AC96" s="313">
        <v>557</v>
      </c>
      <c r="AD96" s="307">
        <v>77.361111111111114</v>
      </c>
      <c r="AE96" s="313">
        <v>163</v>
      </c>
      <c r="AF96" s="314">
        <v>22.638888888888889</v>
      </c>
      <c r="AG96" s="313">
        <v>259</v>
      </c>
      <c r="AH96" s="307">
        <v>35.972222222222221</v>
      </c>
      <c r="AI96" s="311">
        <v>177</v>
      </c>
      <c r="AJ96" s="307">
        <v>24.583333333333332</v>
      </c>
      <c r="AK96" s="311">
        <v>128</v>
      </c>
      <c r="AL96" s="310">
        <v>17.777777777777779</v>
      </c>
      <c r="AM96" s="311">
        <v>156</v>
      </c>
      <c r="AN96" s="310">
        <v>21.666666666666668</v>
      </c>
      <c r="AO96" s="311">
        <v>0</v>
      </c>
      <c r="AP96" s="307">
        <v>0</v>
      </c>
      <c r="AQ96" s="311">
        <v>0</v>
      </c>
      <c r="AR96" s="314">
        <v>0</v>
      </c>
      <c r="AS96" s="583">
        <v>7976</v>
      </c>
      <c r="AT96" s="315">
        <v>720</v>
      </c>
    </row>
    <row r="97" spans="1:46" ht="15">
      <c r="A97" s="340">
        <v>541</v>
      </c>
      <c r="B97" s="341" t="s">
        <v>3341</v>
      </c>
      <c r="C97" s="306">
        <v>3449</v>
      </c>
      <c r="D97" s="307">
        <v>27.814516129032256</v>
      </c>
      <c r="E97" s="308">
        <v>6445</v>
      </c>
      <c r="F97" s="307">
        <v>51.975806451612904</v>
      </c>
      <c r="G97" s="308">
        <v>2367</v>
      </c>
      <c r="H97" s="307">
        <v>19.088709677419356</v>
      </c>
      <c r="I97" s="308">
        <v>9</v>
      </c>
      <c r="J97" s="309">
        <v>7.2580645161290328E-2</v>
      </c>
      <c r="K97" s="308">
        <v>129</v>
      </c>
      <c r="L97" s="309">
        <v>1.0403225806451613</v>
      </c>
      <c r="M97" s="308">
        <v>1</v>
      </c>
      <c r="N97" s="309">
        <v>8.0645161290322578E-3</v>
      </c>
      <c r="O97" s="308">
        <v>0</v>
      </c>
      <c r="P97" s="979">
        <v>0</v>
      </c>
      <c r="Q97" s="972">
        <v>5990</v>
      </c>
      <c r="R97" s="310">
        <v>48.306451612903231</v>
      </c>
      <c r="S97" s="311">
        <v>6410</v>
      </c>
      <c r="T97" s="312">
        <v>51.693548387096776</v>
      </c>
      <c r="U97" s="313">
        <v>2826</v>
      </c>
      <c r="V97" s="310">
        <v>50.26680896478122</v>
      </c>
      <c r="W97" s="311">
        <v>2796</v>
      </c>
      <c r="X97" s="314">
        <v>49.73319103521878</v>
      </c>
      <c r="Y97" s="313">
        <v>6402</v>
      </c>
      <c r="Z97" s="307">
        <v>51.629032258064512</v>
      </c>
      <c r="AA97" s="311">
        <v>5998</v>
      </c>
      <c r="AB97" s="314">
        <v>48.37096774193548</v>
      </c>
      <c r="AC97" s="313">
        <v>4604</v>
      </c>
      <c r="AD97" s="307">
        <v>81.892564923514769</v>
      </c>
      <c r="AE97" s="313">
        <v>1018</v>
      </c>
      <c r="AF97" s="314">
        <v>18.107435076485238</v>
      </c>
      <c r="AG97" s="313">
        <v>1854</v>
      </c>
      <c r="AH97" s="307">
        <v>32.977588046958381</v>
      </c>
      <c r="AI97" s="311">
        <v>1302</v>
      </c>
      <c r="AJ97" s="307">
        <v>23.159018143009604</v>
      </c>
      <c r="AK97" s="311">
        <v>967</v>
      </c>
      <c r="AL97" s="310">
        <v>17.2002845962291</v>
      </c>
      <c r="AM97" s="311">
        <v>1486</v>
      </c>
      <c r="AN97" s="310">
        <v>26.431874777659196</v>
      </c>
      <c r="AO97" s="311">
        <v>5</v>
      </c>
      <c r="AP97" s="307">
        <v>8.893632159373889E-2</v>
      </c>
      <c r="AQ97" s="311">
        <v>8</v>
      </c>
      <c r="AR97" s="314">
        <v>0.1422981145499822</v>
      </c>
      <c r="AS97" s="583">
        <v>12400</v>
      </c>
      <c r="AT97" s="315">
        <v>5622</v>
      </c>
    </row>
    <row r="98" spans="1:46" ht="15">
      <c r="A98" s="340">
        <v>607</v>
      </c>
      <c r="B98" s="341" t="s">
        <v>3342</v>
      </c>
      <c r="C98" s="306">
        <v>944</v>
      </c>
      <c r="D98" s="307">
        <v>22.741508070344494</v>
      </c>
      <c r="E98" s="308">
        <v>1736</v>
      </c>
      <c r="F98" s="307">
        <v>41.821247892074197</v>
      </c>
      <c r="G98" s="308">
        <v>1341</v>
      </c>
      <c r="H98" s="307">
        <v>32.305468561792338</v>
      </c>
      <c r="I98" s="308">
        <v>18</v>
      </c>
      <c r="J98" s="309">
        <v>0.43363045049385696</v>
      </c>
      <c r="K98" s="308">
        <v>77</v>
      </c>
      <c r="L98" s="309">
        <v>1.854974704890388</v>
      </c>
      <c r="M98" s="308">
        <v>19</v>
      </c>
      <c r="N98" s="309">
        <v>0.45772103107684897</v>
      </c>
      <c r="O98" s="308">
        <v>16</v>
      </c>
      <c r="P98" s="979">
        <v>0.38544928932787281</v>
      </c>
      <c r="Q98" s="972">
        <v>2072</v>
      </c>
      <c r="R98" s="310">
        <v>49.915682967959526</v>
      </c>
      <c r="S98" s="311">
        <v>2079</v>
      </c>
      <c r="T98" s="312">
        <v>50.084317032040474</v>
      </c>
      <c r="U98" s="313">
        <v>6472</v>
      </c>
      <c r="V98" s="310">
        <v>48.439488062270783</v>
      </c>
      <c r="W98" s="311">
        <v>6889</v>
      </c>
      <c r="X98" s="314">
        <v>51.560511937729217</v>
      </c>
      <c r="Y98" s="313">
        <v>2366</v>
      </c>
      <c r="Z98" s="307">
        <v>56.998313659359191</v>
      </c>
      <c r="AA98" s="311">
        <v>1785</v>
      </c>
      <c r="AB98" s="314">
        <v>43.001686340640809</v>
      </c>
      <c r="AC98" s="313">
        <v>12027</v>
      </c>
      <c r="AD98" s="307">
        <v>90.015717386423177</v>
      </c>
      <c r="AE98" s="313">
        <v>1334</v>
      </c>
      <c r="AF98" s="314">
        <v>9.9842826135768288</v>
      </c>
      <c r="AG98" s="313">
        <v>4670</v>
      </c>
      <c r="AH98" s="307">
        <v>34.952473617244216</v>
      </c>
      <c r="AI98" s="311">
        <v>3811</v>
      </c>
      <c r="AJ98" s="307">
        <v>28.523314123194371</v>
      </c>
      <c r="AK98" s="311">
        <v>1784</v>
      </c>
      <c r="AL98" s="310">
        <v>13.352293989970809</v>
      </c>
      <c r="AM98" s="311">
        <v>3057</v>
      </c>
      <c r="AN98" s="310">
        <v>22.880023950303123</v>
      </c>
      <c r="AO98" s="311">
        <v>18</v>
      </c>
      <c r="AP98" s="307">
        <v>0.1347204550557593</v>
      </c>
      <c r="AQ98" s="311">
        <v>21</v>
      </c>
      <c r="AR98" s="314">
        <v>0.1571738642317192</v>
      </c>
      <c r="AS98" s="583">
        <v>4151</v>
      </c>
      <c r="AT98" s="315">
        <v>13361</v>
      </c>
    </row>
    <row r="99" spans="1:46" ht="15">
      <c r="A99" s="340">
        <v>615</v>
      </c>
      <c r="B99" s="341" t="s">
        <v>3343</v>
      </c>
      <c r="C99" s="306">
        <v>9248</v>
      </c>
      <c r="D99" s="307">
        <v>27.027500949820265</v>
      </c>
      <c r="E99" s="308">
        <v>14158</v>
      </c>
      <c r="F99" s="307">
        <v>41.377093257737378</v>
      </c>
      <c r="G99" s="308">
        <v>9464</v>
      </c>
      <c r="H99" s="307">
        <v>27.658766110412952</v>
      </c>
      <c r="I99" s="308">
        <v>169</v>
      </c>
      <c r="J99" s="309">
        <v>0.49390653768594556</v>
      </c>
      <c r="K99" s="308">
        <v>1065</v>
      </c>
      <c r="L99" s="309">
        <v>3.1124879445889468</v>
      </c>
      <c r="M99" s="308">
        <v>99</v>
      </c>
      <c r="N99" s="309">
        <v>0.28932986527164856</v>
      </c>
      <c r="O99" s="308">
        <v>14</v>
      </c>
      <c r="P99" s="979">
        <v>4.0915334482859403E-2</v>
      </c>
      <c r="Q99" s="972">
        <v>17051</v>
      </c>
      <c r="R99" s="310">
        <v>49.831954876231109</v>
      </c>
      <c r="S99" s="311">
        <v>17166</v>
      </c>
      <c r="T99" s="312">
        <v>50.168045123768891</v>
      </c>
      <c r="U99" s="313">
        <v>78545</v>
      </c>
      <c r="V99" s="310">
        <v>49.397196349846233</v>
      </c>
      <c r="W99" s="311">
        <v>80462</v>
      </c>
      <c r="X99" s="314">
        <v>50.602803650153774</v>
      </c>
      <c r="Y99" s="313">
        <v>26814</v>
      </c>
      <c r="Z99" s="307">
        <v>78.364555630242279</v>
      </c>
      <c r="AA99" s="311">
        <v>7403</v>
      </c>
      <c r="AB99" s="314">
        <v>21.635444369757721</v>
      </c>
      <c r="AC99" s="313">
        <v>146559</v>
      </c>
      <c r="AD99" s="307">
        <v>92.171413837126664</v>
      </c>
      <c r="AE99" s="313">
        <v>12448</v>
      </c>
      <c r="AF99" s="314">
        <v>7.8285861628733331</v>
      </c>
      <c r="AG99" s="313">
        <v>53063</v>
      </c>
      <c r="AH99" s="307">
        <v>33.371486789889751</v>
      </c>
      <c r="AI99" s="311">
        <v>43466</v>
      </c>
      <c r="AJ99" s="307">
        <v>27.335903450791477</v>
      </c>
      <c r="AK99" s="311">
        <v>25100</v>
      </c>
      <c r="AL99" s="310">
        <v>15.785468564277044</v>
      </c>
      <c r="AM99" s="311">
        <v>36790</v>
      </c>
      <c r="AN99" s="310">
        <v>23.137346154571812</v>
      </c>
      <c r="AO99" s="311">
        <v>382</v>
      </c>
      <c r="AP99" s="307">
        <v>0.24024099567943549</v>
      </c>
      <c r="AQ99" s="311">
        <v>206</v>
      </c>
      <c r="AR99" s="314">
        <v>0.12955404479048091</v>
      </c>
      <c r="AS99" s="583">
        <v>34217</v>
      </c>
      <c r="AT99" s="315">
        <v>159007</v>
      </c>
    </row>
    <row r="100" spans="1:46" ht="15">
      <c r="A100" s="340">
        <v>649</v>
      </c>
      <c r="B100" s="341" t="s">
        <v>3344</v>
      </c>
      <c r="C100" s="306">
        <v>8535</v>
      </c>
      <c r="D100" s="307">
        <v>81.440839694656489</v>
      </c>
      <c r="E100" s="308">
        <v>1424</v>
      </c>
      <c r="F100" s="307">
        <v>13.587786259541984</v>
      </c>
      <c r="G100" s="308">
        <v>431</v>
      </c>
      <c r="H100" s="307">
        <v>4.1125954198473282</v>
      </c>
      <c r="I100" s="308">
        <v>0</v>
      </c>
      <c r="J100" s="309">
        <v>0</v>
      </c>
      <c r="K100" s="308">
        <v>80</v>
      </c>
      <c r="L100" s="309">
        <v>0.76335877862595414</v>
      </c>
      <c r="M100" s="308">
        <v>10</v>
      </c>
      <c r="N100" s="309">
        <v>9.5419847328244267E-2</v>
      </c>
      <c r="O100" s="308">
        <v>0</v>
      </c>
      <c r="P100" s="979">
        <v>0</v>
      </c>
      <c r="Q100" s="972">
        <v>5355</v>
      </c>
      <c r="R100" s="310">
        <v>51.097328244274806</v>
      </c>
      <c r="S100" s="311">
        <v>5125</v>
      </c>
      <c r="T100" s="312">
        <v>48.902671755725194</v>
      </c>
      <c r="U100" s="313">
        <v>1220</v>
      </c>
      <c r="V100" s="310">
        <v>55.253623188405797</v>
      </c>
      <c r="W100" s="311">
        <v>988</v>
      </c>
      <c r="X100" s="314">
        <v>44.746376811594203</v>
      </c>
      <c r="Y100" s="313">
        <v>5937</v>
      </c>
      <c r="Z100" s="307">
        <v>56.650763358778619</v>
      </c>
      <c r="AA100" s="311">
        <v>4543</v>
      </c>
      <c r="AB100" s="314">
        <v>43.349236641221374</v>
      </c>
      <c r="AC100" s="313">
        <v>1732</v>
      </c>
      <c r="AD100" s="307">
        <v>78.44202898550725</v>
      </c>
      <c r="AE100" s="313">
        <v>476</v>
      </c>
      <c r="AF100" s="314">
        <v>21.557971014492754</v>
      </c>
      <c r="AG100" s="313">
        <v>852</v>
      </c>
      <c r="AH100" s="307">
        <v>38.586956521739133</v>
      </c>
      <c r="AI100" s="311">
        <v>406</v>
      </c>
      <c r="AJ100" s="307">
        <v>18.387681159420293</v>
      </c>
      <c r="AK100" s="311">
        <v>368</v>
      </c>
      <c r="AL100" s="310">
        <v>16.666666666666664</v>
      </c>
      <c r="AM100" s="311">
        <v>582</v>
      </c>
      <c r="AN100" s="310">
        <v>26.358695652173914</v>
      </c>
      <c r="AO100" s="311">
        <v>0</v>
      </c>
      <c r="AP100" s="307">
        <v>0</v>
      </c>
      <c r="AQ100" s="311">
        <v>0</v>
      </c>
      <c r="AR100" s="314">
        <v>0</v>
      </c>
      <c r="AS100" s="583">
        <v>10480</v>
      </c>
      <c r="AT100" s="315">
        <v>2208</v>
      </c>
    </row>
    <row r="101" spans="1:46" ht="15">
      <c r="A101" s="340">
        <v>652</v>
      </c>
      <c r="B101" s="341" t="s">
        <v>193</v>
      </c>
      <c r="C101" s="306">
        <v>4332</v>
      </c>
      <c r="D101" s="307">
        <v>86.536156612065511</v>
      </c>
      <c r="E101" s="308">
        <v>563</v>
      </c>
      <c r="F101" s="307">
        <v>11.246504194966041</v>
      </c>
      <c r="G101" s="308">
        <v>104</v>
      </c>
      <c r="H101" s="307">
        <v>2.0775069916100679</v>
      </c>
      <c r="I101" s="308">
        <v>0</v>
      </c>
      <c r="J101" s="309">
        <v>0</v>
      </c>
      <c r="K101" s="308">
        <v>5</v>
      </c>
      <c r="L101" s="309">
        <v>9.9880143827407106E-2</v>
      </c>
      <c r="M101" s="308">
        <v>2</v>
      </c>
      <c r="N101" s="309">
        <v>3.9952057530962842E-2</v>
      </c>
      <c r="O101" s="308">
        <v>0</v>
      </c>
      <c r="P101" s="979">
        <v>0</v>
      </c>
      <c r="Q101" s="972">
        <v>2568</v>
      </c>
      <c r="R101" s="310">
        <v>51.298441869756296</v>
      </c>
      <c r="S101" s="311">
        <v>2438</v>
      </c>
      <c r="T101" s="312">
        <v>48.701558130243704</v>
      </c>
      <c r="U101" s="313">
        <v>239</v>
      </c>
      <c r="V101" s="310">
        <v>50.959488272921106</v>
      </c>
      <c r="W101" s="311">
        <v>230</v>
      </c>
      <c r="X101" s="314">
        <v>49.040511727078886</v>
      </c>
      <c r="Y101" s="313">
        <v>2585</v>
      </c>
      <c r="Z101" s="307">
        <v>51.638034358769481</v>
      </c>
      <c r="AA101" s="311">
        <v>2421</v>
      </c>
      <c r="AB101" s="314">
        <v>48.361965641230526</v>
      </c>
      <c r="AC101" s="313">
        <v>385</v>
      </c>
      <c r="AD101" s="307">
        <v>82.089552238805979</v>
      </c>
      <c r="AE101" s="313">
        <v>84</v>
      </c>
      <c r="AF101" s="314">
        <v>17.910447761194028</v>
      </c>
      <c r="AG101" s="313">
        <v>163</v>
      </c>
      <c r="AH101" s="307">
        <v>34.754797441364602</v>
      </c>
      <c r="AI101" s="311">
        <v>127</v>
      </c>
      <c r="AJ101" s="307">
        <v>27.078891257995735</v>
      </c>
      <c r="AK101" s="311">
        <v>76</v>
      </c>
      <c r="AL101" s="310">
        <v>16.204690831556505</v>
      </c>
      <c r="AM101" s="311">
        <v>103</v>
      </c>
      <c r="AN101" s="310">
        <v>21.961620469083158</v>
      </c>
      <c r="AO101" s="311">
        <v>0</v>
      </c>
      <c r="AP101" s="307">
        <v>0</v>
      </c>
      <c r="AQ101" s="311">
        <v>0</v>
      </c>
      <c r="AR101" s="314">
        <v>0</v>
      </c>
      <c r="AS101" s="583">
        <v>5006</v>
      </c>
      <c r="AT101" s="315">
        <v>469</v>
      </c>
    </row>
    <row r="102" spans="1:46" ht="15">
      <c r="A102" s="340">
        <v>660</v>
      </c>
      <c r="B102" s="341" t="s">
        <v>3345</v>
      </c>
      <c r="C102" s="306">
        <v>8103</v>
      </c>
      <c r="D102" s="307">
        <v>77.326080732894368</v>
      </c>
      <c r="E102" s="308">
        <v>1891</v>
      </c>
      <c r="F102" s="307">
        <v>18.045615039603017</v>
      </c>
      <c r="G102" s="308">
        <v>396</v>
      </c>
      <c r="H102" s="307">
        <v>3.7789865445176067</v>
      </c>
      <c r="I102" s="308">
        <v>1</v>
      </c>
      <c r="J102" s="309">
        <v>9.5428953144384016E-3</v>
      </c>
      <c r="K102" s="308">
        <v>73</v>
      </c>
      <c r="L102" s="309">
        <v>0.69663135795400322</v>
      </c>
      <c r="M102" s="308">
        <v>12</v>
      </c>
      <c r="N102" s="309">
        <v>0.11451474377326079</v>
      </c>
      <c r="O102" s="308">
        <v>3</v>
      </c>
      <c r="P102" s="979">
        <v>2.8628685943315198E-2</v>
      </c>
      <c r="Q102" s="972">
        <v>5225</v>
      </c>
      <c r="R102" s="310">
        <v>49.861628017940646</v>
      </c>
      <c r="S102" s="311">
        <v>5254</v>
      </c>
      <c r="T102" s="312">
        <v>50.138371982059361</v>
      </c>
      <c r="U102" s="313">
        <v>1863</v>
      </c>
      <c r="V102" s="310">
        <v>57.129714811407538</v>
      </c>
      <c r="W102" s="311">
        <v>1398</v>
      </c>
      <c r="X102" s="314">
        <v>42.870285188592455</v>
      </c>
      <c r="Y102" s="313">
        <v>5451</v>
      </c>
      <c r="Z102" s="307">
        <v>52.018322359003719</v>
      </c>
      <c r="AA102" s="311">
        <v>5028</v>
      </c>
      <c r="AB102" s="314">
        <v>47.981677640996281</v>
      </c>
      <c r="AC102" s="313">
        <v>2624</v>
      </c>
      <c r="AD102" s="307">
        <v>80.466114688745776</v>
      </c>
      <c r="AE102" s="313">
        <v>637</v>
      </c>
      <c r="AF102" s="314">
        <v>19.533885311254217</v>
      </c>
      <c r="AG102" s="313">
        <v>1291</v>
      </c>
      <c r="AH102" s="307">
        <v>39.589083103342531</v>
      </c>
      <c r="AI102" s="311">
        <v>468</v>
      </c>
      <c r="AJ102" s="307">
        <v>14.351425942962281</v>
      </c>
      <c r="AK102" s="311">
        <v>571</v>
      </c>
      <c r="AL102" s="310">
        <v>17.509966268015948</v>
      </c>
      <c r="AM102" s="311">
        <v>930</v>
      </c>
      <c r="AN102" s="310">
        <v>28.518859245630175</v>
      </c>
      <c r="AO102" s="311">
        <v>1</v>
      </c>
      <c r="AP102" s="307">
        <v>3.0665440049064706E-2</v>
      </c>
      <c r="AQ102" s="311">
        <v>0</v>
      </c>
      <c r="AR102" s="314">
        <v>0</v>
      </c>
      <c r="AS102" s="583">
        <v>10479</v>
      </c>
      <c r="AT102" s="315">
        <v>3261</v>
      </c>
    </row>
    <row r="103" spans="1:46" ht="15">
      <c r="A103" s="340">
        <v>667</v>
      </c>
      <c r="B103" s="341" t="s">
        <v>209</v>
      </c>
      <c r="C103" s="306">
        <v>8343</v>
      </c>
      <c r="D103" s="307">
        <v>83.790298282615254</v>
      </c>
      <c r="E103" s="308">
        <v>1170</v>
      </c>
      <c r="F103" s="307">
        <v>11.75052726724917</v>
      </c>
      <c r="G103" s="308">
        <v>353</v>
      </c>
      <c r="H103" s="307">
        <v>3.5452445515717588</v>
      </c>
      <c r="I103" s="308">
        <v>0</v>
      </c>
      <c r="J103" s="309">
        <v>0</v>
      </c>
      <c r="K103" s="308">
        <v>80</v>
      </c>
      <c r="L103" s="309">
        <v>0.8034548558802852</v>
      </c>
      <c r="M103" s="308">
        <v>10</v>
      </c>
      <c r="N103" s="309">
        <v>0.10043185698503565</v>
      </c>
      <c r="O103" s="308">
        <v>1</v>
      </c>
      <c r="P103" s="979">
        <v>1.0043185698503565E-2</v>
      </c>
      <c r="Q103" s="972">
        <v>4886</v>
      </c>
      <c r="R103" s="310">
        <v>49.071005322888425</v>
      </c>
      <c r="S103" s="311">
        <v>5071</v>
      </c>
      <c r="T103" s="312">
        <v>50.928994677111582</v>
      </c>
      <c r="U103" s="313">
        <v>1718</v>
      </c>
      <c r="V103" s="310">
        <v>54.144342893161046</v>
      </c>
      <c r="W103" s="311">
        <v>1455</v>
      </c>
      <c r="X103" s="314">
        <v>45.855657106838954</v>
      </c>
      <c r="Y103" s="313">
        <v>4910</v>
      </c>
      <c r="Z103" s="307">
        <v>49.312041779652503</v>
      </c>
      <c r="AA103" s="311">
        <v>5047</v>
      </c>
      <c r="AB103" s="314">
        <v>50.687958220347497</v>
      </c>
      <c r="AC103" s="313">
        <v>2663</v>
      </c>
      <c r="AD103" s="307">
        <v>83.926883075953356</v>
      </c>
      <c r="AE103" s="313">
        <v>510</v>
      </c>
      <c r="AF103" s="314">
        <v>16.073116924046644</v>
      </c>
      <c r="AG103" s="313">
        <v>1161</v>
      </c>
      <c r="AH103" s="307">
        <v>36.589977938859128</v>
      </c>
      <c r="AI103" s="311">
        <v>606</v>
      </c>
      <c r="AJ103" s="307">
        <v>19.098644815631893</v>
      </c>
      <c r="AK103" s="311">
        <v>554</v>
      </c>
      <c r="AL103" s="310">
        <v>17.459817207689884</v>
      </c>
      <c r="AM103" s="311">
        <v>848</v>
      </c>
      <c r="AN103" s="310">
        <v>26.72549637566971</v>
      </c>
      <c r="AO103" s="311">
        <v>3</v>
      </c>
      <c r="AP103" s="307">
        <v>9.4547746612039074E-2</v>
      </c>
      <c r="AQ103" s="311">
        <v>1</v>
      </c>
      <c r="AR103" s="314">
        <v>3.151591553734636E-2</v>
      </c>
      <c r="AS103" s="583">
        <v>9957</v>
      </c>
      <c r="AT103" s="315">
        <v>3173</v>
      </c>
    </row>
    <row r="104" spans="1:46" ht="15">
      <c r="A104" s="340">
        <v>674</v>
      </c>
      <c r="B104" s="341" t="s">
        <v>213</v>
      </c>
      <c r="C104" s="306">
        <v>3934</v>
      </c>
      <c r="D104" s="307">
        <v>33.546516585657031</v>
      </c>
      <c r="E104" s="308">
        <v>5440</v>
      </c>
      <c r="F104" s="307">
        <v>46.388675705636565</v>
      </c>
      <c r="G104" s="308">
        <v>2254</v>
      </c>
      <c r="H104" s="307">
        <v>19.220602029504562</v>
      </c>
      <c r="I104" s="308">
        <v>1</v>
      </c>
      <c r="J104" s="309">
        <v>8.5273300929478973E-3</v>
      </c>
      <c r="K104" s="308">
        <v>76</v>
      </c>
      <c r="L104" s="309">
        <v>0.64807708706404021</v>
      </c>
      <c r="M104" s="308">
        <v>15</v>
      </c>
      <c r="N104" s="309">
        <v>0.12790995139421849</v>
      </c>
      <c r="O104" s="308">
        <v>7</v>
      </c>
      <c r="P104" s="979">
        <v>5.9691310650635293E-2</v>
      </c>
      <c r="Q104" s="972">
        <v>6175</v>
      </c>
      <c r="R104" s="310">
        <v>52.656263323953269</v>
      </c>
      <c r="S104" s="311">
        <v>5552</v>
      </c>
      <c r="T104" s="312">
        <v>47.343736676046724</v>
      </c>
      <c r="U104" s="313">
        <v>1385</v>
      </c>
      <c r="V104" s="310">
        <v>54.37769925402435</v>
      </c>
      <c r="W104" s="311">
        <v>1162</v>
      </c>
      <c r="X104" s="314">
        <v>45.622300745975657</v>
      </c>
      <c r="Y104" s="313">
        <v>3129</v>
      </c>
      <c r="Z104" s="307">
        <v>26.682015860833975</v>
      </c>
      <c r="AA104" s="311">
        <v>8598</v>
      </c>
      <c r="AB104" s="314">
        <v>73.317984139166029</v>
      </c>
      <c r="AC104" s="313">
        <v>1805</v>
      </c>
      <c r="AD104" s="307">
        <v>70.867687475461324</v>
      </c>
      <c r="AE104" s="313">
        <v>742</v>
      </c>
      <c r="AF104" s="314">
        <v>29.132312524538673</v>
      </c>
      <c r="AG104" s="313">
        <v>977</v>
      </c>
      <c r="AH104" s="307">
        <v>38.358853553199843</v>
      </c>
      <c r="AI104" s="311">
        <v>613</v>
      </c>
      <c r="AJ104" s="307">
        <v>24.067530427954456</v>
      </c>
      <c r="AK104" s="311">
        <v>408</v>
      </c>
      <c r="AL104" s="310">
        <v>16.0188457008245</v>
      </c>
      <c r="AM104" s="311">
        <v>548</v>
      </c>
      <c r="AN104" s="310">
        <v>21.515508441303492</v>
      </c>
      <c r="AO104" s="311">
        <v>0</v>
      </c>
      <c r="AP104" s="307">
        <v>0</v>
      </c>
      <c r="AQ104" s="311">
        <v>1</v>
      </c>
      <c r="AR104" s="314">
        <v>3.926187671770711E-2</v>
      </c>
      <c r="AS104" s="583">
        <v>11727</v>
      </c>
      <c r="AT104" s="315">
        <v>2547</v>
      </c>
    </row>
    <row r="105" spans="1:46" ht="15">
      <c r="A105" s="340">
        <v>697</v>
      </c>
      <c r="B105" s="341" t="s">
        <v>223</v>
      </c>
      <c r="C105" s="306">
        <v>5322</v>
      </c>
      <c r="D105" s="307">
        <v>31.190294789896267</v>
      </c>
      <c r="E105" s="308">
        <v>7246</v>
      </c>
      <c r="F105" s="307">
        <v>42.466154837953468</v>
      </c>
      <c r="G105" s="308">
        <v>3826</v>
      </c>
      <c r="H105" s="307">
        <v>22.42278614546094</v>
      </c>
      <c r="I105" s="308">
        <v>4</v>
      </c>
      <c r="J105" s="309">
        <v>2.3442536482447401E-2</v>
      </c>
      <c r="K105" s="308">
        <v>586</v>
      </c>
      <c r="L105" s="309">
        <v>3.434331594678544</v>
      </c>
      <c r="M105" s="308">
        <v>18</v>
      </c>
      <c r="N105" s="309">
        <v>0.10549141417101331</v>
      </c>
      <c r="O105" s="308">
        <v>61</v>
      </c>
      <c r="P105" s="979">
        <v>0.35749868135732288</v>
      </c>
      <c r="Q105" s="972">
        <v>8362</v>
      </c>
      <c r="R105" s="310">
        <v>49.006622516556291</v>
      </c>
      <c r="S105" s="311">
        <v>8701</v>
      </c>
      <c r="T105" s="312">
        <v>50.993377483443716</v>
      </c>
      <c r="U105" s="313">
        <v>7189</v>
      </c>
      <c r="V105" s="310">
        <v>47.691389146875416</v>
      </c>
      <c r="W105" s="311">
        <v>7885</v>
      </c>
      <c r="X105" s="314">
        <v>52.308610853124584</v>
      </c>
      <c r="Y105" s="313">
        <v>10892</v>
      </c>
      <c r="Z105" s="307">
        <v>63.834026841704272</v>
      </c>
      <c r="AA105" s="311">
        <v>6171</v>
      </c>
      <c r="AB105" s="314">
        <v>36.165973158295728</v>
      </c>
      <c r="AC105" s="313">
        <v>13669</v>
      </c>
      <c r="AD105" s="307">
        <v>90.679315377471141</v>
      </c>
      <c r="AE105" s="313">
        <v>1405</v>
      </c>
      <c r="AF105" s="314">
        <v>9.3206846225288569</v>
      </c>
      <c r="AG105" s="313">
        <v>3910</v>
      </c>
      <c r="AH105" s="307">
        <v>25.938702401486001</v>
      </c>
      <c r="AI105" s="311">
        <v>3878</v>
      </c>
      <c r="AJ105" s="307">
        <v>25.726416346026269</v>
      </c>
      <c r="AK105" s="311">
        <v>3265</v>
      </c>
      <c r="AL105" s="310">
        <v>21.659811596125781</v>
      </c>
      <c r="AM105" s="311">
        <v>3987</v>
      </c>
      <c r="AN105" s="310">
        <v>26.449515722435983</v>
      </c>
      <c r="AO105" s="311">
        <v>14</v>
      </c>
      <c r="AP105" s="307">
        <v>9.2875149263632745E-2</v>
      </c>
      <c r="AQ105" s="311">
        <v>20</v>
      </c>
      <c r="AR105" s="314">
        <v>0.13267878466233249</v>
      </c>
      <c r="AS105" s="583">
        <v>17063</v>
      </c>
      <c r="AT105" s="315">
        <v>15074</v>
      </c>
    </row>
    <row r="106" spans="1:46" ht="15">
      <c r="A106" s="340">
        <v>756</v>
      </c>
      <c r="B106" s="342" t="s">
        <v>228</v>
      </c>
      <c r="C106" s="306">
        <v>11002</v>
      </c>
      <c r="D106" s="307">
        <v>46.219122836498066</v>
      </c>
      <c r="E106" s="308">
        <v>9110</v>
      </c>
      <c r="F106" s="307">
        <v>38.270878843891779</v>
      </c>
      <c r="G106" s="308">
        <v>3552</v>
      </c>
      <c r="H106" s="307">
        <v>14.921861871954292</v>
      </c>
      <c r="I106" s="308">
        <v>0</v>
      </c>
      <c r="J106" s="309">
        <v>0</v>
      </c>
      <c r="K106" s="308">
        <v>118</v>
      </c>
      <c r="L106" s="309">
        <v>0.49571500588136447</v>
      </c>
      <c r="M106" s="308">
        <v>22</v>
      </c>
      <c r="N106" s="309">
        <v>9.2421441774491686E-2</v>
      </c>
      <c r="O106" s="308">
        <v>0</v>
      </c>
      <c r="P106" s="979">
        <v>0</v>
      </c>
      <c r="Q106" s="973">
        <v>11891</v>
      </c>
      <c r="R106" s="316">
        <v>49.953789279112755</v>
      </c>
      <c r="S106" s="317">
        <v>11913</v>
      </c>
      <c r="T106" s="318">
        <v>50.046210720887238</v>
      </c>
      <c r="U106" s="319">
        <v>3693</v>
      </c>
      <c r="V106" s="316">
        <v>53.95178962746531</v>
      </c>
      <c r="W106" s="317">
        <v>3152</v>
      </c>
      <c r="X106" s="320">
        <v>46.048210372534697</v>
      </c>
      <c r="Y106" s="319">
        <v>10970</v>
      </c>
      <c r="Z106" s="321">
        <v>46.084691648462446</v>
      </c>
      <c r="AA106" s="317">
        <v>12834</v>
      </c>
      <c r="AB106" s="320">
        <v>53.915308351537561</v>
      </c>
      <c r="AC106" s="313">
        <v>5817</v>
      </c>
      <c r="AD106" s="307">
        <v>84.981738495252017</v>
      </c>
      <c r="AE106" s="313">
        <v>1028</v>
      </c>
      <c r="AF106" s="314">
        <v>15.01826150474799</v>
      </c>
      <c r="AG106" s="313">
        <v>2679</v>
      </c>
      <c r="AH106" s="307">
        <v>39.138056975894813</v>
      </c>
      <c r="AI106" s="311">
        <v>1519</v>
      </c>
      <c r="AJ106" s="307">
        <v>22.191380569758948</v>
      </c>
      <c r="AK106" s="311">
        <v>1012</v>
      </c>
      <c r="AL106" s="310">
        <v>14.784514243973703</v>
      </c>
      <c r="AM106" s="311">
        <v>1630</v>
      </c>
      <c r="AN106" s="310">
        <v>23.813002191380569</v>
      </c>
      <c r="AO106" s="311">
        <v>2</v>
      </c>
      <c r="AP106" s="307">
        <v>2.9218407596785973E-2</v>
      </c>
      <c r="AQ106" s="311">
        <v>3</v>
      </c>
      <c r="AR106" s="314">
        <v>4.3827611395178961E-2</v>
      </c>
      <c r="AS106" s="584">
        <v>23804</v>
      </c>
      <c r="AT106" s="322">
        <v>6845</v>
      </c>
    </row>
    <row r="107" spans="1:46" ht="18.75" customHeight="1">
      <c r="A107" s="171"/>
      <c r="B107" s="187" t="s">
        <v>389</v>
      </c>
      <c r="C107" s="190">
        <v>60222</v>
      </c>
      <c r="D107" s="177">
        <v>28.149408470718011</v>
      </c>
      <c r="E107" s="176">
        <v>112849</v>
      </c>
      <c r="F107" s="177">
        <v>52.74870639487326</v>
      </c>
      <c r="G107" s="176">
        <v>38083</v>
      </c>
      <c r="H107" s="177">
        <v>17.801034884101394</v>
      </c>
      <c r="I107" s="176">
        <v>59</v>
      </c>
      <c r="J107" s="177">
        <v>2.7578212277446161E-2</v>
      </c>
      <c r="K107" s="176">
        <v>1986</v>
      </c>
      <c r="L107" s="978">
        <v>0.9283106708984421</v>
      </c>
      <c r="M107" s="176">
        <v>296</v>
      </c>
      <c r="N107" s="978">
        <v>0.13835848871396719</v>
      </c>
      <c r="O107" s="176">
        <v>442</v>
      </c>
      <c r="P107" s="189">
        <v>65.578635014836792</v>
      </c>
      <c r="Q107" s="976">
        <v>107038</v>
      </c>
      <c r="R107" s="178">
        <v>50.032486199208179</v>
      </c>
      <c r="S107" s="176">
        <v>106899</v>
      </c>
      <c r="T107" s="192">
        <v>49.967513800791821</v>
      </c>
      <c r="U107" s="190">
        <v>46797</v>
      </c>
      <c r="V107" s="178">
        <v>53.952131706979642</v>
      </c>
      <c r="W107" s="176">
        <v>39941</v>
      </c>
      <c r="X107" s="194">
        <v>46.047868293020358</v>
      </c>
      <c r="Y107" s="190">
        <v>98648</v>
      </c>
      <c r="Z107" s="177">
        <v>46.110770927889988</v>
      </c>
      <c r="AA107" s="176">
        <v>115289</v>
      </c>
      <c r="AB107" s="194">
        <v>53.889229072110012</v>
      </c>
      <c r="AC107" s="190">
        <v>68450</v>
      </c>
      <c r="AD107" s="177">
        <v>78.915815444211304</v>
      </c>
      <c r="AE107" s="176">
        <v>18288</v>
      </c>
      <c r="AF107" s="194">
        <v>21.084184555788696</v>
      </c>
      <c r="AG107" s="190">
        <v>34025</v>
      </c>
      <c r="AH107" s="177">
        <v>39.227328275957483</v>
      </c>
      <c r="AI107" s="176">
        <v>17081</v>
      </c>
      <c r="AJ107" s="177">
        <v>19.692637598284488</v>
      </c>
      <c r="AK107" s="176">
        <v>12721</v>
      </c>
      <c r="AL107" s="178">
        <v>14.666005672254375</v>
      </c>
      <c r="AM107" s="176">
        <v>22830</v>
      </c>
      <c r="AN107" s="178">
        <v>26.320643777813647</v>
      </c>
      <c r="AO107" s="176">
        <v>51</v>
      </c>
      <c r="AP107" s="177">
        <v>5.879775876778344E-2</v>
      </c>
      <c r="AQ107" s="176">
        <v>30</v>
      </c>
      <c r="AR107" s="194">
        <v>3.4586916922225555E-2</v>
      </c>
      <c r="AS107" s="587">
        <v>213937</v>
      </c>
      <c r="AT107" s="196">
        <v>86738</v>
      </c>
    </row>
    <row r="108" spans="1:46" ht="15">
      <c r="A108" s="340">
        <v>30</v>
      </c>
      <c r="B108" s="343" t="s">
        <v>14</v>
      </c>
      <c r="C108" s="306">
        <v>1224</v>
      </c>
      <c r="D108" s="307">
        <v>12.191235059760956</v>
      </c>
      <c r="E108" s="308">
        <v>6270</v>
      </c>
      <c r="F108" s="307">
        <v>62.450199203187253</v>
      </c>
      <c r="G108" s="308">
        <v>2123</v>
      </c>
      <c r="H108" s="307">
        <v>21.145418326693228</v>
      </c>
      <c r="I108" s="308">
        <v>0</v>
      </c>
      <c r="J108" s="309">
        <v>0</v>
      </c>
      <c r="K108" s="308">
        <v>382</v>
      </c>
      <c r="L108" s="309">
        <v>3.8047808764940241</v>
      </c>
      <c r="M108" s="308">
        <v>22</v>
      </c>
      <c r="N108" s="309">
        <v>0.21912350597609564</v>
      </c>
      <c r="O108" s="308">
        <v>19</v>
      </c>
      <c r="P108" s="979">
        <v>0.18924302788844621</v>
      </c>
      <c r="Q108" s="975">
        <v>4754</v>
      </c>
      <c r="R108" s="323">
        <v>47.350597609561753</v>
      </c>
      <c r="S108" s="324">
        <v>5286</v>
      </c>
      <c r="T108" s="325">
        <v>52.649402390438247</v>
      </c>
      <c r="U108" s="326">
        <v>7713</v>
      </c>
      <c r="V108" s="323">
        <v>55.437360741752315</v>
      </c>
      <c r="W108" s="324">
        <v>6200</v>
      </c>
      <c r="X108" s="327">
        <v>44.562639258247685</v>
      </c>
      <c r="Y108" s="326">
        <v>6048</v>
      </c>
      <c r="Z108" s="328">
        <v>60.239043824701199</v>
      </c>
      <c r="AA108" s="324">
        <v>3992</v>
      </c>
      <c r="AB108" s="327">
        <v>39.760956175298809</v>
      </c>
      <c r="AC108" s="313">
        <v>11040</v>
      </c>
      <c r="AD108" s="307">
        <v>79.350247969524901</v>
      </c>
      <c r="AE108" s="313">
        <v>2873</v>
      </c>
      <c r="AF108" s="314">
        <v>20.649752030475096</v>
      </c>
      <c r="AG108" s="313">
        <v>5851</v>
      </c>
      <c r="AH108" s="307">
        <v>42.054193919355995</v>
      </c>
      <c r="AI108" s="311">
        <v>2292</v>
      </c>
      <c r="AJ108" s="307">
        <v>16.473801480629628</v>
      </c>
      <c r="AK108" s="311">
        <v>1857</v>
      </c>
      <c r="AL108" s="310">
        <v>13.347229210091282</v>
      </c>
      <c r="AM108" s="311">
        <v>3905</v>
      </c>
      <c r="AN108" s="310">
        <v>28.067275210235032</v>
      </c>
      <c r="AO108" s="311">
        <v>5</v>
      </c>
      <c r="AP108" s="307">
        <v>3.5937612305038454E-2</v>
      </c>
      <c r="AQ108" s="311">
        <v>3</v>
      </c>
      <c r="AR108" s="314">
        <v>2.1562567383023073E-2</v>
      </c>
      <c r="AS108" s="586">
        <v>10040</v>
      </c>
      <c r="AT108" s="329">
        <v>13913</v>
      </c>
    </row>
    <row r="109" spans="1:46" ht="15">
      <c r="A109" s="340">
        <v>34</v>
      </c>
      <c r="B109" s="341" t="s">
        <v>18</v>
      </c>
      <c r="C109" s="306">
        <v>4620</v>
      </c>
      <c r="D109" s="307">
        <v>16.234450769555135</v>
      </c>
      <c r="E109" s="308">
        <v>14417</v>
      </c>
      <c r="F109" s="307">
        <v>50.660622672007868</v>
      </c>
      <c r="G109" s="308">
        <v>8970</v>
      </c>
      <c r="H109" s="307">
        <v>31.52013493569471</v>
      </c>
      <c r="I109" s="308">
        <v>3</v>
      </c>
      <c r="J109" s="309">
        <v>1.0541851149061775E-2</v>
      </c>
      <c r="K109" s="308">
        <v>366</v>
      </c>
      <c r="L109" s="309">
        <v>1.2861058401855368</v>
      </c>
      <c r="M109" s="308">
        <v>63</v>
      </c>
      <c r="N109" s="309">
        <v>0.2213788741302973</v>
      </c>
      <c r="O109" s="308">
        <v>19</v>
      </c>
      <c r="P109" s="979">
        <v>6.6765057277391238E-2</v>
      </c>
      <c r="Q109" s="972">
        <v>14768</v>
      </c>
      <c r="R109" s="310">
        <v>51.894019256448097</v>
      </c>
      <c r="S109" s="311">
        <v>13690</v>
      </c>
      <c r="T109" s="312">
        <v>48.105980743551903</v>
      </c>
      <c r="U109" s="313">
        <v>5229</v>
      </c>
      <c r="V109" s="310">
        <v>49.615713065755763</v>
      </c>
      <c r="W109" s="311">
        <v>5310</v>
      </c>
      <c r="X109" s="314">
        <v>50.384286934244237</v>
      </c>
      <c r="Y109" s="313">
        <v>14350</v>
      </c>
      <c r="Z109" s="307">
        <v>50.425187996345485</v>
      </c>
      <c r="AA109" s="311">
        <v>14108</v>
      </c>
      <c r="AB109" s="314">
        <v>49.574812003654507</v>
      </c>
      <c r="AC109" s="313">
        <v>9488</v>
      </c>
      <c r="AD109" s="307">
        <v>90.027516842205145</v>
      </c>
      <c r="AE109" s="313">
        <v>1051</v>
      </c>
      <c r="AF109" s="314">
        <v>9.9724831577948585</v>
      </c>
      <c r="AG109" s="313">
        <v>3386</v>
      </c>
      <c r="AH109" s="307">
        <v>32.128285416073631</v>
      </c>
      <c r="AI109" s="311">
        <v>2519</v>
      </c>
      <c r="AJ109" s="307">
        <v>23.901698453363696</v>
      </c>
      <c r="AK109" s="311">
        <v>1826</v>
      </c>
      <c r="AL109" s="310">
        <v>17.326122022962331</v>
      </c>
      <c r="AM109" s="311">
        <v>2784</v>
      </c>
      <c r="AN109" s="310">
        <v>26.416168516937088</v>
      </c>
      <c r="AO109" s="311">
        <v>17</v>
      </c>
      <c r="AP109" s="307">
        <v>0.16130562671980264</v>
      </c>
      <c r="AQ109" s="311">
        <v>7</v>
      </c>
      <c r="AR109" s="314">
        <v>6.6419963943448151E-2</v>
      </c>
      <c r="AS109" s="583">
        <v>28458</v>
      </c>
      <c r="AT109" s="315">
        <v>10539</v>
      </c>
    </row>
    <row r="110" spans="1:46" ht="15">
      <c r="A110" s="340">
        <v>36</v>
      </c>
      <c r="B110" s="341" t="s">
        <v>20</v>
      </c>
      <c r="C110" s="306">
        <v>602</v>
      </c>
      <c r="D110" s="307">
        <v>24.099279423538832</v>
      </c>
      <c r="E110" s="308">
        <v>1300</v>
      </c>
      <c r="F110" s="307">
        <v>52.041633306645316</v>
      </c>
      <c r="G110" s="308">
        <v>551</v>
      </c>
      <c r="H110" s="307">
        <v>22.057646116893515</v>
      </c>
      <c r="I110" s="308">
        <v>1</v>
      </c>
      <c r="J110" s="309">
        <v>4.0032025620496396E-2</v>
      </c>
      <c r="K110" s="308">
        <v>31</v>
      </c>
      <c r="L110" s="309">
        <v>1.2409927942353884</v>
      </c>
      <c r="M110" s="308">
        <v>10</v>
      </c>
      <c r="N110" s="309">
        <v>0.40032025620496392</v>
      </c>
      <c r="O110" s="308">
        <v>3</v>
      </c>
      <c r="P110" s="979">
        <v>0.12009607686148918</v>
      </c>
      <c r="Q110" s="972">
        <v>1155</v>
      </c>
      <c r="R110" s="310">
        <v>46.236989591673336</v>
      </c>
      <c r="S110" s="311">
        <v>1343</v>
      </c>
      <c r="T110" s="312">
        <v>53.763010408326664</v>
      </c>
      <c r="U110" s="313">
        <v>830</v>
      </c>
      <c r="V110" s="310">
        <v>63.069908814589667</v>
      </c>
      <c r="W110" s="311">
        <v>486</v>
      </c>
      <c r="X110" s="314">
        <v>36.930091185410333</v>
      </c>
      <c r="Y110" s="313">
        <v>1298</v>
      </c>
      <c r="Z110" s="307">
        <v>51.961569255404328</v>
      </c>
      <c r="AA110" s="311">
        <v>1200</v>
      </c>
      <c r="AB110" s="314">
        <v>48.038430744595679</v>
      </c>
      <c r="AC110" s="313">
        <v>973</v>
      </c>
      <c r="AD110" s="307">
        <v>73.936170212765958</v>
      </c>
      <c r="AE110" s="313">
        <v>343</v>
      </c>
      <c r="AF110" s="314">
        <v>26.063829787234045</v>
      </c>
      <c r="AG110" s="313">
        <v>645</v>
      </c>
      <c r="AH110" s="307">
        <v>49.01215805471125</v>
      </c>
      <c r="AI110" s="311">
        <v>171</v>
      </c>
      <c r="AJ110" s="307">
        <v>12.993920972644377</v>
      </c>
      <c r="AK110" s="311">
        <v>185</v>
      </c>
      <c r="AL110" s="310">
        <v>14.05775075987842</v>
      </c>
      <c r="AM110" s="311">
        <v>314</v>
      </c>
      <c r="AN110" s="310">
        <v>23.860182370820667</v>
      </c>
      <c r="AO110" s="311">
        <v>0</v>
      </c>
      <c r="AP110" s="307">
        <v>0</v>
      </c>
      <c r="AQ110" s="311">
        <v>1</v>
      </c>
      <c r="AR110" s="314">
        <v>7.598784194528875E-2</v>
      </c>
      <c r="AS110" s="583">
        <v>2498</v>
      </c>
      <c r="AT110" s="315">
        <v>1316</v>
      </c>
    </row>
    <row r="111" spans="1:46" ht="15">
      <c r="A111" s="340">
        <v>91</v>
      </c>
      <c r="B111" s="341" t="s">
        <v>47</v>
      </c>
      <c r="C111" s="306">
        <v>1633</v>
      </c>
      <c r="D111" s="307">
        <v>26.115464577003038</v>
      </c>
      <c r="E111" s="308">
        <v>3738</v>
      </c>
      <c r="F111" s="307">
        <v>59.779305933152081</v>
      </c>
      <c r="G111" s="308">
        <v>835</v>
      </c>
      <c r="H111" s="307">
        <v>13.353590276667198</v>
      </c>
      <c r="I111" s="308">
        <v>2</v>
      </c>
      <c r="J111" s="309">
        <v>3.198464736926275E-2</v>
      </c>
      <c r="K111" s="308">
        <v>32</v>
      </c>
      <c r="L111" s="309">
        <v>0.51175435790820401</v>
      </c>
      <c r="M111" s="308">
        <v>5</v>
      </c>
      <c r="N111" s="309">
        <v>7.9961618423156883E-2</v>
      </c>
      <c r="O111" s="308">
        <v>8</v>
      </c>
      <c r="P111" s="979">
        <v>0.127938589477051</v>
      </c>
      <c r="Q111" s="972">
        <v>3343</v>
      </c>
      <c r="R111" s="310">
        <v>53.462338077722691</v>
      </c>
      <c r="S111" s="311">
        <v>2910</v>
      </c>
      <c r="T111" s="312">
        <v>46.537661922277309</v>
      </c>
      <c r="U111" s="313">
        <v>473</v>
      </c>
      <c r="V111" s="310">
        <v>52.380952380952387</v>
      </c>
      <c r="W111" s="311">
        <v>430</v>
      </c>
      <c r="X111" s="314">
        <v>47.619047619047613</v>
      </c>
      <c r="Y111" s="313">
        <v>2631</v>
      </c>
      <c r="Z111" s="307">
        <v>42.075803614265148</v>
      </c>
      <c r="AA111" s="311">
        <v>3622</v>
      </c>
      <c r="AB111" s="314">
        <v>57.924196385734852</v>
      </c>
      <c r="AC111" s="313">
        <v>726</v>
      </c>
      <c r="AD111" s="307">
        <v>80.398671096345524</v>
      </c>
      <c r="AE111" s="313">
        <v>177</v>
      </c>
      <c r="AF111" s="314">
        <v>19.601328903654487</v>
      </c>
      <c r="AG111" s="313">
        <v>323</v>
      </c>
      <c r="AH111" s="307">
        <v>35.769656699889261</v>
      </c>
      <c r="AI111" s="311">
        <v>197</v>
      </c>
      <c r="AJ111" s="307">
        <v>21.816168327796234</v>
      </c>
      <c r="AK111" s="311">
        <v>150</v>
      </c>
      <c r="AL111" s="310">
        <v>16.611295681063122</v>
      </c>
      <c r="AM111" s="311">
        <v>232</v>
      </c>
      <c r="AN111" s="310">
        <v>25.692137320044296</v>
      </c>
      <c r="AO111" s="311">
        <v>0</v>
      </c>
      <c r="AP111" s="307">
        <v>0</v>
      </c>
      <c r="AQ111" s="311">
        <v>1</v>
      </c>
      <c r="AR111" s="314">
        <v>0.11074197120708748</v>
      </c>
      <c r="AS111" s="583">
        <v>6253</v>
      </c>
      <c r="AT111" s="315">
        <v>903</v>
      </c>
    </row>
    <row r="112" spans="1:46" ht="15">
      <c r="A112" s="340">
        <v>93</v>
      </c>
      <c r="B112" s="341" t="s">
        <v>49</v>
      </c>
      <c r="C112" s="306">
        <v>9466</v>
      </c>
      <c r="D112" s="307">
        <v>67.158566867683575</v>
      </c>
      <c r="E112" s="308">
        <v>3773</v>
      </c>
      <c r="F112" s="307">
        <v>26.768357573607659</v>
      </c>
      <c r="G112" s="308">
        <v>764</v>
      </c>
      <c r="H112" s="307">
        <v>5.4203618304363248</v>
      </c>
      <c r="I112" s="308">
        <v>1</v>
      </c>
      <c r="J112" s="309">
        <v>7.0947144377438804E-3</v>
      </c>
      <c r="K112" s="308">
        <v>74</v>
      </c>
      <c r="L112" s="309">
        <v>0.52500886839304717</v>
      </c>
      <c r="M112" s="308">
        <v>10</v>
      </c>
      <c r="N112" s="309">
        <v>7.0947144377438806E-2</v>
      </c>
      <c r="O112" s="308">
        <v>7</v>
      </c>
      <c r="P112" s="979">
        <v>4.9663001064207159E-2</v>
      </c>
      <c r="Q112" s="972">
        <v>7318</v>
      </c>
      <c r="R112" s="310">
        <v>51.919120255409723</v>
      </c>
      <c r="S112" s="311">
        <v>6777</v>
      </c>
      <c r="T112" s="312">
        <v>48.080879744590284</v>
      </c>
      <c r="U112" s="313">
        <v>637</v>
      </c>
      <c r="V112" s="310">
        <v>52.644628099173552</v>
      </c>
      <c r="W112" s="311">
        <v>573</v>
      </c>
      <c r="X112" s="314">
        <v>47.355371900826448</v>
      </c>
      <c r="Y112" s="313">
        <v>4315</v>
      </c>
      <c r="Z112" s="307">
        <v>30.613692798864843</v>
      </c>
      <c r="AA112" s="311">
        <v>9780</v>
      </c>
      <c r="AB112" s="314">
        <v>69.386307201135153</v>
      </c>
      <c r="AC112" s="313">
        <v>1022</v>
      </c>
      <c r="AD112" s="307">
        <v>84.462809917355372</v>
      </c>
      <c r="AE112" s="313">
        <v>188</v>
      </c>
      <c r="AF112" s="314">
        <v>15.537190082644628</v>
      </c>
      <c r="AG112" s="313">
        <v>456</v>
      </c>
      <c r="AH112" s="307">
        <v>37.685950413223139</v>
      </c>
      <c r="AI112" s="311">
        <v>314</v>
      </c>
      <c r="AJ112" s="307">
        <v>25.950413223140494</v>
      </c>
      <c r="AK112" s="311">
        <v>180</v>
      </c>
      <c r="AL112" s="310">
        <v>14.87603305785124</v>
      </c>
      <c r="AM112" s="311">
        <v>258</v>
      </c>
      <c r="AN112" s="310">
        <v>21.322314049586776</v>
      </c>
      <c r="AO112" s="311">
        <v>1</v>
      </c>
      <c r="AP112" s="307">
        <v>8.2644628099173556E-2</v>
      </c>
      <c r="AQ112" s="311">
        <v>1</v>
      </c>
      <c r="AR112" s="314">
        <v>8.2644628099173556E-2</v>
      </c>
      <c r="AS112" s="583">
        <v>14095</v>
      </c>
      <c r="AT112" s="315">
        <v>1210</v>
      </c>
    </row>
    <row r="113" spans="1:46" ht="15">
      <c r="A113" s="340">
        <v>101</v>
      </c>
      <c r="B113" s="341" t="s">
        <v>3346</v>
      </c>
      <c r="C113" s="306">
        <v>3733</v>
      </c>
      <c r="D113" s="307">
        <v>19.778531312917242</v>
      </c>
      <c r="E113" s="308">
        <v>12725</v>
      </c>
      <c r="F113" s="307">
        <v>67.420790505457234</v>
      </c>
      <c r="G113" s="308">
        <v>2175</v>
      </c>
      <c r="H113" s="307">
        <v>11.523789339832573</v>
      </c>
      <c r="I113" s="308">
        <v>3</v>
      </c>
      <c r="J113" s="309">
        <v>1.5894881848044929E-2</v>
      </c>
      <c r="K113" s="308">
        <v>206</v>
      </c>
      <c r="L113" s="309">
        <v>1.0914485535657519</v>
      </c>
      <c r="M113" s="308">
        <v>31</v>
      </c>
      <c r="N113" s="309">
        <v>0.16424711242979761</v>
      </c>
      <c r="O113" s="308">
        <v>1</v>
      </c>
      <c r="P113" s="979">
        <v>5.29829394934831E-3</v>
      </c>
      <c r="Q113" s="972">
        <v>9689</v>
      </c>
      <c r="R113" s="310">
        <v>51.335170075235773</v>
      </c>
      <c r="S113" s="311">
        <v>9185</v>
      </c>
      <c r="T113" s="312">
        <v>48.664829924764227</v>
      </c>
      <c r="U113" s="313">
        <v>3719</v>
      </c>
      <c r="V113" s="310">
        <v>52.483770815692921</v>
      </c>
      <c r="W113" s="311">
        <v>3367</v>
      </c>
      <c r="X113" s="314">
        <v>47.516229184307086</v>
      </c>
      <c r="Y113" s="313">
        <v>9670</v>
      </c>
      <c r="Z113" s="307">
        <v>51.234502490198153</v>
      </c>
      <c r="AA113" s="311">
        <v>9204</v>
      </c>
      <c r="AB113" s="314">
        <v>48.76549750980184</v>
      </c>
      <c r="AC113" s="313">
        <v>5356</v>
      </c>
      <c r="AD113" s="307">
        <v>75.585661868473039</v>
      </c>
      <c r="AE113" s="313">
        <v>1730</v>
      </c>
      <c r="AF113" s="314">
        <v>24.414338131526954</v>
      </c>
      <c r="AG113" s="313">
        <v>2648</v>
      </c>
      <c r="AH113" s="307">
        <v>37.36946090883432</v>
      </c>
      <c r="AI113" s="311">
        <v>1576</v>
      </c>
      <c r="AJ113" s="307">
        <v>22.241038667795653</v>
      </c>
      <c r="AK113" s="311">
        <v>1064</v>
      </c>
      <c r="AL113" s="310">
        <v>15.01552356759808</v>
      </c>
      <c r="AM113" s="311">
        <v>1788</v>
      </c>
      <c r="AN113" s="310">
        <v>25.232853513971211</v>
      </c>
      <c r="AO113" s="311">
        <v>7</v>
      </c>
      <c r="AP113" s="307">
        <v>9.8786339260513681E-2</v>
      </c>
      <c r="AQ113" s="311">
        <v>3</v>
      </c>
      <c r="AR113" s="314">
        <v>4.2337002540220152E-2</v>
      </c>
      <c r="AS113" s="583">
        <v>18874</v>
      </c>
      <c r="AT113" s="315">
        <v>7086</v>
      </c>
    </row>
    <row r="114" spans="1:46" ht="15">
      <c r="A114" s="340">
        <v>145</v>
      </c>
      <c r="B114" s="341" t="s">
        <v>69</v>
      </c>
      <c r="C114" s="306">
        <v>435</v>
      </c>
      <c r="D114" s="307">
        <v>12.667443214909726</v>
      </c>
      <c r="E114" s="308">
        <v>2324</v>
      </c>
      <c r="F114" s="307">
        <v>67.676179382644136</v>
      </c>
      <c r="G114" s="308">
        <v>663</v>
      </c>
      <c r="H114" s="307">
        <v>19.306930693069308</v>
      </c>
      <c r="I114" s="308">
        <v>1</v>
      </c>
      <c r="J114" s="309">
        <v>2.9120559114735003E-2</v>
      </c>
      <c r="K114" s="308">
        <v>6</v>
      </c>
      <c r="L114" s="309">
        <v>0.17472335468841002</v>
      </c>
      <c r="M114" s="308">
        <v>4</v>
      </c>
      <c r="N114" s="309">
        <v>0.11648223645894001</v>
      </c>
      <c r="O114" s="308">
        <v>1</v>
      </c>
      <c r="P114" s="979">
        <v>2.9120559114735003E-2</v>
      </c>
      <c r="Q114" s="972">
        <v>1726</v>
      </c>
      <c r="R114" s="310">
        <v>50.262085032032608</v>
      </c>
      <c r="S114" s="311">
        <v>1708</v>
      </c>
      <c r="T114" s="312">
        <v>49.737914967967384</v>
      </c>
      <c r="U114" s="313">
        <v>412</v>
      </c>
      <c r="V114" s="310">
        <v>52.484076433121018</v>
      </c>
      <c r="W114" s="311">
        <v>373</v>
      </c>
      <c r="X114" s="314">
        <v>47.515923566878982</v>
      </c>
      <c r="Y114" s="313">
        <v>1984</v>
      </c>
      <c r="Z114" s="307">
        <v>57.775189283634241</v>
      </c>
      <c r="AA114" s="311">
        <v>1450</v>
      </c>
      <c r="AB114" s="314">
        <v>42.224810716365752</v>
      </c>
      <c r="AC114" s="313">
        <v>667</v>
      </c>
      <c r="AD114" s="307">
        <v>84.968152866242036</v>
      </c>
      <c r="AE114" s="313">
        <v>118</v>
      </c>
      <c r="AF114" s="314">
        <v>15.031847133757962</v>
      </c>
      <c r="AG114" s="313">
        <v>301</v>
      </c>
      <c r="AH114" s="307">
        <v>38.34394904458599</v>
      </c>
      <c r="AI114" s="311">
        <v>184</v>
      </c>
      <c r="AJ114" s="307">
        <v>23.439490445859875</v>
      </c>
      <c r="AK114" s="311">
        <v>111</v>
      </c>
      <c r="AL114" s="310">
        <v>14.140127388535031</v>
      </c>
      <c r="AM114" s="311">
        <v>188</v>
      </c>
      <c r="AN114" s="310">
        <v>23.949044585987263</v>
      </c>
      <c r="AO114" s="311">
        <v>0</v>
      </c>
      <c r="AP114" s="307">
        <v>0</v>
      </c>
      <c r="AQ114" s="311">
        <v>1</v>
      </c>
      <c r="AR114" s="314">
        <v>0.12738853503184713</v>
      </c>
      <c r="AS114" s="583">
        <v>3434</v>
      </c>
      <c r="AT114" s="315">
        <v>785</v>
      </c>
    </row>
    <row r="115" spans="1:46" ht="15">
      <c r="A115" s="340">
        <v>209</v>
      </c>
      <c r="B115" s="341" t="s">
        <v>88</v>
      </c>
      <c r="C115" s="306">
        <v>2619</v>
      </c>
      <c r="D115" s="307">
        <v>19.274359729172801</v>
      </c>
      <c r="E115" s="308">
        <v>8060</v>
      </c>
      <c r="F115" s="307">
        <v>59.317044450986167</v>
      </c>
      <c r="G115" s="308">
        <v>2807</v>
      </c>
      <c r="H115" s="307">
        <v>20.657933470709448</v>
      </c>
      <c r="I115" s="308">
        <v>2</v>
      </c>
      <c r="J115" s="309">
        <v>1.4718869590815427E-2</v>
      </c>
      <c r="K115" s="308">
        <v>85</v>
      </c>
      <c r="L115" s="309">
        <v>0.62555195760965565</v>
      </c>
      <c r="M115" s="308">
        <v>15</v>
      </c>
      <c r="N115" s="309">
        <v>0.11039152193111569</v>
      </c>
      <c r="O115" s="308">
        <v>0</v>
      </c>
      <c r="P115" s="979">
        <v>0</v>
      </c>
      <c r="Q115" s="972">
        <v>7055</v>
      </c>
      <c r="R115" s="310">
        <v>51.920812481601409</v>
      </c>
      <c r="S115" s="311">
        <v>6533</v>
      </c>
      <c r="T115" s="312">
        <v>48.079187518398584</v>
      </c>
      <c r="U115" s="313">
        <v>1652</v>
      </c>
      <c r="V115" s="310">
        <v>53.410927901713542</v>
      </c>
      <c r="W115" s="311">
        <v>1441</v>
      </c>
      <c r="X115" s="314">
        <v>46.589072098286458</v>
      </c>
      <c r="Y115" s="313">
        <v>5731</v>
      </c>
      <c r="Z115" s="307">
        <v>42.176920812481598</v>
      </c>
      <c r="AA115" s="311">
        <v>7857</v>
      </c>
      <c r="AB115" s="314">
        <v>57.823079187518402</v>
      </c>
      <c r="AC115" s="313">
        <v>2489</v>
      </c>
      <c r="AD115" s="307">
        <v>80.472033624312971</v>
      </c>
      <c r="AE115" s="313">
        <v>604</v>
      </c>
      <c r="AF115" s="314">
        <v>19.527966375687036</v>
      </c>
      <c r="AG115" s="313">
        <v>1131</v>
      </c>
      <c r="AH115" s="307">
        <v>36.566440349175558</v>
      </c>
      <c r="AI115" s="311">
        <v>581</v>
      </c>
      <c r="AJ115" s="307">
        <v>18.784351762043325</v>
      </c>
      <c r="AK115" s="311">
        <v>518</v>
      </c>
      <c r="AL115" s="310">
        <v>16.747494342062723</v>
      </c>
      <c r="AM115" s="311">
        <v>858</v>
      </c>
      <c r="AN115" s="310">
        <v>27.740058195926288</v>
      </c>
      <c r="AO115" s="311">
        <v>3</v>
      </c>
      <c r="AP115" s="307">
        <v>9.6993210475266739E-2</v>
      </c>
      <c r="AQ115" s="311">
        <v>2</v>
      </c>
      <c r="AR115" s="314">
        <v>6.4662140316844488E-2</v>
      </c>
      <c r="AS115" s="583">
        <v>13588</v>
      </c>
      <c r="AT115" s="315">
        <v>3093</v>
      </c>
    </row>
    <row r="116" spans="1:46" ht="15">
      <c r="A116" s="340">
        <v>282</v>
      </c>
      <c r="B116" s="341" t="s">
        <v>106</v>
      </c>
      <c r="C116" s="306">
        <v>816</v>
      </c>
      <c r="D116" s="307">
        <v>10.111524163568774</v>
      </c>
      <c r="E116" s="308">
        <v>4690</v>
      </c>
      <c r="F116" s="307">
        <v>58.116480793060724</v>
      </c>
      <c r="G116" s="308">
        <v>2452</v>
      </c>
      <c r="H116" s="307">
        <v>30.384138785625776</v>
      </c>
      <c r="I116" s="308">
        <v>7</v>
      </c>
      <c r="J116" s="309">
        <v>8.6741016109045846E-2</v>
      </c>
      <c r="K116" s="308">
        <v>93</v>
      </c>
      <c r="L116" s="309">
        <v>1.1524163568773234</v>
      </c>
      <c r="M116" s="308">
        <v>12</v>
      </c>
      <c r="N116" s="309">
        <v>0.14869888475836432</v>
      </c>
      <c r="O116" s="308">
        <v>0</v>
      </c>
      <c r="P116" s="979">
        <v>0</v>
      </c>
      <c r="Q116" s="972">
        <v>3885</v>
      </c>
      <c r="R116" s="310">
        <v>48.141263940520446</v>
      </c>
      <c r="S116" s="311">
        <v>4185</v>
      </c>
      <c r="T116" s="312">
        <v>51.858736059479547</v>
      </c>
      <c r="U116" s="313">
        <v>3368</v>
      </c>
      <c r="V116" s="310">
        <v>54.516024603431532</v>
      </c>
      <c r="W116" s="311">
        <v>2810</v>
      </c>
      <c r="X116" s="314">
        <v>45.483975396568468</v>
      </c>
      <c r="Y116" s="313">
        <v>3964</v>
      </c>
      <c r="Z116" s="307">
        <v>49.120198265179674</v>
      </c>
      <c r="AA116" s="311">
        <v>4106</v>
      </c>
      <c r="AB116" s="314">
        <v>50.879801734820319</v>
      </c>
      <c r="AC116" s="313">
        <v>4547</v>
      </c>
      <c r="AD116" s="307">
        <v>73.599870508255094</v>
      </c>
      <c r="AE116" s="313">
        <v>1631</v>
      </c>
      <c r="AF116" s="314">
        <v>26.400129491744899</v>
      </c>
      <c r="AG116" s="313">
        <v>2500</v>
      </c>
      <c r="AH116" s="307">
        <v>40.466170281644551</v>
      </c>
      <c r="AI116" s="311">
        <v>973</v>
      </c>
      <c r="AJ116" s="307">
        <v>15.749433473616056</v>
      </c>
      <c r="AK116" s="311">
        <v>867</v>
      </c>
      <c r="AL116" s="310">
        <v>14.033667853674329</v>
      </c>
      <c r="AM116" s="311">
        <v>1836</v>
      </c>
      <c r="AN116" s="310">
        <v>29.718355454839756</v>
      </c>
      <c r="AO116" s="311">
        <v>1</v>
      </c>
      <c r="AP116" s="307">
        <v>1.618646811265782E-2</v>
      </c>
      <c r="AQ116" s="311">
        <v>1</v>
      </c>
      <c r="AR116" s="314">
        <v>1.618646811265782E-2</v>
      </c>
      <c r="AS116" s="583">
        <v>8070</v>
      </c>
      <c r="AT116" s="315">
        <v>6178</v>
      </c>
    </row>
    <row r="117" spans="1:46" ht="15">
      <c r="A117" s="340">
        <v>353</v>
      </c>
      <c r="B117" s="341" t="s">
        <v>126</v>
      </c>
      <c r="C117" s="306">
        <v>411</v>
      </c>
      <c r="D117" s="307">
        <v>15.273132664437011</v>
      </c>
      <c r="E117" s="308">
        <v>1856</v>
      </c>
      <c r="F117" s="307">
        <v>68.970642883686367</v>
      </c>
      <c r="G117" s="308">
        <v>303</v>
      </c>
      <c r="H117" s="307">
        <v>11.259754738015609</v>
      </c>
      <c r="I117" s="308">
        <v>1</v>
      </c>
      <c r="J117" s="309">
        <v>3.716090672612412E-2</v>
      </c>
      <c r="K117" s="308">
        <v>17</v>
      </c>
      <c r="L117" s="309">
        <v>0.63173541434410996</v>
      </c>
      <c r="M117" s="308">
        <v>0</v>
      </c>
      <c r="N117" s="309">
        <v>0</v>
      </c>
      <c r="O117" s="308">
        <v>103</v>
      </c>
      <c r="P117" s="979">
        <v>3.827573392790784</v>
      </c>
      <c r="Q117" s="972">
        <v>1300</v>
      </c>
      <c r="R117" s="310">
        <v>48.309178743961354</v>
      </c>
      <c r="S117" s="311">
        <v>1391</v>
      </c>
      <c r="T117" s="312">
        <v>51.690821256038646</v>
      </c>
      <c r="U117" s="313">
        <v>504</v>
      </c>
      <c r="V117" s="310">
        <v>54.427645788336932</v>
      </c>
      <c r="W117" s="311">
        <v>422</v>
      </c>
      <c r="X117" s="314">
        <v>45.572354211663068</v>
      </c>
      <c r="Y117" s="313">
        <v>1408</v>
      </c>
      <c r="Z117" s="307">
        <v>52.32255667038276</v>
      </c>
      <c r="AA117" s="311">
        <v>1283</v>
      </c>
      <c r="AB117" s="314">
        <v>47.67744332961724</v>
      </c>
      <c r="AC117" s="313">
        <v>705</v>
      </c>
      <c r="AD117" s="307">
        <v>76.133909287257012</v>
      </c>
      <c r="AE117" s="313">
        <v>221</v>
      </c>
      <c r="AF117" s="314">
        <v>23.866090712742981</v>
      </c>
      <c r="AG117" s="313">
        <v>370</v>
      </c>
      <c r="AH117" s="307">
        <v>39.956803455723545</v>
      </c>
      <c r="AI117" s="311">
        <v>194</v>
      </c>
      <c r="AJ117" s="307">
        <v>20.950323974082075</v>
      </c>
      <c r="AK117" s="311">
        <v>134</v>
      </c>
      <c r="AL117" s="310">
        <v>14.47084233261339</v>
      </c>
      <c r="AM117" s="311">
        <v>228</v>
      </c>
      <c r="AN117" s="310">
        <v>24.622030237580994</v>
      </c>
      <c r="AO117" s="311">
        <v>0</v>
      </c>
      <c r="AP117" s="307">
        <v>0</v>
      </c>
      <c r="AQ117" s="311">
        <v>0</v>
      </c>
      <c r="AR117" s="314">
        <v>0</v>
      </c>
      <c r="AS117" s="583">
        <v>2691</v>
      </c>
      <c r="AT117" s="315">
        <v>926</v>
      </c>
    </row>
    <row r="118" spans="1:46" ht="15">
      <c r="A118" s="340">
        <v>364</v>
      </c>
      <c r="B118" s="341" t="s">
        <v>133</v>
      </c>
      <c r="C118" s="306">
        <v>2688</v>
      </c>
      <c r="D118" s="307">
        <v>28.208626298667227</v>
      </c>
      <c r="E118" s="308">
        <v>4416</v>
      </c>
      <c r="F118" s="307">
        <v>46.342743204953301</v>
      </c>
      <c r="G118" s="308">
        <v>2331</v>
      </c>
      <c r="H118" s="307">
        <v>24.462168118375484</v>
      </c>
      <c r="I118" s="308">
        <v>4</v>
      </c>
      <c r="J118" s="309">
        <v>4.1977122468254802E-2</v>
      </c>
      <c r="K118" s="308">
        <v>58</v>
      </c>
      <c r="L118" s="309">
        <v>0.60866827578969462</v>
      </c>
      <c r="M118" s="308">
        <v>17</v>
      </c>
      <c r="N118" s="309">
        <v>0.17840277049008291</v>
      </c>
      <c r="O118" s="308">
        <v>15</v>
      </c>
      <c r="P118" s="979">
        <v>0.15741420925595551</v>
      </c>
      <c r="Q118" s="972">
        <v>4858</v>
      </c>
      <c r="R118" s="310">
        <v>50.981215237695451</v>
      </c>
      <c r="S118" s="311">
        <v>4671</v>
      </c>
      <c r="T118" s="312">
        <v>49.018784762304549</v>
      </c>
      <c r="U118" s="313">
        <v>1797</v>
      </c>
      <c r="V118" s="310">
        <v>49.476872246696033</v>
      </c>
      <c r="W118" s="311">
        <v>1835</v>
      </c>
      <c r="X118" s="314">
        <v>50.523127753303967</v>
      </c>
      <c r="Y118" s="313">
        <v>3992</v>
      </c>
      <c r="Z118" s="307">
        <v>41.893168223318291</v>
      </c>
      <c r="AA118" s="311">
        <v>5537</v>
      </c>
      <c r="AB118" s="314">
        <v>58.106831776681709</v>
      </c>
      <c r="AC118" s="313">
        <v>3070</v>
      </c>
      <c r="AD118" s="307">
        <v>84.526431718061673</v>
      </c>
      <c r="AE118" s="313">
        <v>562</v>
      </c>
      <c r="AF118" s="314">
        <v>15.473568281938327</v>
      </c>
      <c r="AG118" s="313">
        <v>1225</v>
      </c>
      <c r="AH118" s="307">
        <v>33.727973568281939</v>
      </c>
      <c r="AI118" s="311">
        <v>904</v>
      </c>
      <c r="AJ118" s="307">
        <v>24.889867841409689</v>
      </c>
      <c r="AK118" s="311">
        <v>570</v>
      </c>
      <c r="AL118" s="310">
        <v>15.693832599118943</v>
      </c>
      <c r="AM118" s="311">
        <v>930</v>
      </c>
      <c r="AN118" s="310">
        <v>25.605726872246699</v>
      </c>
      <c r="AO118" s="311">
        <v>2</v>
      </c>
      <c r="AP118" s="307">
        <v>5.506607929515419E-2</v>
      </c>
      <c r="AQ118" s="311">
        <v>1</v>
      </c>
      <c r="AR118" s="314">
        <v>2.7533039647577095E-2</v>
      </c>
      <c r="AS118" s="583">
        <v>9529</v>
      </c>
      <c r="AT118" s="315">
        <v>3632</v>
      </c>
    </row>
    <row r="119" spans="1:46" ht="15">
      <c r="A119" s="340">
        <v>368</v>
      </c>
      <c r="B119" s="341" t="s">
        <v>135</v>
      </c>
      <c r="C119" s="306">
        <v>213</v>
      </c>
      <c r="D119" s="307">
        <v>3.2926263719276552</v>
      </c>
      <c r="E119" s="308">
        <v>5268</v>
      </c>
      <c r="F119" s="307">
        <v>81.43453393105581</v>
      </c>
      <c r="G119" s="308">
        <v>708</v>
      </c>
      <c r="H119" s="307">
        <v>10.944504560210234</v>
      </c>
      <c r="I119" s="308">
        <v>6</v>
      </c>
      <c r="J119" s="309">
        <v>9.2750038645849436E-2</v>
      </c>
      <c r="K119" s="308">
        <v>36</v>
      </c>
      <c r="L119" s="309">
        <v>0.55650023187509656</v>
      </c>
      <c r="M119" s="308">
        <v>1</v>
      </c>
      <c r="N119" s="309">
        <v>1.5458339774308239E-2</v>
      </c>
      <c r="O119" s="308">
        <v>237</v>
      </c>
      <c r="P119" s="979">
        <v>3.6636265265110524</v>
      </c>
      <c r="Q119" s="972">
        <v>3042</v>
      </c>
      <c r="R119" s="310">
        <v>47.024269593445666</v>
      </c>
      <c r="S119" s="311">
        <v>3427</v>
      </c>
      <c r="T119" s="312">
        <v>52.975730406554334</v>
      </c>
      <c r="U119" s="313">
        <v>1968</v>
      </c>
      <c r="V119" s="310">
        <v>55.187885586090857</v>
      </c>
      <c r="W119" s="311">
        <v>1598</v>
      </c>
      <c r="X119" s="314">
        <v>44.812114413909143</v>
      </c>
      <c r="Y119" s="313">
        <v>2449</v>
      </c>
      <c r="Z119" s="307">
        <v>37.857474107280879</v>
      </c>
      <c r="AA119" s="311">
        <v>4020</v>
      </c>
      <c r="AB119" s="314">
        <v>62.142525892719128</v>
      </c>
      <c r="AC119" s="313">
        <v>2303</v>
      </c>
      <c r="AD119" s="307">
        <v>64.582164890633763</v>
      </c>
      <c r="AE119" s="313">
        <v>1263</v>
      </c>
      <c r="AF119" s="314">
        <v>35.417835109366237</v>
      </c>
      <c r="AG119" s="313">
        <v>1502</v>
      </c>
      <c r="AH119" s="307">
        <v>42.12002243409983</v>
      </c>
      <c r="AI119" s="311">
        <v>793</v>
      </c>
      <c r="AJ119" s="307">
        <v>22.237801458216488</v>
      </c>
      <c r="AK119" s="311">
        <v>465</v>
      </c>
      <c r="AL119" s="310">
        <v>13.039820527201346</v>
      </c>
      <c r="AM119" s="311">
        <v>805</v>
      </c>
      <c r="AN119" s="310">
        <v>22.574312955692651</v>
      </c>
      <c r="AO119" s="311">
        <v>1</v>
      </c>
      <c r="AP119" s="307">
        <v>2.8042624789680313E-2</v>
      </c>
      <c r="AQ119" s="311">
        <v>0</v>
      </c>
      <c r="AR119" s="314">
        <v>0</v>
      </c>
      <c r="AS119" s="583">
        <v>6469</v>
      </c>
      <c r="AT119" s="315">
        <v>3566</v>
      </c>
    </row>
    <row r="120" spans="1:46" ht="15">
      <c r="A120" s="340">
        <v>390</v>
      </c>
      <c r="B120" s="341" t="s">
        <v>141</v>
      </c>
      <c r="C120" s="306">
        <v>868</v>
      </c>
      <c r="D120" s="307">
        <v>18.791946308724832</v>
      </c>
      <c r="E120" s="308">
        <v>2670</v>
      </c>
      <c r="F120" s="307">
        <v>57.804719636284908</v>
      </c>
      <c r="G120" s="308">
        <v>1023</v>
      </c>
      <c r="H120" s="307">
        <v>22.14765100671141</v>
      </c>
      <c r="I120" s="308">
        <v>2</v>
      </c>
      <c r="J120" s="309">
        <v>4.3299415457891316E-2</v>
      </c>
      <c r="K120" s="308">
        <v>44</v>
      </c>
      <c r="L120" s="309">
        <v>0.95258714007360901</v>
      </c>
      <c r="M120" s="308">
        <v>9</v>
      </c>
      <c r="N120" s="309">
        <v>0.19484736956051094</v>
      </c>
      <c r="O120" s="308">
        <v>3</v>
      </c>
      <c r="P120" s="979">
        <v>6.4949123186836974E-2</v>
      </c>
      <c r="Q120" s="972">
        <v>2158</v>
      </c>
      <c r="R120" s="310">
        <v>46.720069279064738</v>
      </c>
      <c r="S120" s="311">
        <v>2461</v>
      </c>
      <c r="T120" s="312">
        <v>53.279930720935262</v>
      </c>
      <c r="U120" s="313">
        <v>1887</v>
      </c>
      <c r="V120" s="310">
        <v>56.768953068592054</v>
      </c>
      <c r="W120" s="311">
        <v>1437</v>
      </c>
      <c r="X120" s="314">
        <v>43.231046931407938</v>
      </c>
      <c r="Y120" s="313">
        <v>3884</v>
      </c>
      <c r="Z120" s="307">
        <v>84.087464819224948</v>
      </c>
      <c r="AA120" s="311">
        <v>735</v>
      </c>
      <c r="AB120" s="314">
        <v>15.912535180775059</v>
      </c>
      <c r="AC120" s="313">
        <v>2836</v>
      </c>
      <c r="AD120" s="307">
        <v>85.318892900120332</v>
      </c>
      <c r="AE120" s="313">
        <v>488</v>
      </c>
      <c r="AF120" s="314">
        <v>14.681107099879661</v>
      </c>
      <c r="AG120" s="313">
        <v>1414</v>
      </c>
      <c r="AH120" s="307">
        <v>42.53910950661853</v>
      </c>
      <c r="AI120" s="311">
        <v>530</v>
      </c>
      <c r="AJ120" s="307">
        <v>15.944645006016847</v>
      </c>
      <c r="AK120" s="311">
        <v>473</v>
      </c>
      <c r="AL120" s="310">
        <v>14.229843561973526</v>
      </c>
      <c r="AM120" s="311">
        <v>907</v>
      </c>
      <c r="AN120" s="310">
        <v>27.286401925391097</v>
      </c>
      <c r="AO120" s="311">
        <v>0</v>
      </c>
      <c r="AP120" s="307">
        <v>0</v>
      </c>
      <c r="AQ120" s="311">
        <v>0</v>
      </c>
      <c r="AR120" s="314">
        <v>0</v>
      </c>
      <c r="AS120" s="583">
        <v>4619</v>
      </c>
      <c r="AT120" s="315">
        <v>3324</v>
      </c>
    </row>
    <row r="121" spans="1:46" ht="15">
      <c r="A121" s="340">
        <v>467</v>
      </c>
      <c r="B121" s="341" t="s">
        <v>151</v>
      </c>
      <c r="C121" s="306">
        <v>1610</v>
      </c>
      <c r="D121" s="307">
        <v>35.706365047682418</v>
      </c>
      <c r="E121" s="308">
        <v>2196</v>
      </c>
      <c r="F121" s="307">
        <v>48.702594810379239</v>
      </c>
      <c r="G121" s="308">
        <v>686</v>
      </c>
      <c r="H121" s="307">
        <v>15.2140164116212</v>
      </c>
      <c r="I121" s="308">
        <v>1</v>
      </c>
      <c r="J121" s="309">
        <v>2.2177866489243733E-2</v>
      </c>
      <c r="K121" s="308">
        <v>11</v>
      </c>
      <c r="L121" s="309">
        <v>0.24395653138168111</v>
      </c>
      <c r="M121" s="308">
        <v>5</v>
      </c>
      <c r="N121" s="309">
        <v>0.11088933244621868</v>
      </c>
      <c r="O121" s="308">
        <v>0</v>
      </c>
      <c r="P121" s="979">
        <v>0</v>
      </c>
      <c r="Q121" s="972">
        <v>2357</v>
      </c>
      <c r="R121" s="310">
        <v>52.273231315147484</v>
      </c>
      <c r="S121" s="311">
        <v>2152</v>
      </c>
      <c r="T121" s="312">
        <v>47.726768684852516</v>
      </c>
      <c r="U121" s="313">
        <v>491</v>
      </c>
      <c r="V121" s="310">
        <v>54.194260485651213</v>
      </c>
      <c r="W121" s="311">
        <v>415</v>
      </c>
      <c r="X121" s="314">
        <v>45.805739514348787</v>
      </c>
      <c r="Y121" s="313">
        <v>1231</v>
      </c>
      <c r="Z121" s="307">
        <v>27.300953648259036</v>
      </c>
      <c r="AA121" s="311">
        <v>3278</v>
      </c>
      <c r="AB121" s="314">
        <v>72.699046351740961</v>
      </c>
      <c r="AC121" s="313">
        <v>718</v>
      </c>
      <c r="AD121" s="307">
        <v>79.249448123620311</v>
      </c>
      <c r="AE121" s="313">
        <v>188</v>
      </c>
      <c r="AF121" s="314">
        <v>20.750551876379692</v>
      </c>
      <c r="AG121" s="313">
        <v>354</v>
      </c>
      <c r="AH121" s="307">
        <v>39.072847682119203</v>
      </c>
      <c r="AI121" s="311">
        <v>191</v>
      </c>
      <c r="AJ121" s="307">
        <v>21.081677704194259</v>
      </c>
      <c r="AK121" s="311">
        <v>136</v>
      </c>
      <c r="AL121" s="310">
        <v>15.011037527593817</v>
      </c>
      <c r="AM121" s="311">
        <v>224</v>
      </c>
      <c r="AN121" s="310">
        <v>24.724061810154527</v>
      </c>
      <c r="AO121" s="311">
        <v>1</v>
      </c>
      <c r="AP121" s="307">
        <v>0.11037527593818984</v>
      </c>
      <c r="AQ121" s="311">
        <v>0</v>
      </c>
      <c r="AR121" s="314">
        <v>0</v>
      </c>
      <c r="AS121" s="583">
        <v>4509</v>
      </c>
      <c r="AT121" s="315">
        <v>906</v>
      </c>
    </row>
    <row r="122" spans="1:46" ht="15">
      <c r="A122" s="340">
        <v>576</v>
      </c>
      <c r="B122" s="341" t="s">
        <v>169</v>
      </c>
      <c r="C122" s="306">
        <v>730</v>
      </c>
      <c r="D122" s="307">
        <v>12.904366271875553</v>
      </c>
      <c r="E122" s="308">
        <v>4137</v>
      </c>
      <c r="F122" s="307">
        <v>73.130634611985144</v>
      </c>
      <c r="G122" s="308">
        <v>754</v>
      </c>
      <c r="H122" s="307">
        <v>13.32861940958105</v>
      </c>
      <c r="I122" s="308">
        <v>1</v>
      </c>
      <c r="J122" s="309">
        <v>1.7677214071062403E-2</v>
      </c>
      <c r="K122" s="308">
        <v>33</v>
      </c>
      <c r="L122" s="309">
        <v>0.58334806434505926</v>
      </c>
      <c r="M122" s="308">
        <v>2</v>
      </c>
      <c r="N122" s="309">
        <v>3.5354428142124805E-2</v>
      </c>
      <c r="O122" s="308">
        <v>0</v>
      </c>
      <c r="P122" s="979">
        <v>0</v>
      </c>
      <c r="Q122" s="972">
        <v>2824</v>
      </c>
      <c r="R122" s="310">
        <v>49.920452536680223</v>
      </c>
      <c r="S122" s="311">
        <v>2833</v>
      </c>
      <c r="T122" s="312">
        <v>50.079547463319784</v>
      </c>
      <c r="U122" s="313">
        <v>571</v>
      </c>
      <c r="V122" s="310">
        <v>52.051048313582491</v>
      </c>
      <c r="W122" s="311">
        <v>526</v>
      </c>
      <c r="X122" s="314">
        <v>47.948951686417502</v>
      </c>
      <c r="Y122" s="313">
        <v>2090</v>
      </c>
      <c r="Z122" s="307">
        <v>36.945377408520422</v>
      </c>
      <c r="AA122" s="311">
        <v>3567</v>
      </c>
      <c r="AB122" s="314">
        <v>63.054622591479578</v>
      </c>
      <c r="AC122" s="313">
        <v>847</v>
      </c>
      <c r="AD122" s="307">
        <v>77.210574293527799</v>
      </c>
      <c r="AE122" s="313">
        <v>250</v>
      </c>
      <c r="AF122" s="314">
        <v>22.789425706472198</v>
      </c>
      <c r="AG122" s="313">
        <v>398</v>
      </c>
      <c r="AH122" s="307">
        <v>36.280765724703741</v>
      </c>
      <c r="AI122" s="311">
        <v>260</v>
      </c>
      <c r="AJ122" s="307">
        <v>23.701002734731087</v>
      </c>
      <c r="AK122" s="311">
        <v>172</v>
      </c>
      <c r="AL122" s="310">
        <v>15.679124886052872</v>
      </c>
      <c r="AM122" s="311">
        <v>266</v>
      </c>
      <c r="AN122" s="310">
        <v>24.247948951686418</v>
      </c>
      <c r="AO122" s="311">
        <v>1</v>
      </c>
      <c r="AP122" s="307">
        <v>9.1157702825888781E-2</v>
      </c>
      <c r="AQ122" s="311">
        <v>0</v>
      </c>
      <c r="AR122" s="314">
        <v>0</v>
      </c>
      <c r="AS122" s="583">
        <v>5657</v>
      </c>
      <c r="AT122" s="315">
        <v>1097</v>
      </c>
    </row>
    <row r="123" spans="1:46" ht="15">
      <c r="A123" s="340">
        <v>642</v>
      </c>
      <c r="B123" s="341" t="s">
        <v>187</v>
      </c>
      <c r="C123" s="306">
        <v>4209</v>
      </c>
      <c r="D123" s="307">
        <v>32.80081047381546</v>
      </c>
      <c r="E123" s="308">
        <v>6514</v>
      </c>
      <c r="F123" s="307">
        <v>50.76371571072319</v>
      </c>
      <c r="G123" s="308">
        <v>2000</v>
      </c>
      <c r="H123" s="307">
        <v>15.586034912718205</v>
      </c>
      <c r="I123" s="308">
        <v>2</v>
      </c>
      <c r="J123" s="309">
        <v>1.5586034912718203E-2</v>
      </c>
      <c r="K123" s="308">
        <v>94</v>
      </c>
      <c r="L123" s="309">
        <v>0.73254364089775559</v>
      </c>
      <c r="M123" s="308">
        <v>4</v>
      </c>
      <c r="N123" s="309">
        <v>3.1172069825436407E-2</v>
      </c>
      <c r="O123" s="308">
        <v>9</v>
      </c>
      <c r="P123" s="979">
        <v>7.0137157107231923E-2</v>
      </c>
      <c r="Q123" s="972">
        <v>6625</v>
      </c>
      <c r="R123" s="310">
        <v>51.628740648379058</v>
      </c>
      <c r="S123" s="311">
        <v>6207</v>
      </c>
      <c r="T123" s="312">
        <v>48.371259351620949</v>
      </c>
      <c r="U123" s="313">
        <v>1229</v>
      </c>
      <c r="V123" s="310">
        <v>53.715034965034967</v>
      </c>
      <c r="W123" s="311">
        <v>1059</v>
      </c>
      <c r="X123" s="314">
        <v>46.284965034965033</v>
      </c>
      <c r="Y123" s="313">
        <v>5487</v>
      </c>
      <c r="Z123" s="307">
        <v>42.760286783042396</v>
      </c>
      <c r="AA123" s="311">
        <v>7345</v>
      </c>
      <c r="AB123" s="314">
        <v>57.239713216957611</v>
      </c>
      <c r="AC123" s="313">
        <v>1786</v>
      </c>
      <c r="AD123" s="307">
        <v>78.05944055944056</v>
      </c>
      <c r="AE123" s="313">
        <v>502</v>
      </c>
      <c r="AF123" s="314">
        <v>21.94055944055944</v>
      </c>
      <c r="AG123" s="313">
        <v>919</v>
      </c>
      <c r="AH123" s="307">
        <v>40.16608391608392</v>
      </c>
      <c r="AI123" s="311">
        <v>532</v>
      </c>
      <c r="AJ123" s="307">
        <v>23.251748251748253</v>
      </c>
      <c r="AK123" s="311">
        <v>310</v>
      </c>
      <c r="AL123" s="310">
        <v>13.54895104895105</v>
      </c>
      <c r="AM123" s="311">
        <v>526</v>
      </c>
      <c r="AN123" s="310">
        <v>22.98951048951049</v>
      </c>
      <c r="AO123" s="311">
        <v>0</v>
      </c>
      <c r="AP123" s="307">
        <v>0</v>
      </c>
      <c r="AQ123" s="311">
        <v>1</v>
      </c>
      <c r="AR123" s="314">
        <v>4.3706293706293704E-2</v>
      </c>
      <c r="AS123" s="583">
        <v>12832</v>
      </c>
      <c r="AT123" s="315">
        <v>2288</v>
      </c>
    </row>
    <row r="124" spans="1:46" ht="15">
      <c r="A124" s="340">
        <v>679</v>
      </c>
      <c r="B124" s="341" t="s">
        <v>3347</v>
      </c>
      <c r="C124" s="306">
        <v>2238</v>
      </c>
      <c r="D124" s="307">
        <v>17.351527368584279</v>
      </c>
      <c r="E124" s="308">
        <v>8438</v>
      </c>
      <c r="F124" s="307">
        <v>65.420995503178787</v>
      </c>
      <c r="G124" s="308">
        <v>2062</v>
      </c>
      <c r="H124" s="307">
        <v>15.986974724763527</v>
      </c>
      <c r="I124" s="308">
        <v>2</v>
      </c>
      <c r="J124" s="309">
        <v>1.5506280043417583E-2</v>
      </c>
      <c r="K124" s="308">
        <v>145</v>
      </c>
      <c r="L124" s="309">
        <v>1.124205303147775</v>
      </c>
      <c r="M124" s="308">
        <v>13</v>
      </c>
      <c r="N124" s="309">
        <v>0.10079082028221431</v>
      </c>
      <c r="O124" s="308">
        <v>0</v>
      </c>
      <c r="P124" s="979">
        <v>0</v>
      </c>
      <c r="Q124" s="972">
        <v>6213</v>
      </c>
      <c r="R124" s="310">
        <v>48.170258954876729</v>
      </c>
      <c r="S124" s="311">
        <v>6685</v>
      </c>
      <c r="T124" s="312">
        <v>51.829741045123278</v>
      </c>
      <c r="U124" s="313">
        <v>2893</v>
      </c>
      <c r="V124" s="310">
        <v>52.638282387190685</v>
      </c>
      <c r="W124" s="311">
        <v>2603</v>
      </c>
      <c r="X124" s="314">
        <v>47.361717612809315</v>
      </c>
      <c r="Y124" s="313">
        <v>5626</v>
      </c>
      <c r="Z124" s="307">
        <v>43.619165762133669</v>
      </c>
      <c r="AA124" s="311">
        <v>7272</v>
      </c>
      <c r="AB124" s="314">
        <v>56.380834237866338</v>
      </c>
      <c r="AC124" s="313">
        <v>4180</v>
      </c>
      <c r="AD124" s="307">
        <v>76.055312954876271</v>
      </c>
      <c r="AE124" s="313">
        <v>1316</v>
      </c>
      <c r="AF124" s="314">
        <v>23.944687045123729</v>
      </c>
      <c r="AG124" s="313">
        <v>2089</v>
      </c>
      <c r="AH124" s="307">
        <v>38.009461426491988</v>
      </c>
      <c r="AI124" s="311">
        <v>1100</v>
      </c>
      <c r="AJ124" s="307">
        <v>20.014556040756915</v>
      </c>
      <c r="AK124" s="311">
        <v>802</v>
      </c>
      <c r="AL124" s="310">
        <v>14.592430858806404</v>
      </c>
      <c r="AM124" s="311">
        <v>1503</v>
      </c>
      <c r="AN124" s="310">
        <v>27.347161572052403</v>
      </c>
      <c r="AO124" s="311">
        <v>2</v>
      </c>
      <c r="AP124" s="307">
        <v>3.6390101892285302E-2</v>
      </c>
      <c r="AQ124" s="311">
        <v>0</v>
      </c>
      <c r="AR124" s="314">
        <v>0</v>
      </c>
      <c r="AS124" s="583">
        <v>12898</v>
      </c>
      <c r="AT124" s="315">
        <v>5496</v>
      </c>
    </row>
    <row r="125" spans="1:46" ht="15.75" customHeight="1">
      <c r="A125" s="340">
        <v>789</v>
      </c>
      <c r="B125" s="341" t="s">
        <v>232</v>
      </c>
      <c r="C125" s="306">
        <v>1210</v>
      </c>
      <c r="D125" s="307">
        <v>13.109425785482124</v>
      </c>
      <c r="E125" s="308">
        <v>6630</v>
      </c>
      <c r="F125" s="307">
        <v>71.83098591549296</v>
      </c>
      <c r="G125" s="308">
        <v>1262</v>
      </c>
      <c r="H125" s="307">
        <v>13.672806067172264</v>
      </c>
      <c r="I125" s="308">
        <v>18</v>
      </c>
      <c r="J125" s="309">
        <v>0.19501625135427952</v>
      </c>
      <c r="K125" s="308">
        <v>81</v>
      </c>
      <c r="L125" s="309">
        <v>0.87757313109425794</v>
      </c>
      <c r="M125" s="308">
        <v>17</v>
      </c>
      <c r="N125" s="309">
        <v>0.18418201516793065</v>
      </c>
      <c r="O125" s="308">
        <v>12</v>
      </c>
      <c r="P125" s="979">
        <v>0.13001083423618637</v>
      </c>
      <c r="Q125" s="972">
        <v>4359</v>
      </c>
      <c r="R125" s="310">
        <v>47.226435536294694</v>
      </c>
      <c r="S125" s="311">
        <v>4871</v>
      </c>
      <c r="T125" s="312">
        <v>52.773564463705313</v>
      </c>
      <c r="U125" s="313">
        <v>2409</v>
      </c>
      <c r="V125" s="310">
        <v>55.328433624253556</v>
      </c>
      <c r="W125" s="311">
        <v>1945</v>
      </c>
      <c r="X125" s="314">
        <v>44.671566375746444</v>
      </c>
      <c r="Y125" s="313">
        <v>3963</v>
      </c>
      <c r="Z125" s="307">
        <v>42.936078006500544</v>
      </c>
      <c r="AA125" s="311">
        <v>5267</v>
      </c>
      <c r="AB125" s="314">
        <v>57.063921993499456</v>
      </c>
      <c r="AC125" s="313">
        <v>2928</v>
      </c>
      <c r="AD125" s="307">
        <v>67.248507119889751</v>
      </c>
      <c r="AE125" s="313">
        <v>1426</v>
      </c>
      <c r="AF125" s="314">
        <v>32.751492880110241</v>
      </c>
      <c r="AG125" s="313">
        <v>1832</v>
      </c>
      <c r="AH125" s="307">
        <v>42.076251722553977</v>
      </c>
      <c r="AI125" s="311">
        <v>838</v>
      </c>
      <c r="AJ125" s="307">
        <v>19.246669728984841</v>
      </c>
      <c r="AK125" s="311">
        <v>574</v>
      </c>
      <c r="AL125" s="310">
        <v>13.183279742765272</v>
      </c>
      <c r="AM125" s="311">
        <v>1103</v>
      </c>
      <c r="AN125" s="310">
        <v>25.333027101515849</v>
      </c>
      <c r="AO125" s="311">
        <v>3</v>
      </c>
      <c r="AP125" s="307">
        <v>6.8902158934313271E-2</v>
      </c>
      <c r="AQ125" s="311">
        <v>4</v>
      </c>
      <c r="AR125" s="314">
        <v>9.1869545245751028E-2</v>
      </c>
      <c r="AS125" s="583">
        <v>9230</v>
      </c>
      <c r="AT125" s="315">
        <v>4354</v>
      </c>
    </row>
    <row r="126" spans="1:46" ht="15">
      <c r="A126" s="340">
        <v>792</v>
      </c>
      <c r="B126" s="341" t="s">
        <v>236</v>
      </c>
      <c r="C126" s="306">
        <v>281</v>
      </c>
      <c r="D126" s="307">
        <v>8.9604591836734695</v>
      </c>
      <c r="E126" s="308">
        <v>2276</v>
      </c>
      <c r="F126" s="307">
        <v>72.576530612244895</v>
      </c>
      <c r="G126" s="308">
        <v>541</v>
      </c>
      <c r="H126" s="307">
        <v>17.251275510204081</v>
      </c>
      <c r="I126" s="308">
        <v>0</v>
      </c>
      <c r="J126" s="309">
        <v>0</v>
      </c>
      <c r="K126" s="308">
        <v>32</v>
      </c>
      <c r="L126" s="309">
        <v>1.0204081632653061</v>
      </c>
      <c r="M126" s="308">
        <v>6</v>
      </c>
      <c r="N126" s="309">
        <v>0.19132653061224489</v>
      </c>
      <c r="O126" s="308">
        <v>0</v>
      </c>
      <c r="P126" s="979">
        <v>0</v>
      </c>
      <c r="Q126" s="972">
        <v>1438</v>
      </c>
      <c r="R126" s="310">
        <v>45.854591836734691</v>
      </c>
      <c r="S126" s="311">
        <v>1698</v>
      </c>
      <c r="T126" s="312">
        <v>54.145408163265309</v>
      </c>
      <c r="U126" s="313">
        <v>1011</v>
      </c>
      <c r="V126" s="310">
        <v>54.678204434829638</v>
      </c>
      <c r="W126" s="311">
        <v>838</v>
      </c>
      <c r="X126" s="314">
        <v>45.321795565170362</v>
      </c>
      <c r="Y126" s="313">
        <v>1657</v>
      </c>
      <c r="Z126" s="307">
        <v>52.838010204081634</v>
      </c>
      <c r="AA126" s="311">
        <v>1479</v>
      </c>
      <c r="AB126" s="314">
        <v>47.161989795918366</v>
      </c>
      <c r="AC126" s="313">
        <v>1535</v>
      </c>
      <c r="AD126" s="307">
        <v>83.017847485127092</v>
      </c>
      <c r="AE126" s="313">
        <v>314</v>
      </c>
      <c r="AF126" s="314">
        <v>16.982152514872904</v>
      </c>
      <c r="AG126" s="313">
        <v>745</v>
      </c>
      <c r="AH126" s="307">
        <v>40.292049756625204</v>
      </c>
      <c r="AI126" s="311">
        <v>328</v>
      </c>
      <c r="AJ126" s="307">
        <v>17.739318550567877</v>
      </c>
      <c r="AK126" s="311">
        <v>265</v>
      </c>
      <c r="AL126" s="310">
        <v>14.332071389940509</v>
      </c>
      <c r="AM126" s="311">
        <v>509</v>
      </c>
      <c r="AN126" s="310">
        <v>27.528393726338564</v>
      </c>
      <c r="AO126" s="311">
        <v>1</v>
      </c>
      <c r="AP126" s="307">
        <v>5.408328826392645E-2</v>
      </c>
      <c r="AQ126" s="311">
        <v>1</v>
      </c>
      <c r="AR126" s="314">
        <v>5.408328826392645E-2</v>
      </c>
      <c r="AS126" s="583">
        <v>3136</v>
      </c>
      <c r="AT126" s="315">
        <v>1849</v>
      </c>
    </row>
    <row r="127" spans="1:46" ht="15">
      <c r="A127" s="340">
        <v>809</v>
      </c>
      <c r="B127" s="341" t="s">
        <v>238</v>
      </c>
      <c r="C127" s="306">
        <v>431</v>
      </c>
      <c r="D127" s="307">
        <v>12.185467910658751</v>
      </c>
      <c r="E127" s="308">
        <v>2195</v>
      </c>
      <c r="F127" s="307">
        <v>62.05824144755443</v>
      </c>
      <c r="G127" s="308">
        <v>888</v>
      </c>
      <c r="H127" s="307">
        <v>25.10602205258694</v>
      </c>
      <c r="I127" s="308">
        <v>0</v>
      </c>
      <c r="J127" s="309">
        <v>0</v>
      </c>
      <c r="K127" s="308">
        <v>18</v>
      </c>
      <c r="L127" s="309">
        <v>0.5089058524173028</v>
      </c>
      <c r="M127" s="308">
        <v>5</v>
      </c>
      <c r="N127" s="309">
        <v>0.14136273678258413</v>
      </c>
      <c r="O127" s="308">
        <v>0</v>
      </c>
      <c r="P127" s="979">
        <v>0</v>
      </c>
      <c r="Q127" s="972">
        <v>1633</v>
      </c>
      <c r="R127" s="310">
        <v>46.169069833191969</v>
      </c>
      <c r="S127" s="311">
        <v>1904</v>
      </c>
      <c r="T127" s="312">
        <v>53.830930166808031</v>
      </c>
      <c r="U127" s="313">
        <v>1938</v>
      </c>
      <c r="V127" s="310">
        <v>54.606931530008453</v>
      </c>
      <c r="W127" s="311">
        <v>1611</v>
      </c>
      <c r="X127" s="314">
        <v>45.393068469991547</v>
      </c>
      <c r="Y127" s="313">
        <v>1678</v>
      </c>
      <c r="Z127" s="307">
        <v>47.441334464235233</v>
      </c>
      <c r="AA127" s="311">
        <v>1859</v>
      </c>
      <c r="AB127" s="314">
        <v>52.558665535764767</v>
      </c>
      <c r="AC127" s="313">
        <v>2514</v>
      </c>
      <c r="AD127" s="307">
        <v>70.836855452240073</v>
      </c>
      <c r="AE127" s="313">
        <v>1035</v>
      </c>
      <c r="AF127" s="314">
        <v>29.163144547759934</v>
      </c>
      <c r="AG127" s="313">
        <v>1445</v>
      </c>
      <c r="AH127" s="307">
        <v>40.715694561848409</v>
      </c>
      <c r="AI127" s="311">
        <v>512</v>
      </c>
      <c r="AJ127" s="307">
        <v>14.426599041983657</v>
      </c>
      <c r="AK127" s="311">
        <v>491</v>
      </c>
      <c r="AL127" s="310">
        <v>13.834883065652296</v>
      </c>
      <c r="AM127" s="311">
        <v>1099</v>
      </c>
      <c r="AN127" s="310">
        <v>30.96646942800789</v>
      </c>
      <c r="AO127" s="311">
        <v>2</v>
      </c>
      <c r="AP127" s="307">
        <v>5.635390250774866E-2</v>
      </c>
      <c r="AQ127" s="311">
        <v>0</v>
      </c>
      <c r="AR127" s="314">
        <v>0</v>
      </c>
      <c r="AS127" s="583">
        <v>3537</v>
      </c>
      <c r="AT127" s="315">
        <v>3549</v>
      </c>
    </row>
    <row r="128" spans="1:46" ht="15">
      <c r="A128" s="340">
        <v>847</v>
      </c>
      <c r="B128" s="341" t="s">
        <v>246</v>
      </c>
      <c r="C128" s="306">
        <v>18962</v>
      </c>
      <c r="D128" s="307">
        <v>76.978037591848334</v>
      </c>
      <c r="E128" s="308">
        <v>4098</v>
      </c>
      <c r="F128" s="307">
        <v>16.636219705273415</v>
      </c>
      <c r="G128" s="308">
        <v>1470</v>
      </c>
      <c r="H128" s="307">
        <v>5.9676044330775788</v>
      </c>
      <c r="I128" s="308">
        <v>1</v>
      </c>
      <c r="J128" s="309">
        <v>4.0595948524337275E-3</v>
      </c>
      <c r="K128" s="308">
        <v>78</v>
      </c>
      <c r="L128" s="309">
        <v>0.31664839848983073</v>
      </c>
      <c r="M128" s="308">
        <v>24</v>
      </c>
      <c r="N128" s="309">
        <v>9.7430276458409446E-2</v>
      </c>
      <c r="O128" s="308">
        <v>0</v>
      </c>
      <c r="P128" s="979">
        <v>0</v>
      </c>
      <c r="Q128" s="972">
        <v>12414</v>
      </c>
      <c r="R128" s="310">
        <v>50.39581049811229</v>
      </c>
      <c r="S128" s="311">
        <v>12219</v>
      </c>
      <c r="T128" s="312">
        <v>49.60418950188771</v>
      </c>
      <c r="U128" s="313">
        <v>2954</v>
      </c>
      <c r="V128" s="310">
        <v>54.947916666666664</v>
      </c>
      <c r="W128" s="311">
        <v>2422</v>
      </c>
      <c r="X128" s="314">
        <v>45.052083333333329</v>
      </c>
      <c r="Y128" s="313">
        <v>10141</v>
      </c>
      <c r="Z128" s="307">
        <v>41.168351398530426</v>
      </c>
      <c r="AA128" s="311">
        <v>14492</v>
      </c>
      <c r="AB128" s="314">
        <v>58.831648601469574</v>
      </c>
      <c r="AC128" s="313">
        <v>4565</v>
      </c>
      <c r="AD128" s="307">
        <v>84.914434523809518</v>
      </c>
      <c r="AE128" s="313">
        <v>811</v>
      </c>
      <c r="AF128" s="314">
        <v>15.085565476190476</v>
      </c>
      <c r="AG128" s="313">
        <v>2072</v>
      </c>
      <c r="AH128" s="307">
        <v>38.541666666666671</v>
      </c>
      <c r="AI128" s="311">
        <v>1213</v>
      </c>
      <c r="AJ128" s="307">
        <v>22.563244047619047</v>
      </c>
      <c r="AK128" s="311">
        <v>881</v>
      </c>
      <c r="AL128" s="310">
        <v>16.387648809523807</v>
      </c>
      <c r="AM128" s="311">
        <v>1208</v>
      </c>
      <c r="AN128" s="310">
        <v>22.470238095238095</v>
      </c>
      <c r="AO128" s="311">
        <v>1</v>
      </c>
      <c r="AP128" s="307">
        <v>1.8601190476190476E-2</v>
      </c>
      <c r="AQ128" s="311">
        <v>1</v>
      </c>
      <c r="AR128" s="314">
        <v>1.8601190476190476E-2</v>
      </c>
      <c r="AS128" s="583">
        <v>24633</v>
      </c>
      <c r="AT128" s="315">
        <v>5376</v>
      </c>
    </row>
    <row r="129" spans="1:46" ht="15">
      <c r="A129" s="340">
        <v>856</v>
      </c>
      <c r="B129" s="341" t="s">
        <v>251</v>
      </c>
      <c r="C129" s="306">
        <v>539</v>
      </c>
      <c r="D129" s="307">
        <v>18.1664981462757</v>
      </c>
      <c r="E129" s="308">
        <v>1663</v>
      </c>
      <c r="F129" s="307">
        <v>56.049882035726327</v>
      </c>
      <c r="G129" s="308">
        <v>730</v>
      </c>
      <c r="H129" s="307">
        <v>24.603977081226827</v>
      </c>
      <c r="I129" s="308">
        <v>1</v>
      </c>
      <c r="J129" s="309">
        <v>3.3704078193461412E-2</v>
      </c>
      <c r="K129" s="308">
        <v>30</v>
      </c>
      <c r="L129" s="309">
        <v>1.0111223458038423</v>
      </c>
      <c r="M129" s="308">
        <v>4</v>
      </c>
      <c r="N129" s="309">
        <v>0.13481631277384565</v>
      </c>
      <c r="O129" s="308">
        <v>0</v>
      </c>
      <c r="P129" s="979">
        <v>0</v>
      </c>
      <c r="Q129" s="972">
        <v>1407</v>
      </c>
      <c r="R129" s="310">
        <v>47.421638018200198</v>
      </c>
      <c r="S129" s="311">
        <v>1560</v>
      </c>
      <c r="T129" s="312">
        <v>52.578361981799794</v>
      </c>
      <c r="U129" s="313">
        <v>929</v>
      </c>
      <c r="V129" s="310">
        <v>58.317639673571875</v>
      </c>
      <c r="W129" s="311">
        <v>664</v>
      </c>
      <c r="X129" s="314">
        <v>41.682360326428125</v>
      </c>
      <c r="Y129" s="313">
        <v>1660</v>
      </c>
      <c r="Z129" s="307">
        <v>55.948769801145936</v>
      </c>
      <c r="AA129" s="311">
        <v>1307</v>
      </c>
      <c r="AB129" s="314">
        <v>44.051230198854064</v>
      </c>
      <c r="AC129" s="313">
        <v>1215</v>
      </c>
      <c r="AD129" s="307">
        <v>76.271186440677965</v>
      </c>
      <c r="AE129" s="313">
        <v>378</v>
      </c>
      <c r="AF129" s="314">
        <v>23.728813559322035</v>
      </c>
      <c r="AG129" s="313">
        <v>691</v>
      </c>
      <c r="AH129" s="307">
        <v>43.377275580665412</v>
      </c>
      <c r="AI129" s="311">
        <v>252</v>
      </c>
      <c r="AJ129" s="307">
        <v>15.819209039548024</v>
      </c>
      <c r="AK129" s="311">
        <v>237</v>
      </c>
      <c r="AL129" s="310">
        <v>14.87758945386064</v>
      </c>
      <c r="AM129" s="311">
        <v>411</v>
      </c>
      <c r="AN129" s="310">
        <v>25.800376647834273</v>
      </c>
      <c r="AO129" s="311">
        <v>1</v>
      </c>
      <c r="AP129" s="307">
        <v>6.2774639045825489E-2</v>
      </c>
      <c r="AQ129" s="311">
        <v>1</v>
      </c>
      <c r="AR129" s="314">
        <v>6.2774639045825489E-2</v>
      </c>
      <c r="AS129" s="583">
        <v>2967</v>
      </c>
      <c r="AT129" s="315">
        <v>1593</v>
      </c>
    </row>
    <row r="130" spans="1:46" ht="15">
      <c r="A130" s="340">
        <v>861</v>
      </c>
      <c r="B130" s="342" t="s">
        <v>255</v>
      </c>
      <c r="C130" s="306">
        <v>684</v>
      </c>
      <c r="D130" s="307">
        <v>11.554054054054054</v>
      </c>
      <c r="E130" s="308">
        <v>3195</v>
      </c>
      <c r="F130" s="307">
        <v>53.969594594594597</v>
      </c>
      <c r="G130" s="308">
        <v>1985</v>
      </c>
      <c r="H130" s="307">
        <v>33.530405405405403</v>
      </c>
      <c r="I130" s="308">
        <v>0</v>
      </c>
      <c r="J130" s="309">
        <v>0</v>
      </c>
      <c r="K130" s="308">
        <v>34</v>
      </c>
      <c r="L130" s="309">
        <v>0.57432432432432434</v>
      </c>
      <c r="M130" s="308">
        <v>17</v>
      </c>
      <c r="N130" s="309">
        <v>0.28716216216216217</v>
      </c>
      <c r="O130" s="308">
        <v>5</v>
      </c>
      <c r="P130" s="979">
        <v>8.4459459459459457E-2</v>
      </c>
      <c r="Q130" s="973">
        <v>2717</v>
      </c>
      <c r="R130" s="316">
        <v>45.895270270270274</v>
      </c>
      <c r="S130" s="317">
        <v>3203</v>
      </c>
      <c r="T130" s="318">
        <v>54.104729729729726</v>
      </c>
      <c r="U130" s="319">
        <v>2183</v>
      </c>
      <c r="V130" s="316">
        <v>58.07395583931897</v>
      </c>
      <c r="W130" s="317">
        <v>1576</v>
      </c>
      <c r="X130" s="320">
        <v>41.92604416068103</v>
      </c>
      <c r="Y130" s="319">
        <v>3391</v>
      </c>
      <c r="Z130" s="321">
        <v>57.280405405405411</v>
      </c>
      <c r="AA130" s="317">
        <v>2529</v>
      </c>
      <c r="AB130" s="320">
        <v>42.719594594594597</v>
      </c>
      <c r="AC130" s="313">
        <v>2940</v>
      </c>
      <c r="AD130" s="307">
        <v>78.212290502793294</v>
      </c>
      <c r="AE130" s="313">
        <v>819</v>
      </c>
      <c r="AF130" s="314">
        <v>21.787709497206702</v>
      </c>
      <c r="AG130" s="313">
        <v>1728</v>
      </c>
      <c r="AH130" s="307">
        <v>45.96967278531524</v>
      </c>
      <c r="AI130" s="311">
        <v>627</v>
      </c>
      <c r="AJ130" s="307">
        <v>16.679968076616124</v>
      </c>
      <c r="AK130" s="311">
        <v>453</v>
      </c>
      <c r="AL130" s="310">
        <v>12.051077414205906</v>
      </c>
      <c r="AM130" s="311">
        <v>948</v>
      </c>
      <c r="AN130" s="310">
        <v>25.219473264166005</v>
      </c>
      <c r="AO130" s="311">
        <v>2</v>
      </c>
      <c r="AP130" s="307">
        <v>5.3205639797818574E-2</v>
      </c>
      <c r="AQ130" s="311">
        <v>1</v>
      </c>
      <c r="AR130" s="314">
        <v>2.6602819898909287E-2</v>
      </c>
      <c r="AS130" s="584">
        <v>5920</v>
      </c>
      <c r="AT130" s="322">
        <v>3759</v>
      </c>
    </row>
    <row r="131" spans="1:46" ht="17.25" customHeight="1">
      <c r="A131" s="171"/>
      <c r="B131" s="186" t="s">
        <v>3277</v>
      </c>
      <c r="C131" s="188">
        <v>274701</v>
      </c>
      <c r="D131" s="173">
        <v>25.738129771421502</v>
      </c>
      <c r="E131" s="172">
        <v>420913</v>
      </c>
      <c r="F131" s="173">
        <v>39.437473531142366</v>
      </c>
      <c r="G131" s="172">
        <v>316042</v>
      </c>
      <c r="H131" s="173">
        <v>29.611577712566007</v>
      </c>
      <c r="I131" s="172">
        <v>4201</v>
      </c>
      <c r="J131" s="239">
        <v>0.3936129943820435</v>
      </c>
      <c r="K131" s="172">
        <v>47102</v>
      </c>
      <c r="L131" s="239">
        <v>4.4132252466991231</v>
      </c>
      <c r="M131" s="172">
        <v>4159</v>
      </c>
      <c r="N131" s="239">
        <v>0.38967780138893571</v>
      </c>
      <c r="O131" s="172">
        <v>174</v>
      </c>
      <c r="P131" s="189">
        <v>19.48488241881299</v>
      </c>
      <c r="Q131" s="974">
        <v>513590</v>
      </c>
      <c r="R131" s="174">
        <v>48.120851650719764</v>
      </c>
      <c r="S131" s="172">
        <v>553702</v>
      </c>
      <c r="T131" s="191">
        <v>51.879148349280236</v>
      </c>
      <c r="U131" s="188">
        <v>1506786</v>
      </c>
      <c r="V131" s="174">
        <v>47.483520216608547</v>
      </c>
      <c r="W131" s="172">
        <v>1666496</v>
      </c>
      <c r="X131" s="193">
        <v>52.516479783391453</v>
      </c>
      <c r="Y131" s="188">
        <v>988545</v>
      </c>
      <c r="Z131" s="173">
        <v>92.621794223136689</v>
      </c>
      <c r="AA131" s="172">
        <v>78747</v>
      </c>
      <c r="AB131" s="193">
        <v>7.3782057768633145</v>
      </c>
      <c r="AC131" s="188">
        <v>3132579</v>
      </c>
      <c r="AD131" s="173">
        <v>98.717321687766798</v>
      </c>
      <c r="AE131" s="172">
        <v>40703</v>
      </c>
      <c r="AF131" s="193">
        <v>1.2826783122332022</v>
      </c>
      <c r="AG131" s="188">
        <v>1010244</v>
      </c>
      <c r="AH131" s="173">
        <v>31.835935161136007</v>
      </c>
      <c r="AI131" s="172">
        <v>938226</v>
      </c>
      <c r="AJ131" s="173">
        <v>29.566423658533974</v>
      </c>
      <c r="AK131" s="172">
        <v>488133</v>
      </c>
      <c r="AL131" s="174">
        <v>15.382591273010087</v>
      </c>
      <c r="AM131" s="172">
        <v>722542</v>
      </c>
      <c r="AN131" s="174">
        <v>22.769549003208667</v>
      </c>
      <c r="AO131" s="172">
        <v>8409</v>
      </c>
      <c r="AP131" s="173">
        <v>0.26499378246244737</v>
      </c>
      <c r="AQ131" s="172">
        <v>5728</v>
      </c>
      <c r="AR131" s="193">
        <v>0.18050712164881658</v>
      </c>
      <c r="AS131" s="585">
        <v>1067292</v>
      </c>
      <c r="AT131" s="195">
        <v>3173282</v>
      </c>
    </row>
    <row r="132" spans="1:46" ht="15">
      <c r="A132" s="340">
        <v>1</v>
      </c>
      <c r="B132" s="343" t="s">
        <v>6</v>
      </c>
      <c r="C132" s="306">
        <v>205432</v>
      </c>
      <c r="D132" s="307">
        <v>27.091803698101362</v>
      </c>
      <c r="E132" s="308">
        <v>293932</v>
      </c>
      <c r="F132" s="307">
        <v>38.762938805007643</v>
      </c>
      <c r="G132" s="308">
        <v>220603</v>
      </c>
      <c r="H132" s="307">
        <v>29.092513197614078</v>
      </c>
      <c r="I132" s="308">
        <v>3052</v>
      </c>
      <c r="J132" s="309">
        <v>0.40248931464720861</v>
      </c>
      <c r="K132" s="308">
        <v>32480</v>
      </c>
      <c r="L132" s="309">
        <v>4.2833725228510273</v>
      </c>
      <c r="M132" s="308">
        <v>2776</v>
      </c>
      <c r="N132" s="309">
        <v>0.36609119838160259</v>
      </c>
      <c r="O132" s="308">
        <v>6</v>
      </c>
      <c r="P132" s="979">
        <v>7.9126339707839182E-4</v>
      </c>
      <c r="Q132" s="975">
        <v>367446</v>
      </c>
      <c r="R132" s="323">
        <v>48.457761700477789</v>
      </c>
      <c r="S132" s="324">
        <v>390835</v>
      </c>
      <c r="T132" s="325">
        <v>51.542238299522211</v>
      </c>
      <c r="U132" s="326">
        <v>998176</v>
      </c>
      <c r="V132" s="323">
        <v>47.572921958896238</v>
      </c>
      <c r="W132" s="324">
        <v>1100026</v>
      </c>
      <c r="X132" s="327">
        <v>52.427078041103769</v>
      </c>
      <c r="Y132" s="326">
        <v>713993</v>
      </c>
      <c r="Z132" s="328">
        <v>94.159421111698691</v>
      </c>
      <c r="AA132" s="324">
        <v>44288</v>
      </c>
      <c r="AB132" s="327">
        <v>5.8405788883013026</v>
      </c>
      <c r="AC132" s="313">
        <v>2076320</v>
      </c>
      <c r="AD132" s="307">
        <v>98.957107085018507</v>
      </c>
      <c r="AE132" s="313">
        <v>21882</v>
      </c>
      <c r="AF132" s="314">
        <v>1.0428929149814936</v>
      </c>
      <c r="AG132" s="313">
        <v>669075</v>
      </c>
      <c r="AH132" s="307">
        <v>31.888016501747686</v>
      </c>
      <c r="AI132" s="311">
        <v>630599</v>
      </c>
      <c r="AJ132" s="307">
        <v>30.054255977260532</v>
      </c>
      <c r="AK132" s="311">
        <v>323492</v>
      </c>
      <c r="AL132" s="310">
        <v>15.417581338689029</v>
      </c>
      <c r="AM132" s="311">
        <v>465599</v>
      </c>
      <c r="AN132" s="310">
        <v>22.19038014452374</v>
      </c>
      <c r="AO132" s="311">
        <v>5609</v>
      </c>
      <c r="AP132" s="307">
        <v>0.26732411845951914</v>
      </c>
      <c r="AQ132" s="311">
        <v>3828</v>
      </c>
      <c r="AR132" s="314">
        <v>0.18244191931949355</v>
      </c>
      <c r="AS132" s="586">
        <v>758281</v>
      </c>
      <c r="AT132" s="329">
        <v>2098202</v>
      </c>
    </row>
    <row r="133" spans="1:46" ht="15">
      <c r="A133" s="340">
        <v>79</v>
      </c>
      <c r="B133" s="341" t="s">
        <v>41</v>
      </c>
      <c r="C133" s="306">
        <v>4464</v>
      </c>
      <c r="D133" s="307">
        <v>21.637341864184965</v>
      </c>
      <c r="E133" s="308">
        <v>11430</v>
      </c>
      <c r="F133" s="307">
        <v>55.402064853860701</v>
      </c>
      <c r="G133" s="308">
        <v>3950</v>
      </c>
      <c r="H133" s="307">
        <v>19.14594542193786</v>
      </c>
      <c r="I133" s="308">
        <v>12</v>
      </c>
      <c r="J133" s="309">
        <v>5.8164897484368185E-2</v>
      </c>
      <c r="K133" s="308">
        <v>745</v>
      </c>
      <c r="L133" s="309">
        <v>3.6110707188211917</v>
      </c>
      <c r="M133" s="308">
        <v>30</v>
      </c>
      <c r="N133" s="309">
        <v>0.14541224371092046</v>
      </c>
      <c r="O133" s="308">
        <v>0</v>
      </c>
      <c r="P133" s="979">
        <v>0</v>
      </c>
      <c r="Q133" s="972">
        <v>9903</v>
      </c>
      <c r="R133" s="310">
        <v>48.000581648974844</v>
      </c>
      <c r="S133" s="311">
        <v>10728</v>
      </c>
      <c r="T133" s="312">
        <v>51.999418351025163</v>
      </c>
      <c r="U133" s="313">
        <v>13085</v>
      </c>
      <c r="V133" s="310">
        <v>50.956034113477941</v>
      </c>
      <c r="W133" s="311">
        <v>12594</v>
      </c>
      <c r="X133" s="314">
        <v>49.043965886522059</v>
      </c>
      <c r="Y133" s="313">
        <v>11828</v>
      </c>
      <c r="Z133" s="307">
        <v>57.33120062042557</v>
      </c>
      <c r="AA133" s="311">
        <v>8803</v>
      </c>
      <c r="AB133" s="314">
        <v>42.66879937957443</v>
      </c>
      <c r="AC133" s="313">
        <v>22928</v>
      </c>
      <c r="AD133" s="307">
        <v>89.28696600334905</v>
      </c>
      <c r="AE133" s="313">
        <v>2751</v>
      </c>
      <c r="AF133" s="314">
        <v>10.71303399665096</v>
      </c>
      <c r="AG133" s="313">
        <v>9152</v>
      </c>
      <c r="AH133" s="307">
        <v>35.640017134623626</v>
      </c>
      <c r="AI133" s="311">
        <v>5539</v>
      </c>
      <c r="AJ133" s="307">
        <v>21.570154601035867</v>
      </c>
      <c r="AK133" s="311">
        <v>3906</v>
      </c>
      <c r="AL133" s="310">
        <v>15.210872697534949</v>
      </c>
      <c r="AM133" s="311">
        <v>7031</v>
      </c>
      <c r="AN133" s="310">
        <v>27.380349702091205</v>
      </c>
      <c r="AO133" s="311">
        <v>27</v>
      </c>
      <c r="AP133" s="307">
        <v>0.10514428131936603</v>
      </c>
      <c r="AQ133" s="311">
        <v>24</v>
      </c>
      <c r="AR133" s="314">
        <v>9.3461583394992012E-2</v>
      </c>
      <c r="AS133" s="583">
        <v>20631</v>
      </c>
      <c r="AT133" s="315">
        <v>25679</v>
      </c>
    </row>
    <row r="134" spans="1:46" ht="15">
      <c r="A134" s="340">
        <v>88</v>
      </c>
      <c r="B134" s="341" t="s">
        <v>45</v>
      </c>
      <c r="C134" s="306">
        <v>31938</v>
      </c>
      <c r="D134" s="307">
        <v>26.24645601347742</v>
      </c>
      <c r="E134" s="308">
        <v>50111</v>
      </c>
      <c r="F134" s="307">
        <v>41.180917943871471</v>
      </c>
      <c r="G134" s="308">
        <v>32407</v>
      </c>
      <c r="H134" s="307">
        <v>26.631877388338744</v>
      </c>
      <c r="I134" s="308">
        <v>167</v>
      </c>
      <c r="J134" s="309">
        <v>0.13723959403377572</v>
      </c>
      <c r="K134" s="308">
        <v>6603</v>
      </c>
      <c r="L134" s="309">
        <v>5.4263056251797677</v>
      </c>
      <c r="M134" s="308">
        <v>316</v>
      </c>
      <c r="N134" s="309">
        <v>0.25968689649504867</v>
      </c>
      <c r="O134" s="308">
        <v>143</v>
      </c>
      <c r="P134" s="979">
        <v>0.11751653860377204</v>
      </c>
      <c r="Q134" s="972">
        <v>56265</v>
      </c>
      <c r="R134" s="310">
        <v>46.238238073714925</v>
      </c>
      <c r="S134" s="311">
        <v>65420</v>
      </c>
      <c r="T134" s="312">
        <v>53.761761926285075</v>
      </c>
      <c r="U134" s="313">
        <v>158005</v>
      </c>
      <c r="V134" s="310">
        <v>47.345017394248664</v>
      </c>
      <c r="W134" s="311">
        <v>175726</v>
      </c>
      <c r="X134" s="314">
        <v>52.654982605751343</v>
      </c>
      <c r="Y134" s="313">
        <v>114557</v>
      </c>
      <c r="Z134" s="307">
        <v>94.142252537288911</v>
      </c>
      <c r="AA134" s="311">
        <v>7128</v>
      </c>
      <c r="AB134" s="314">
        <v>5.8577474627110986</v>
      </c>
      <c r="AC134" s="313">
        <v>330208</v>
      </c>
      <c r="AD134" s="307">
        <v>98.944359379260533</v>
      </c>
      <c r="AE134" s="313">
        <v>3523</v>
      </c>
      <c r="AF134" s="314">
        <v>1.0556406207394577</v>
      </c>
      <c r="AG134" s="313">
        <v>102893</v>
      </c>
      <c r="AH134" s="307">
        <v>30.831118475658542</v>
      </c>
      <c r="AI134" s="311">
        <v>90931</v>
      </c>
      <c r="AJ134" s="307">
        <v>27.246794574073128</v>
      </c>
      <c r="AK134" s="311">
        <v>54411</v>
      </c>
      <c r="AL134" s="310">
        <v>16.303849507537507</v>
      </c>
      <c r="AM134" s="311">
        <v>84260</v>
      </c>
      <c r="AN134" s="310">
        <v>25.247879280018935</v>
      </c>
      <c r="AO134" s="311">
        <v>701</v>
      </c>
      <c r="AP134" s="307">
        <v>0.21004941105261421</v>
      </c>
      <c r="AQ134" s="311">
        <v>535</v>
      </c>
      <c r="AR134" s="314">
        <v>0.16030875165927047</v>
      </c>
      <c r="AS134" s="583">
        <v>121685</v>
      </c>
      <c r="AT134" s="315">
        <v>333731</v>
      </c>
    </row>
    <row r="135" spans="1:46" ht="15">
      <c r="A135" s="340">
        <v>129</v>
      </c>
      <c r="B135" s="341" t="s">
        <v>3348</v>
      </c>
      <c r="C135" s="306">
        <v>3228</v>
      </c>
      <c r="D135" s="307">
        <v>16.034970940340767</v>
      </c>
      <c r="E135" s="308">
        <v>9086</v>
      </c>
      <c r="F135" s="307">
        <v>45.134369877303662</v>
      </c>
      <c r="G135" s="308">
        <v>7241</v>
      </c>
      <c r="H135" s="307">
        <v>35.969400427201826</v>
      </c>
      <c r="I135" s="308">
        <v>24</v>
      </c>
      <c r="J135" s="309">
        <v>0.11921911479807262</v>
      </c>
      <c r="K135" s="308">
        <v>485</v>
      </c>
      <c r="L135" s="309">
        <v>2.4092196115443842</v>
      </c>
      <c r="M135" s="308">
        <v>57</v>
      </c>
      <c r="N135" s="309">
        <v>0.28314539764542251</v>
      </c>
      <c r="O135" s="308">
        <v>10</v>
      </c>
      <c r="P135" s="979">
        <v>4.9674631165863591E-2</v>
      </c>
      <c r="Q135" s="972">
        <v>9726</v>
      </c>
      <c r="R135" s="310">
        <v>48.313546271918931</v>
      </c>
      <c r="S135" s="311">
        <v>10405</v>
      </c>
      <c r="T135" s="312">
        <v>51.686453728081069</v>
      </c>
      <c r="U135" s="313">
        <v>36088</v>
      </c>
      <c r="V135" s="310">
        <v>48.503420560998883</v>
      </c>
      <c r="W135" s="311">
        <v>38315</v>
      </c>
      <c r="X135" s="314">
        <v>51.49657943900111</v>
      </c>
      <c r="Y135" s="313">
        <v>17583</v>
      </c>
      <c r="Z135" s="307">
        <v>87.342903978937954</v>
      </c>
      <c r="AA135" s="311">
        <v>2548</v>
      </c>
      <c r="AB135" s="314">
        <v>12.657096021062046</v>
      </c>
      <c r="AC135" s="313">
        <v>71730</v>
      </c>
      <c r="AD135" s="307">
        <v>96.40740292730132</v>
      </c>
      <c r="AE135" s="313">
        <v>2673</v>
      </c>
      <c r="AF135" s="314">
        <v>3.5925970726986813</v>
      </c>
      <c r="AG135" s="313">
        <v>25400</v>
      </c>
      <c r="AH135" s="307">
        <v>34.138408397510858</v>
      </c>
      <c r="AI135" s="311">
        <v>19321</v>
      </c>
      <c r="AJ135" s="307">
        <v>25.9680389231617</v>
      </c>
      <c r="AK135" s="311">
        <v>10554</v>
      </c>
      <c r="AL135" s="310">
        <v>14.184911898713763</v>
      </c>
      <c r="AM135" s="311">
        <v>18899</v>
      </c>
      <c r="AN135" s="310">
        <v>25.400857492305416</v>
      </c>
      <c r="AO135" s="311">
        <v>134</v>
      </c>
      <c r="AP135" s="307">
        <v>0.18010026477426985</v>
      </c>
      <c r="AQ135" s="311">
        <v>95</v>
      </c>
      <c r="AR135" s="314">
        <v>0.1276830235339973</v>
      </c>
      <c r="AS135" s="583">
        <v>20131</v>
      </c>
      <c r="AT135" s="315">
        <v>74403</v>
      </c>
    </row>
    <row r="136" spans="1:46" ht="15">
      <c r="A136" s="340">
        <v>212</v>
      </c>
      <c r="B136" s="341" t="s">
        <v>90</v>
      </c>
      <c r="C136" s="306">
        <v>3680</v>
      </c>
      <c r="D136" s="307">
        <v>19.212697086770387</v>
      </c>
      <c r="E136" s="308">
        <v>10949</v>
      </c>
      <c r="F136" s="307">
        <v>57.162994674741562</v>
      </c>
      <c r="G136" s="308">
        <v>4115</v>
      </c>
      <c r="H136" s="307">
        <v>21.48376318262504</v>
      </c>
      <c r="I136" s="308">
        <v>23</v>
      </c>
      <c r="J136" s="309">
        <v>0.12007935679231492</v>
      </c>
      <c r="K136" s="308">
        <v>359</v>
      </c>
      <c r="L136" s="309">
        <v>1.8742821342800458</v>
      </c>
      <c r="M136" s="308">
        <v>27</v>
      </c>
      <c r="N136" s="309">
        <v>0.14096272319097838</v>
      </c>
      <c r="O136" s="308">
        <v>1</v>
      </c>
      <c r="P136" s="979">
        <v>5.2208415996658659E-3</v>
      </c>
      <c r="Q136" s="972">
        <v>9221</v>
      </c>
      <c r="R136" s="310">
        <v>48.141380390518954</v>
      </c>
      <c r="S136" s="311">
        <v>9933</v>
      </c>
      <c r="T136" s="312">
        <v>51.858619609481046</v>
      </c>
      <c r="U136" s="313">
        <v>24194</v>
      </c>
      <c r="V136" s="310">
        <v>48.360917885983852</v>
      </c>
      <c r="W136" s="311">
        <v>25834</v>
      </c>
      <c r="X136" s="314">
        <v>51.639082114016155</v>
      </c>
      <c r="Y136" s="313">
        <v>15651</v>
      </c>
      <c r="Z136" s="307">
        <v>81.71139187637047</v>
      </c>
      <c r="AA136" s="311">
        <v>3503</v>
      </c>
      <c r="AB136" s="314">
        <v>18.28860812362953</v>
      </c>
      <c r="AC136" s="313">
        <v>48504</v>
      </c>
      <c r="AD136" s="307">
        <v>96.953705924682183</v>
      </c>
      <c r="AE136" s="313">
        <v>1524</v>
      </c>
      <c r="AF136" s="314">
        <v>3.0462940753178218</v>
      </c>
      <c r="AG136" s="313">
        <v>16660</v>
      </c>
      <c r="AH136" s="307">
        <v>33.301351243303749</v>
      </c>
      <c r="AI136" s="311">
        <v>13389</v>
      </c>
      <c r="AJ136" s="307">
        <v>26.763012712880784</v>
      </c>
      <c r="AK136" s="311">
        <v>7412</v>
      </c>
      <c r="AL136" s="310">
        <v>14.815703206204525</v>
      </c>
      <c r="AM136" s="311">
        <v>12376</v>
      </c>
      <c r="AN136" s="310">
        <v>24.738146637882785</v>
      </c>
      <c r="AO136" s="311">
        <v>122</v>
      </c>
      <c r="AP136" s="307">
        <v>0.24386343647557368</v>
      </c>
      <c r="AQ136" s="311">
        <v>69</v>
      </c>
      <c r="AR136" s="314">
        <v>0.13792276325257855</v>
      </c>
      <c r="AS136" s="583">
        <v>19154</v>
      </c>
      <c r="AT136" s="315">
        <v>50028</v>
      </c>
    </row>
    <row r="137" spans="1:46" ht="15">
      <c r="A137" s="340">
        <v>266</v>
      </c>
      <c r="B137" s="341" t="s">
        <v>104</v>
      </c>
      <c r="C137" s="306">
        <v>4295</v>
      </c>
      <c r="D137" s="307">
        <v>16.730289809909628</v>
      </c>
      <c r="E137" s="308">
        <v>7401</v>
      </c>
      <c r="F137" s="307">
        <v>28.829074478030535</v>
      </c>
      <c r="G137" s="308">
        <v>12855</v>
      </c>
      <c r="H137" s="307">
        <v>50.074010595201003</v>
      </c>
      <c r="I137" s="308">
        <v>154</v>
      </c>
      <c r="J137" s="309">
        <v>0.59987535057650354</v>
      </c>
      <c r="K137" s="308">
        <v>399</v>
      </c>
      <c r="L137" s="309">
        <v>1.554222499220941</v>
      </c>
      <c r="M137" s="308">
        <v>568</v>
      </c>
      <c r="N137" s="309">
        <v>2.21252726706139</v>
      </c>
      <c r="O137" s="308">
        <v>0</v>
      </c>
      <c r="P137" s="979">
        <v>0</v>
      </c>
      <c r="Q137" s="972">
        <v>12295</v>
      </c>
      <c r="R137" s="310">
        <v>47.892645684013715</v>
      </c>
      <c r="S137" s="311">
        <v>13377</v>
      </c>
      <c r="T137" s="312">
        <v>52.107354315986285</v>
      </c>
      <c r="U137" s="313">
        <v>84292</v>
      </c>
      <c r="V137" s="310">
        <v>45.651337987359391</v>
      </c>
      <c r="W137" s="311">
        <v>100351</v>
      </c>
      <c r="X137" s="314">
        <v>54.348662012640617</v>
      </c>
      <c r="Y137" s="313">
        <v>24621</v>
      </c>
      <c r="Z137" s="307">
        <v>95.906045497039571</v>
      </c>
      <c r="AA137" s="311">
        <v>1051</v>
      </c>
      <c r="AB137" s="314">
        <v>4.0939545029604236</v>
      </c>
      <c r="AC137" s="313">
        <v>183564</v>
      </c>
      <c r="AD137" s="307">
        <v>99.415629078816963</v>
      </c>
      <c r="AE137" s="313">
        <v>1079</v>
      </c>
      <c r="AF137" s="314">
        <v>0.58437092118303968</v>
      </c>
      <c r="AG137" s="313">
        <v>56964</v>
      </c>
      <c r="AH137" s="307">
        <v>30.850885221752243</v>
      </c>
      <c r="AI137" s="311">
        <v>61407</v>
      </c>
      <c r="AJ137" s="307">
        <v>33.257150284603263</v>
      </c>
      <c r="AK137" s="311">
        <v>26453</v>
      </c>
      <c r="AL137" s="310">
        <v>14.32656531793786</v>
      </c>
      <c r="AM137" s="311">
        <v>38397</v>
      </c>
      <c r="AN137" s="310">
        <v>20.795264375037235</v>
      </c>
      <c r="AO137" s="311">
        <v>875</v>
      </c>
      <c r="AP137" s="307">
        <v>0.47388744766928609</v>
      </c>
      <c r="AQ137" s="311">
        <v>547</v>
      </c>
      <c r="AR137" s="314">
        <v>0.29624735300011373</v>
      </c>
      <c r="AS137" s="583">
        <v>25672</v>
      </c>
      <c r="AT137" s="315">
        <v>184643</v>
      </c>
    </row>
    <row r="138" spans="1:46" ht="15">
      <c r="A138" s="340">
        <v>308</v>
      </c>
      <c r="B138" s="341" t="s">
        <v>112</v>
      </c>
      <c r="C138" s="306">
        <v>2886</v>
      </c>
      <c r="D138" s="307">
        <v>18.335451080050827</v>
      </c>
      <c r="E138" s="308">
        <v>7544</v>
      </c>
      <c r="F138" s="307">
        <v>47.928843710292249</v>
      </c>
      <c r="G138" s="308">
        <v>4502</v>
      </c>
      <c r="H138" s="307">
        <v>28.602287166454893</v>
      </c>
      <c r="I138" s="308">
        <v>6</v>
      </c>
      <c r="J138" s="309">
        <v>3.8119440914866583E-2</v>
      </c>
      <c r="K138" s="308">
        <v>765</v>
      </c>
      <c r="L138" s="309">
        <v>4.8602287166454889</v>
      </c>
      <c r="M138" s="308">
        <v>37</v>
      </c>
      <c r="N138" s="309">
        <v>0.23506988564167725</v>
      </c>
      <c r="O138" s="308">
        <v>0</v>
      </c>
      <c r="P138" s="979">
        <v>0</v>
      </c>
      <c r="Q138" s="972">
        <v>7471</v>
      </c>
      <c r="R138" s="310">
        <v>47.465057179161377</v>
      </c>
      <c r="S138" s="311">
        <v>8269</v>
      </c>
      <c r="T138" s="312">
        <v>52.534942820838623</v>
      </c>
      <c r="U138" s="313">
        <v>18452</v>
      </c>
      <c r="V138" s="310">
        <v>49.828522049094005</v>
      </c>
      <c r="W138" s="311">
        <v>18579</v>
      </c>
      <c r="X138" s="314">
        <v>50.171477950905995</v>
      </c>
      <c r="Y138" s="313">
        <v>10873</v>
      </c>
      <c r="Z138" s="307">
        <v>69.078780177890721</v>
      </c>
      <c r="AA138" s="311">
        <v>4867</v>
      </c>
      <c r="AB138" s="314">
        <v>30.921219822109276</v>
      </c>
      <c r="AC138" s="313">
        <v>34416</v>
      </c>
      <c r="AD138" s="307">
        <v>92.938348950878989</v>
      </c>
      <c r="AE138" s="313">
        <v>2615</v>
      </c>
      <c r="AF138" s="314">
        <v>7.0616510491210063</v>
      </c>
      <c r="AG138" s="313">
        <v>12892</v>
      </c>
      <c r="AH138" s="307">
        <v>34.814074694175154</v>
      </c>
      <c r="AI138" s="311">
        <v>8754</v>
      </c>
      <c r="AJ138" s="307">
        <v>23.639653263481947</v>
      </c>
      <c r="AK138" s="311">
        <v>5496</v>
      </c>
      <c r="AL138" s="310">
        <v>14.84161918392698</v>
      </c>
      <c r="AM138" s="311">
        <v>9784</v>
      </c>
      <c r="AN138" s="310">
        <v>26.42110664038238</v>
      </c>
      <c r="AO138" s="311">
        <v>64</v>
      </c>
      <c r="AP138" s="307">
        <v>0.17282817099187167</v>
      </c>
      <c r="AQ138" s="311">
        <v>41</v>
      </c>
      <c r="AR138" s="314">
        <v>0.11071804704166779</v>
      </c>
      <c r="AS138" s="583">
        <v>15740</v>
      </c>
      <c r="AT138" s="315">
        <v>37031</v>
      </c>
    </row>
    <row r="139" spans="1:46" ht="15">
      <c r="A139" s="340">
        <v>360</v>
      </c>
      <c r="B139" s="341" t="s">
        <v>3349</v>
      </c>
      <c r="C139" s="306">
        <v>14109</v>
      </c>
      <c r="D139" s="307">
        <v>22.654142581888244</v>
      </c>
      <c r="E139" s="308">
        <v>22474</v>
      </c>
      <c r="F139" s="307">
        <v>36.085420680796403</v>
      </c>
      <c r="G139" s="308">
        <v>21753</v>
      </c>
      <c r="H139" s="307">
        <v>34.927745664739888</v>
      </c>
      <c r="I139" s="308">
        <v>717</v>
      </c>
      <c r="J139" s="309">
        <v>1.1512524084778419</v>
      </c>
      <c r="K139" s="308">
        <v>3000</v>
      </c>
      <c r="L139" s="309">
        <v>4.8169556840077075</v>
      </c>
      <c r="M139" s="308">
        <v>221</v>
      </c>
      <c r="N139" s="309">
        <v>0.35484906872190108</v>
      </c>
      <c r="O139" s="308">
        <v>6</v>
      </c>
      <c r="P139" s="979">
        <v>9.6339113680154152E-3</v>
      </c>
      <c r="Q139" s="972">
        <v>30130</v>
      </c>
      <c r="R139" s="310">
        <v>48.378291586384073</v>
      </c>
      <c r="S139" s="311">
        <v>32150</v>
      </c>
      <c r="T139" s="312">
        <v>51.621708413615927</v>
      </c>
      <c r="U139" s="313">
        <v>120245</v>
      </c>
      <c r="V139" s="310">
        <v>47.577313876930873</v>
      </c>
      <c r="W139" s="311">
        <v>132491</v>
      </c>
      <c r="X139" s="314">
        <v>52.422686123069127</v>
      </c>
      <c r="Y139" s="313">
        <v>57410</v>
      </c>
      <c r="Z139" s="307">
        <v>92.18047527296082</v>
      </c>
      <c r="AA139" s="311">
        <v>4870</v>
      </c>
      <c r="AB139" s="314">
        <v>7.8195247270391777</v>
      </c>
      <c r="AC139" s="313">
        <v>249258</v>
      </c>
      <c r="AD139" s="307">
        <v>98.623860471005315</v>
      </c>
      <c r="AE139" s="313">
        <v>3478</v>
      </c>
      <c r="AF139" s="314">
        <v>1.3761395289946823</v>
      </c>
      <c r="AG139" s="313">
        <v>80221</v>
      </c>
      <c r="AH139" s="307">
        <v>31.741026209166879</v>
      </c>
      <c r="AI139" s="311">
        <v>71408</v>
      </c>
      <c r="AJ139" s="307">
        <v>28.253988351481386</v>
      </c>
      <c r="AK139" s="311">
        <v>39480</v>
      </c>
      <c r="AL139" s="310">
        <v>15.621043302101798</v>
      </c>
      <c r="AM139" s="311">
        <v>60725</v>
      </c>
      <c r="AN139" s="310">
        <v>24.027047986832109</v>
      </c>
      <c r="AO139" s="311">
        <v>544</v>
      </c>
      <c r="AP139" s="307">
        <v>0.21524436566219296</v>
      </c>
      <c r="AQ139" s="311">
        <v>358</v>
      </c>
      <c r="AR139" s="314">
        <v>0.14164978475563433</v>
      </c>
      <c r="AS139" s="583">
        <v>62280</v>
      </c>
      <c r="AT139" s="315">
        <v>252736</v>
      </c>
    </row>
    <row r="140" spans="1:46" ht="15">
      <c r="A140" s="340">
        <v>380</v>
      </c>
      <c r="B140" s="341" t="s">
        <v>139</v>
      </c>
      <c r="C140" s="306">
        <v>2148</v>
      </c>
      <c r="D140" s="307">
        <v>18.471063720010321</v>
      </c>
      <c r="E140" s="308">
        <v>4119</v>
      </c>
      <c r="F140" s="307">
        <v>35.420070513371741</v>
      </c>
      <c r="G140" s="308">
        <v>3636</v>
      </c>
      <c r="H140" s="307">
        <v>31.266660933872213</v>
      </c>
      <c r="I140" s="308">
        <v>18</v>
      </c>
      <c r="J140" s="309">
        <v>0.15478545016768425</v>
      </c>
      <c r="K140" s="308">
        <v>1648</v>
      </c>
      <c r="L140" s="309">
        <v>14.17146788201909</v>
      </c>
      <c r="M140" s="308">
        <v>52</v>
      </c>
      <c r="N140" s="309">
        <v>0.4471579671510878</v>
      </c>
      <c r="O140" s="308">
        <v>8</v>
      </c>
      <c r="P140" s="979">
        <v>6.8793533407859653E-2</v>
      </c>
      <c r="Q140" s="972">
        <v>5434</v>
      </c>
      <c r="R140" s="310">
        <v>46.728007567288678</v>
      </c>
      <c r="S140" s="311">
        <v>6195</v>
      </c>
      <c r="T140" s="312">
        <v>53.271992432711322</v>
      </c>
      <c r="U140" s="313">
        <v>20905</v>
      </c>
      <c r="V140" s="310">
        <v>47.491935117451952</v>
      </c>
      <c r="W140" s="311">
        <v>23113</v>
      </c>
      <c r="X140" s="314">
        <v>52.508064882548041</v>
      </c>
      <c r="Y140" s="313">
        <v>10725</v>
      </c>
      <c r="Z140" s="307">
        <v>92.226330724911847</v>
      </c>
      <c r="AA140" s="311">
        <v>904</v>
      </c>
      <c r="AB140" s="314">
        <v>7.7736692750881424</v>
      </c>
      <c r="AC140" s="313">
        <v>43364</v>
      </c>
      <c r="AD140" s="307">
        <v>98.514244172838389</v>
      </c>
      <c r="AE140" s="313">
        <v>654</v>
      </c>
      <c r="AF140" s="314">
        <v>1.4857558271616156</v>
      </c>
      <c r="AG140" s="313">
        <v>14140</v>
      </c>
      <c r="AH140" s="307">
        <v>32.123222318142581</v>
      </c>
      <c r="AI140" s="311">
        <v>12830</v>
      </c>
      <c r="AJ140" s="307">
        <v>29.147167068017627</v>
      </c>
      <c r="AK140" s="311">
        <v>6679</v>
      </c>
      <c r="AL140" s="310">
        <v>15.173338179835522</v>
      </c>
      <c r="AM140" s="311">
        <v>10215</v>
      </c>
      <c r="AN140" s="310">
        <v>23.206415557272024</v>
      </c>
      <c r="AO140" s="311">
        <v>86</v>
      </c>
      <c r="AP140" s="307">
        <v>0.19537461947385162</v>
      </c>
      <c r="AQ140" s="311">
        <v>68</v>
      </c>
      <c r="AR140" s="314">
        <v>0.15448225725839429</v>
      </c>
      <c r="AS140" s="583">
        <v>11629</v>
      </c>
      <c r="AT140" s="315">
        <v>44018</v>
      </c>
    </row>
    <row r="141" spans="1:46" ht="15.75" thickBot="1">
      <c r="A141" s="340">
        <v>631</v>
      </c>
      <c r="B141" s="341" t="s">
        <v>185</v>
      </c>
      <c r="C141" s="330">
        <v>2521</v>
      </c>
      <c r="D141" s="331">
        <v>20.853668624369263</v>
      </c>
      <c r="E141" s="332">
        <v>3867</v>
      </c>
      <c r="F141" s="331">
        <v>31.987757465464473</v>
      </c>
      <c r="G141" s="332">
        <v>4980</v>
      </c>
      <c r="H141" s="331">
        <v>41.194474315493423</v>
      </c>
      <c r="I141" s="332">
        <v>28</v>
      </c>
      <c r="J141" s="333">
        <v>0.23161551823972204</v>
      </c>
      <c r="K141" s="332">
        <v>618</v>
      </c>
      <c r="L141" s="333">
        <v>5.1120853668624369</v>
      </c>
      <c r="M141" s="332">
        <v>75</v>
      </c>
      <c r="N141" s="333">
        <v>0.6203987095706841</v>
      </c>
      <c r="O141" s="332">
        <v>0</v>
      </c>
      <c r="P141" s="980">
        <v>0</v>
      </c>
      <c r="Q141" s="977">
        <v>5699</v>
      </c>
      <c r="R141" s="334">
        <v>47.142029944577715</v>
      </c>
      <c r="S141" s="335">
        <v>6390</v>
      </c>
      <c r="T141" s="336">
        <v>52.857970055422285</v>
      </c>
      <c r="U141" s="337">
        <v>33344</v>
      </c>
      <c r="V141" s="334">
        <v>45.79527818598838</v>
      </c>
      <c r="W141" s="335">
        <v>39467</v>
      </c>
      <c r="X141" s="338">
        <v>54.204721814011613</v>
      </c>
      <c r="Y141" s="337">
        <v>11304</v>
      </c>
      <c r="Z141" s="331">
        <v>93.506493506493499</v>
      </c>
      <c r="AA141" s="335">
        <v>785</v>
      </c>
      <c r="AB141" s="338">
        <v>6.4935064935064926</v>
      </c>
      <c r="AC141" s="337">
        <v>72287</v>
      </c>
      <c r="AD141" s="331">
        <v>99.280328521789286</v>
      </c>
      <c r="AE141" s="337">
        <v>524</v>
      </c>
      <c r="AF141" s="338">
        <v>0.71967147821070998</v>
      </c>
      <c r="AG141" s="337">
        <v>22847</v>
      </c>
      <c r="AH141" s="331">
        <v>31.378500501297879</v>
      </c>
      <c r="AI141" s="335">
        <v>24048</v>
      </c>
      <c r="AJ141" s="331">
        <v>33.027976542006016</v>
      </c>
      <c r="AK141" s="335">
        <v>10250</v>
      </c>
      <c r="AL141" s="334">
        <v>14.077543228358353</v>
      </c>
      <c r="AM141" s="335">
        <v>15256</v>
      </c>
      <c r="AN141" s="334">
        <v>20.952877999203416</v>
      </c>
      <c r="AO141" s="335">
        <v>247</v>
      </c>
      <c r="AP141" s="331">
        <v>0.3392344563321476</v>
      </c>
      <c r="AQ141" s="335">
        <v>163</v>
      </c>
      <c r="AR141" s="338">
        <v>0.22386727280218646</v>
      </c>
      <c r="AS141" s="588">
        <v>12089</v>
      </c>
      <c r="AT141" s="339">
        <v>72811</v>
      </c>
    </row>
    <row r="142" spans="1:46" s="63" customFormat="1">
      <c r="A142"/>
    </row>
    <row r="143" spans="1:46">
      <c r="A143" s="219" t="s">
        <v>424</v>
      </c>
      <c r="B143" s="799" t="s">
        <v>3350</v>
      </c>
      <c r="C143" s="800"/>
      <c r="D143" s="800"/>
      <c r="E143" s="800"/>
      <c r="F143" s="800"/>
      <c r="G143" s="800"/>
      <c r="H143" s="800"/>
      <c r="I143" s="800"/>
      <c r="J143" s="800"/>
      <c r="K143" s="732" t="s">
        <v>269</v>
      </c>
      <c r="L143" s="732"/>
      <c r="M143" s="732"/>
      <c r="N143" s="732"/>
      <c r="O143" s="732"/>
      <c r="P143" s="732"/>
      <c r="Q143" s="733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1"/>
      <c r="AN143" s="61"/>
      <c r="AO143" s="61"/>
      <c r="AP143" s="61"/>
      <c r="AQ143" s="61"/>
      <c r="AR143" s="61"/>
      <c r="AS143" s="61"/>
      <c r="AT143" s="61"/>
    </row>
    <row r="144" spans="1:46">
      <c r="A144" s="222" t="s">
        <v>428</v>
      </c>
      <c r="B144" s="801" t="s">
        <v>429</v>
      </c>
      <c r="C144" s="802"/>
      <c r="D144" s="802"/>
      <c r="E144" s="802"/>
      <c r="F144" s="802"/>
      <c r="G144" s="802"/>
      <c r="H144" s="802"/>
      <c r="I144" s="802"/>
      <c r="J144" s="802"/>
      <c r="K144" s="802"/>
      <c r="L144" s="802"/>
      <c r="M144" s="802"/>
      <c r="N144" s="802"/>
      <c r="O144" s="802"/>
      <c r="P144" s="802"/>
      <c r="Q144" s="802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1"/>
      <c r="AN144" s="61"/>
      <c r="AO144" s="61"/>
      <c r="AP144" s="61"/>
      <c r="AQ144" s="61"/>
      <c r="AR144" s="61"/>
      <c r="AS144" s="61"/>
      <c r="AT144" s="61"/>
    </row>
    <row r="145" spans="2:2">
      <c r="B145" s="60"/>
    </row>
  </sheetData>
  <sheetProtection autoFilter="0"/>
  <mergeCells count="16">
    <mergeCell ref="B144:Q144"/>
    <mergeCell ref="B143:J143"/>
    <mergeCell ref="A5:A6"/>
    <mergeCell ref="Q5:T5"/>
    <mergeCell ref="Y5:AB5"/>
    <mergeCell ref="AS5:AS6"/>
    <mergeCell ref="U5:X5"/>
    <mergeCell ref="AG5:AR5"/>
    <mergeCell ref="B1:AT1"/>
    <mergeCell ref="AT5:AT6"/>
    <mergeCell ref="B5:B6"/>
    <mergeCell ref="C5:P5"/>
    <mergeCell ref="C2:AT2"/>
    <mergeCell ref="C3:AT3"/>
    <mergeCell ref="C4:AT4"/>
    <mergeCell ref="AC5:AF5"/>
  </mergeCells>
  <pageMargins left="0.31496062992125984" right="0.19685039370078741" top="0.78740157480314965" bottom="0.78740157480314965" header="0" footer="0"/>
  <pageSetup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9900"/>
  </sheetPr>
  <dimension ref="A1:W144"/>
  <sheetViews>
    <sheetView showGridLines="0" zoomScale="90" zoomScaleNormal="90" zoomScaleSheetLayoutView="100" workbookViewId="0">
      <pane xSplit="2" ySplit="5" topLeftCell="C6" activePane="bottomRight" state="frozen"/>
      <selection pane="topRight" activeCell="R17" activeCellId="2" sqref="L9 P14 R17"/>
      <selection pane="bottomLeft" activeCell="R17" activeCellId="2" sqref="L9 P14 R17"/>
      <selection pane="bottomRight" activeCell="M9" sqref="M9"/>
    </sheetView>
  </sheetViews>
  <sheetFormatPr baseColWidth="10" defaultColWidth="11.42578125" defaultRowHeight="12.75"/>
  <cols>
    <col min="1" max="1" width="9.7109375" customWidth="1"/>
    <col min="2" max="2" width="20.140625" style="59" customWidth="1"/>
    <col min="3" max="17" width="11.42578125" style="64"/>
    <col min="18" max="18" width="12.85546875" style="64" customWidth="1"/>
    <col min="19" max="16384" width="11.42578125" style="64"/>
  </cols>
  <sheetData>
    <row r="1" spans="1:23" ht="90.75" customHeight="1" thickBot="1">
      <c r="A1" s="204"/>
      <c r="B1" s="205"/>
      <c r="C1" s="573"/>
      <c r="D1" s="926" t="s">
        <v>3351</v>
      </c>
      <c r="E1" s="927"/>
      <c r="F1" s="927"/>
      <c r="G1" s="927"/>
      <c r="H1" s="927"/>
      <c r="I1" s="927"/>
      <c r="J1" s="927"/>
      <c r="K1" s="927"/>
      <c r="L1" s="927"/>
      <c r="M1" s="927"/>
      <c r="N1" s="927"/>
      <c r="O1" s="927"/>
      <c r="P1" s="927"/>
      <c r="Q1" s="928"/>
      <c r="R1" s="574" t="s">
        <v>296</v>
      </c>
    </row>
    <row r="2" spans="1:23" ht="15" customHeight="1">
      <c r="A2" s="929" t="s">
        <v>3306</v>
      </c>
      <c r="B2" s="933" t="s">
        <v>3307</v>
      </c>
      <c r="C2" s="931" t="s">
        <v>280</v>
      </c>
      <c r="D2" s="934" t="s">
        <v>3352</v>
      </c>
      <c r="E2" s="935"/>
      <c r="F2" s="935"/>
      <c r="G2" s="935"/>
      <c r="H2" s="935"/>
      <c r="I2" s="935"/>
      <c r="J2" s="935"/>
      <c r="K2" s="935"/>
      <c r="L2" s="935"/>
      <c r="M2" s="935"/>
      <c r="N2" s="935"/>
      <c r="O2" s="935"/>
      <c r="P2" s="935"/>
      <c r="Q2" s="936"/>
      <c r="R2" s="930" t="s">
        <v>3353</v>
      </c>
    </row>
    <row r="3" spans="1:23" ht="12.75" customHeight="1">
      <c r="A3" s="929"/>
      <c r="B3" s="933"/>
      <c r="C3" s="932"/>
      <c r="D3" s="937"/>
      <c r="E3" s="938"/>
      <c r="F3" s="938"/>
      <c r="G3" s="938"/>
      <c r="H3" s="938"/>
      <c r="I3" s="938"/>
      <c r="J3" s="938"/>
      <c r="K3" s="938"/>
      <c r="L3" s="938"/>
      <c r="M3" s="938"/>
      <c r="N3" s="938"/>
      <c r="O3" s="938"/>
      <c r="P3" s="938"/>
      <c r="Q3" s="939"/>
      <c r="R3" s="930"/>
    </row>
    <row r="4" spans="1:23" ht="18.75" customHeight="1">
      <c r="A4" s="929"/>
      <c r="B4" s="933"/>
      <c r="C4" s="932"/>
      <c r="D4" s="564" t="s">
        <v>3354</v>
      </c>
      <c r="E4" s="564" t="s">
        <v>488</v>
      </c>
      <c r="F4" s="564" t="s">
        <v>3355</v>
      </c>
      <c r="G4" s="564" t="s">
        <v>488</v>
      </c>
      <c r="H4" s="564" t="s">
        <v>3356</v>
      </c>
      <c r="I4" s="564" t="s">
        <v>488</v>
      </c>
      <c r="J4" s="564" t="s">
        <v>3357</v>
      </c>
      <c r="K4" s="564" t="s">
        <v>488</v>
      </c>
      <c r="L4" s="564" t="s">
        <v>3358</v>
      </c>
      <c r="M4" s="564" t="s">
        <v>488</v>
      </c>
      <c r="N4" s="564" t="s">
        <v>3359</v>
      </c>
      <c r="O4" s="564" t="s">
        <v>488</v>
      </c>
      <c r="P4" s="564" t="s">
        <v>3360</v>
      </c>
      <c r="Q4" s="564" t="s">
        <v>488</v>
      </c>
      <c r="R4" s="930"/>
    </row>
    <row r="5" spans="1:23" ht="20.25" customHeight="1">
      <c r="A5" s="929"/>
      <c r="B5" s="565" t="s">
        <v>3329</v>
      </c>
      <c r="C5" s="566">
        <v>6887306</v>
      </c>
      <c r="D5" s="566">
        <v>31950</v>
      </c>
      <c r="E5" s="567">
        <v>1.1932813219540233</v>
      </c>
      <c r="F5" s="566">
        <v>146325</v>
      </c>
      <c r="G5" s="568">
        <v>5.4650043641603281</v>
      </c>
      <c r="H5" s="566">
        <v>403395</v>
      </c>
      <c r="I5" s="567">
        <v>15.066157085121853</v>
      </c>
      <c r="J5" s="566">
        <v>1225828</v>
      </c>
      <c r="K5" s="569">
        <v>45.782712248145749</v>
      </c>
      <c r="L5" s="566">
        <v>442102</v>
      </c>
      <c r="M5" s="569">
        <v>16.511801533599925</v>
      </c>
      <c r="N5" s="566">
        <v>361050</v>
      </c>
      <c r="O5" s="570">
        <v>13.484639164053213</v>
      </c>
      <c r="P5" s="566">
        <v>66841</v>
      </c>
      <c r="Q5" s="570">
        <v>2.4964042829649102</v>
      </c>
      <c r="R5" s="591">
        <v>2677491</v>
      </c>
    </row>
    <row r="6" spans="1:23" ht="24.75" customHeight="1">
      <c r="A6" s="18">
        <v>1</v>
      </c>
      <c r="B6" s="65" t="s">
        <v>285</v>
      </c>
      <c r="C6" s="66">
        <v>110358</v>
      </c>
      <c r="D6" s="66">
        <v>745</v>
      </c>
      <c r="E6" s="70">
        <v>1.1960186225718414</v>
      </c>
      <c r="F6" s="66">
        <v>3426</v>
      </c>
      <c r="G6" s="70">
        <v>5.5000802697062134</v>
      </c>
      <c r="H6" s="66">
        <v>10200</v>
      </c>
      <c r="I6" s="70">
        <v>16.375020067426554</v>
      </c>
      <c r="J6" s="66">
        <v>26570</v>
      </c>
      <c r="K6" s="70">
        <v>42.655321881521914</v>
      </c>
      <c r="L6" s="66">
        <v>10575</v>
      </c>
      <c r="M6" s="70">
        <v>16.977042864023119</v>
      </c>
      <c r="N6" s="66">
        <v>9029</v>
      </c>
      <c r="O6" s="70">
        <v>14.495103547921016</v>
      </c>
      <c r="P6" s="66">
        <v>1745</v>
      </c>
      <c r="Q6" s="70">
        <v>2.8014127468293468</v>
      </c>
      <c r="R6" s="175">
        <v>62290</v>
      </c>
      <c r="S6"/>
      <c r="T6"/>
      <c r="U6"/>
      <c r="V6"/>
      <c r="W6"/>
    </row>
    <row r="7" spans="1:23" ht="15">
      <c r="A7" s="349">
        <v>142</v>
      </c>
      <c r="B7" s="349" t="s">
        <v>67</v>
      </c>
      <c r="C7" s="355">
        <v>4673</v>
      </c>
      <c r="D7" s="308">
        <v>25</v>
      </c>
      <c r="E7" s="307">
        <v>0.8248102936324645</v>
      </c>
      <c r="F7" s="308">
        <v>135</v>
      </c>
      <c r="G7" s="307">
        <v>4.4539755856153089</v>
      </c>
      <c r="H7" s="308">
        <v>432</v>
      </c>
      <c r="I7" s="307">
        <v>14.252721873968987</v>
      </c>
      <c r="J7" s="308">
        <v>1168</v>
      </c>
      <c r="K7" s="307">
        <v>38.535136918508748</v>
      </c>
      <c r="L7" s="308">
        <v>563</v>
      </c>
      <c r="M7" s="307">
        <v>18.574727812603101</v>
      </c>
      <c r="N7" s="308">
        <v>582</v>
      </c>
      <c r="O7" s="307">
        <v>19.201583635763775</v>
      </c>
      <c r="P7" s="308">
        <v>126</v>
      </c>
      <c r="Q7" s="307">
        <v>4.1570438799076213</v>
      </c>
      <c r="R7" s="355">
        <v>3031</v>
      </c>
      <c r="S7"/>
      <c r="T7"/>
      <c r="U7"/>
      <c r="V7"/>
      <c r="W7"/>
    </row>
    <row r="8" spans="1:23" ht="15">
      <c r="A8" s="349">
        <v>425</v>
      </c>
      <c r="B8" s="349" t="s">
        <v>147</v>
      </c>
      <c r="C8" s="355">
        <v>8505</v>
      </c>
      <c r="D8" s="308">
        <v>49</v>
      </c>
      <c r="E8" s="307">
        <v>0.83603480634703975</v>
      </c>
      <c r="F8" s="308">
        <v>277</v>
      </c>
      <c r="G8" s="307">
        <v>4.7261559460842859</v>
      </c>
      <c r="H8" s="308">
        <v>919</v>
      </c>
      <c r="I8" s="307">
        <v>15.679918102712847</v>
      </c>
      <c r="J8" s="308">
        <v>2388</v>
      </c>
      <c r="K8" s="307">
        <v>40.743900358300635</v>
      </c>
      <c r="L8" s="308">
        <v>1072</v>
      </c>
      <c r="M8" s="307">
        <v>18.29039413069442</v>
      </c>
      <c r="N8" s="308">
        <v>943</v>
      </c>
      <c r="O8" s="307">
        <v>16.089404538474664</v>
      </c>
      <c r="P8" s="308">
        <v>213</v>
      </c>
      <c r="Q8" s="307">
        <v>3.634192117386112</v>
      </c>
      <c r="R8" s="355">
        <v>5861</v>
      </c>
      <c r="S8"/>
      <c r="T8"/>
      <c r="U8"/>
      <c r="V8"/>
      <c r="W8"/>
    </row>
    <row r="9" spans="1:23" ht="15">
      <c r="A9" s="349">
        <v>579</v>
      </c>
      <c r="B9" s="349" t="s">
        <v>171</v>
      </c>
      <c r="C9" s="355">
        <v>41983</v>
      </c>
      <c r="D9" s="308">
        <v>350</v>
      </c>
      <c r="E9" s="307">
        <v>1.339764201500536</v>
      </c>
      <c r="F9" s="308">
        <v>1412</v>
      </c>
      <c r="G9" s="307">
        <v>5.4049915786250198</v>
      </c>
      <c r="H9" s="308">
        <v>4048</v>
      </c>
      <c r="I9" s="307">
        <v>15.495329964783341</v>
      </c>
      <c r="J9" s="308">
        <v>11052</v>
      </c>
      <c r="K9" s="307">
        <v>42.305925585668355</v>
      </c>
      <c r="L9" s="308">
        <v>4592</v>
      </c>
      <c r="M9" s="307">
        <v>17.577706323687032</v>
      </c>
      <c r="N9" s="308">
        <v>3957</v>
      </c>
      <c r="O9" s="307">
        <v>15.146991272393201</v>
      </c>
      <c r="P9" s="308">
        <v>713</v>
      </c>
      <c r="Q9" s="307">
        <v>2.7292910733425204</v>
      </c>
      <c r="R9" s="355">
        <v>26124</v>
      </c>
      <c r="S9"/>
      <c r="T9"/>
      <c r="U9"/>
      <c r="V9"/>
      <c r="W9"/>
    </row>
    <row r="10" spans="1:23" ht="15">
      <c r="A10" s="349">
        <v>585</v>
      </c>
      <c r="B10" s="349" t="s">
        <v>173</v>
      </c>
      <c r="C10" s="355">
        <v>14890</v>
      </c>
      <c r="D10" s="308">
        <v>72</v>
      </c>
      <c r="E10" s="307">
        <v>0.99612617598229103</v>
      </c>
      <c r="F10" s="308">
        <v>327</v>
      </c>
      <c r="G10" s="307">
        <v>4.5240730492529053</v>
      </c>
      <c r="H10" s="308">
        <v>1014</v>
      </c>
      <c r="I10" s="307">
        <v>14.028776978417264</v>
      </c>
      <c r="J10" s="308">
        <v>2903</v>
      </c>
      <c r="K10" s="307">
        <v>40.163254012174875</v>
      </c>
      <c r="L10" s="308">
        <v>1405</v>
      </c>
      <c r="M10" s="307">
        <v>19.438295517432209</v>
      </c>
      <c r="N10" s="308">
        <v>1281</v>
      </c>
      <c r="O10" s="307">
        <v>17.722744881018262</v>
      </c>
      <c r="P10" s="308">
        <v>226</v>
      </c>
      <c r="Q10" s="307">
        <v>3.1267293857221912</v>
      </c>
      <c r="R10" s="355">
        <v>7228</v>
      </c>
      <c r="S10"/>
      <c r="T10"/>
      <c r="U10"/>
      <c r="V10"/>
      <c r="W10"/>
    </row>
    <row r="11" spans="1:23" ht="15">
      <c r="A11" s="349">
        <v>591</v>
      </c>
      <c r="B11" s="349" t="s">
        <v>175</v>
      </c>
      <c r="C11" s="355">
        <v>19566</v>
      </c>
      <c r="D11" s="308">
        <v>128</v>
      </c>
      <c r="E11" s="307">
        <v>1.2297050629263138</v>
      </c>
      <c r="F11" s="308">
        <v>661</v>
      </c>
      <c r="G11" s="307">
        <v>6.3502738015179165</v>
      </c>
      <c r="H11" s="308">
        <v>1709</v>
      </c>
      <c r="I11" s="307">
        <v>16.418484004227111</v>
      </c>
      <c r="J11" s="308">
        <v>4883</v>
      </c>
      <c r="K11" s="307">
        <v>46.911326736478046</v>
      </c>
      <c r="L11" s="308">
        <v>1590</v>
      </c>
      <c r="M11" s="307">
        <v>15.275242578537803</v>
      </c>
      <c r="N11" s="308">
        <v>1214</v>
      </c>
      <c r="O11" s="307">
        <v>11.662983956191757</v>
      </c>
      <c r="P11" s="308">
        <v>224</v>
      </c>
      <c r="Q11" s="307">
        <v>2.151983860121049</v>
      </c>
      <c r="R11" s="355">
        <v>10409</v>
      </c>
      <c r="S11"/>
      <c r="T11"/>
      <c r="U11"/>
      <c r="V11"/>
      <c r="W11"/>
    </row>
    <row r="12" spans="1:23" ht="15">
      <c r="A12" s="349">
        <v>893</v>
      </c>
      <c r="B12" s="349" t="s">
        <v>265</v>
      </c>
      <c r="C12" s="355">
        <v>20741</v>
      </c>
      <c r="D12" s="308">
        <v>121</v>
      </c>
      <c r="E12" s="307">
        <v>1.2555774618657258</v>
      </c>
      <c r="F12" s="308">
        <v>614</v>
      </c>
      <c r="G12" s="307">
        <v>6.3712773684756669</v>
      </c>
      <c r="H12" s="308">
        <v>2078</v>
      </c>
      <c r="I12" s="307">
        <v>21.562726989727093</v>
      </c>
      <c r="J12" s="308">
        <v>4176</v>
      </c>
      <c r="K12" s="307">
        <v>43.332987444225381</v>
      </c>
      <c r="L12" s="308">
        <v>1353</v>
      </c>
      <c r="M12" s="307">
        <v>14.039638891771297</v>
      </c>
      <c r="N12" s="308">
        <v>1052</v>
      </c>
      <c r="O12" s="307">
        <v>10.916260246964823</v>
      </c>
      <c r="P12" s="308">
        <v>243</v>
      </c>
      <c r="Q12" s="307">
        <v>2.5215315969700116</v>
      </c>
      <c r="R12" s="355">
        <v>9637</v>
      </c>
      <c r="S12"/>
      <c r="T12"/>
      <c r="U12"/>
      <c r="V12"/>
      <c r="W12"/>
    </row>
    <row r="13" spans="1:23">
      <c r="A13" s="18">
        <v>2</v>
      </c>
      <c r="B13" s="65" t="s">
        <v>297</v>
      </c>
      <c r="C13" s="68">
        <v>268848</v>
      </c>
      <c r="D13" s="67">
        <v>3901</v>
      </c>
      <c r="E13" s="71">
        <v>1.7277575027459875</v>
      </c>
      <c r="F13" s="67">
        <v>15801</v>
      </c>
      <c r="G13" s="71">
        <v>6.9982815434220313</v>
      </c>
      <c r="H13" s="67">
        <v>44566</v>
      </c>
      <c r="I13" s="71">
        <v>19.738333982921731</v>
      </c>
      <c r="J13" s="67">
        <v>102236</v>
      </c>
      <c r="K13" s="71">
        <v>45.280445027105557</v>
      </c>
      <c r="L13" s="67">
        <v>31918</v>
      </c>
      <c r="M13" s="71">
        <v>14.136519859688907</v>
      </c>
      <c r="N13" s="67">
        <v>23065</v>
      </c>
      <c r="O13" s="72">
        <v>10.215515714133861</v>
      </c>
      <c r="P13" s="67">
        <v>4297</v>
      </c>
      <c r="Q13" s="72">
        <v>1.9031463699819295</v>
      </c>
      <c r="R13" s="252">
        <v>225784</v>
      </c>
      <c r="S13"/>
      <c r="T13"/>
      <c r="U13"/>
      <c r="V13"/>
      <c r="W13"/>
    </row>
    <row r="14" spans="1:23" ht="15">
      <c r="A14" s="349">
        <v>120</v>
      </c>
      <c r="B14" s="349" t="s">
        <v>57</v>
      </c>
      <c r="C14" s="355">
        <v>31309</v>
      </c>
      <c r="D14" s="308">
        <v>404</v>
      </c>
      <c r="E14" s="307">
        <v>1.7583565459610029</v>
      </c>
      <c r="F14" s="308">
        <v>1527</v>
      </c>
      <c r="G14" s="307">
        <v>6.6460654596100275</v>
      </c>
      <c r="H14" s="308">
        <v>4849</v>
      </c>
      <c r="I14" s="307">
        <v>21.104630919220053</v>
      </c>
      <c r="J14" s="308">
        <v>10172</v>
      </c>
      <c r="K14" s="307">
        <v>44.272284122562674</v>
      </c>
      <c r="L14" s="308">
        <v>3187</v>
      </c>
      <c r="M14" s="307">
        <v>13.87099582172702</v>
      </c>
      <c r="N14" s="308">
        <v>2288</v>
      </c>
      <c r="O14" s="307">
        <v>9.9582172701949858</v>
      </c>
      <c r="P14" s="308">
        <v>549</v>
      </c>
      <c r="Q14" s="307">
        <v>2.389449860724234</v>
      </c>
      <c r="R14" s="355">
        <v>22976</v>
      </c>
      <c r="S14"/>
      <c r="T14"/>
      <c r="U14"/>
      <c r="V14"/>
      <c r="W14"/>
    </row>
    <row r="15" spans="1:23" ht="15">
      <c r="A15" s="349">
        <v>154</v>
      </c>
      <c r="B15" s="349" t="s">
        <v>77</v>
      </c>
      <c r="C15" s="355">
        <v>98423</v>
      </c>
      <c r="D15" s="308">
        <v>1208</v>
      </c>
      <c r="E15" s="307">
        <v>1.546556734819291</v>
      </c>
      <c r="F15" s="308">
        <v>5099</v>
      </c>
      <c r="G15" s="307">
        <v>6.528056946062553</v>
      </c>
      <c r="H15" s="308">
        <v>14350</v>
      </c>
      <c r="I15" s="307">
        <v>18.371762536967569</v>
      </c>
      <c r="J15" s="308">
        <v>35057</v>
      </c>
      <c r="K15" s="307">
        <v>44.882151864701889</v>
      </c>
      <c r="L15" s="308">
        <v>11886</v>
      </c>
      <c r="M15" s="307">
        <v>15.217196481839482</v>
      </c>
      <c r="N15" s="308">
        <v>8880</v>
      </c>
      <c r="O15" s="307">
        <v>11.368728315559027</v>
      </c>
      <c r="P15" s="308">
        <v>1629</v>
      </c>
      <c r="Q15" s="307">
        <v>2.0855471200501863</v>
      </c>
      <c r="R15" s="355">
        <v>78109</v>
      </c>
      <c r="S15"/>
      <c r="T15"/>
      <c r="U15"/>
      <c r="V15"/>
      <c r="W15"/>
    </row>
    <row r="16" spans="1:23" ht="15">
      <c r="A16" s="349">
        <v>250</v>
      </c>
      <c r="B16" s="349" t="s">
        <v>99</v>
      </c>
      <c r="C16" s="355">
        <v>55525</v>
      </c>
      <c r="D16" s="308">
        <v>876</v>
      </c>
      <c r="E16" s="307">
        <v>1.8170504044803983</v>
      </c>
      <c r="F16" s="308">
        <v>3412</v>
      </c>
      <c r="G16" s="307">
        <v>7.077369840282099</v>
      </c>
      <c r="H16" s="308">
        <v>9938</v>
      </c>
      <c r="I16" s="307">
        <v>20.613980501970548</v>
      </c>
      <c r="J16" s="308">
        <v>22076</v>
      </c>
      <c r="K16" s="307">
        <v>45.791329599668117</v>
      </c>
      <c r="L16" s="308">
        <v>6489</v>
      </c>
      <c r="M16" s="307">
        <v>13.45986309894213</v>
      </c>
      <c r="N16" s="308">
        <v>4674</v>
      </c>
      <c r="O16" s="307">
        <v>9.6950840074673312</v>
      </c>
      <c r="P16" s="308">
        <v>745</v>
      </c>
      <c r="Q16" s="307">
        <v>1.5453225471893797</v>
      </c>
      <c r="R16" s="355">
        <v>48210</v>
      </c>
      <c r="S16"/>
      <c r="T16"/>
      <c r="U16"/>
      <c r="V16"/>
      <c r="W16"/>
    </row>
    <row r="17" spans="1:23" ht="15">
      <c r="A17" s="349">
        <v>495</v>
      </c>
      <c r="B17" s="349" t="s">
        <v>161</v>
      </c>
      <c r="C17" s="355">
        <v>28213</v>
      </c>
      <c r="D17" s="308">
        <v>540</v>
      </c>
      <c r="E17" s="307">
        <v>2.0900259318032277</v>
      </c>
      <c r="F17" s="308">
        <v>2209</v>
      </c>
      <c r="G17" s="307">
        <v>8.5497542284320929</v>
      </c>
      <c r="H17" s="308">
        <v>5332</v>
      </c>
      <c r="I17" s="307">
        <v>20.637070867360762</v>
      </c>
      <c r="J17" s="308">
        <v>11435</v>
      </c>
      <c r="K17" s="307">
        <v>44.258234315129464</v>
      </c>
      <c r="L17" s="308">
        <v>3323</v>
      </c>
      <c r="M17" s="307">
        <v>12.861400317374308</v>
      </c>
      <c r="N17" s="308">
        <v>2476</v>
      </c>
      <c r="O17" s="307">
        <v>9.5831559391570238</v>
      </c>
      <c r="P17" s="308">
        <v>522</v>
      </c>
      <c r="Q17" s="307">
        <v>2.0203584007431203</v>
      </c>
      <c r="R17" s="355">
        <v>25837</v>
      </c>
      <c r="S17"/>
      <c r="T17"/>
      <c r="U17"/>
      <c r="V17"/>
      <c r="W17"/>
    </row>
    <row r="18" spans="1:23" ht="15">
      <c r="A18" s="349">
        <v>790</v>
      </c>
      <c r="B18" s="349" t="s">
        <v>234</v>
      </c>
      <c r="C18" s="355">
        <v>28868</v>
      </c>
      <c r="D18" s="308">
        <v>386</v>
      </c>
      <c r="E18" s="307">
        <v>1.4757608196972014</v>
      </c>
      <c r="F18" s="308">
        <v>1667</v>
      </c>
      <c r="G18" s="307">
        <v>6.3732986695213336</v>
      </c>
      <c r="H18" s="308">
        <v>5169</v>
      </c>
      <c r="I18" s="307">
        <v>19.762196054442573</v>
      </c>
      <c r="J18" s="308">
        <v>12248</v>
      </c>
      <c r="K18" s="307">
        <v>46.826731916195136</v>
      </c>
      <c r="L18" s="308">
        <v>3722</v>
      </c>
      <c r="M18" s="307">
        <v>14.23000458785747</v>
      </c>
      <c r="N18" s="308">
        <v>2484</v>
      </c>
      <c r="O18" s="307">
        <v>9.4968649640617819</v>
      </c>
      <c r="P18" s="308">
        <v>480</v>
      </c>
      <c r="Q18" s="307">
        <v>1.8351429882244992</v>
      </c>
      <c r="R18" s="355">
        <v>26156</v>
      </c>
      <c r="S18"/>
      <c r="T18"/>
      <c r="U18"/>
      <c r="V18"/>
      <c r="W18"/>
    </row>
    <row r="19" spans="1:23" ht="15">
      <c r="A19" s="349">
        <v>895</v>
      </c>
      <c r="B19" s="349" t="s">
        <v>267</v>
      </c>
      <c r="C19" s="355">
        <v>26510</v>
      </c>
      <c r="D19" s="308">
        <v>487</v>
      </c>
      <c r="E19" s="307">
        <v>1.9880796864794252</v>
      </c>
      <c r="F19" s="308">
        <v>1887</v>
      </c>
      <c r="G19" s="307">
        <v>7.7032984977139121</v>
      </c>
      <c r="H19" s="308">
        <v>4928</v>
      </c>
      <c r="I19" s="307">
        <v>20.117570215545395</v>
      </c>
      <c r="J19" s="308">
        <v>11248</v>
      </c>
      <c r="K19" s="307">
        <v>45.917700849118226</v>
      </c>
      <c r="L19" s="308">
        <v>3311</v>
      </c>
      <c r="M19" s="307">
        <v>13.516492488569561</v>
      </c>
      <c r="N19" s="308">
        <v>2263</v>
      </c>
      <c r="O19" s="307">
        <v>9.2382429784454594</v>
      </c>
      <c r="P19" s="308">
        <v>372</v>
      </c>
      <c r="Q19" s="307">
        <v>1.5186152841280209</v>
      </c>
      <c r="R19" s="355">
        <v>24496</v>
      </c>
      <c r="S19"/>
      <c r="T19"/>
      <c r="U19"/>
      <c r="V19"/>
      <c r="W19"/>
    </row>
    <row r="20" spans="1:23">
      <c r="A20" s="18">
        <v>3</v>
      </c>
      <c r="B20" s="65" t="s">
        <v>3273</v>
      </c>
      <c r="C20" s="68">
        <v>542171</v>
      </c>
      <c r="D20" s="67">
        <v>6577</v>
      </c>
      <c r="E20" s="71">
        <v>1.6434611386534463</v>
      </c>
      <c r="F20" s="67">
        <v>29985</v>
      </c>
      <c r="G20" s="71">
        <v>7.4926535263073717</v>
      </c>
      <c r="H20" s="67">
        <v>75971</v>
      </c>
      <c r="I20" s="71">
        <v>18.983637853830164</v>
      </c>
      <c r="J20" s="67">
        <v>190183</v>
      </c>
      <c r="K20" s="71">
        <v>47.522938989285137</v>
      </c>
      <c r="L20" s="67">
        <v>53012</v>
      </c>
      <c r="M20" s="71">
        <v>13.246641612026227</v>
      </c>
      <c r="N20" s="67">
        <v>36438</v>
      </c>
      <c r="O20" s="72">
        <v>9.1051295378218455</v>
      </c>
      <c r="P20" s="67">
        <v>8026</v>
      </c>
      <c r="Q20" s="72">
        <v>2.0055373420758036</v>
      </c>
      <c r="R20" s="252">
        <v>400192</v>
      </c>
      <c r="S20"/>
      <c r="T20"/>
      <c r="U20"/>
      <c r="V20"/>
      <c r="W20"/>
    </row>
    <row r="21" spans="1:23" ht="15">
      <c r="A21" s="349">
        <v>45</v>
      </c>
      <c r="B21" s="349" t="s">
        <v>32</v>
      </c>
      <c r="C21" s="355">
        <v>131754</v>
      </c>
      <c r="D21" s="308">
        <v>840</v>
      </c>
      <c r="E21" s="307">
        <v>1.293920115836658</v>
      </c>
      <c r="F21" s="308">
        <v>4372</v>
      </c>
      <c r="G21" s="307">
        <v>6.7345461267117486</v>
      </c>
      <c r="H21" s="308">
        <v>10433</v>
      </c>
      <c r="I21" s="307">
        <v>16.07079591490935</v>
      </c>
      <c r="J21" s="308">
        <v>32378</v>
      </c>
      <c r="K21" s="307">
        <v>49.874458941142038</v>
      </c>
      <c r="L21" s="308">
        <v>9151</v>
      </c>
      <c r="M21" s="307">
        <v>14.096027357168165</v>
      </c>
      <c r="N21" s="308">
        <v>6428</v>
      </c>
      <c r="O21" s="307">
        <v>9.9015696483309981</v>
      </c>
      <c r="P21" s="308">
        <v>1317</v>
      </c>
      <c r="Q21" s="307">
        <v>2.028681895901046</v>
      </c>
      <c r="R21" s="355">
        <v>64919</v>
      </c>
      <c r="S21"/>
      <c r="T21"/>
      <c r="U21"/>
      <c r="V21"/>
      <c r="W21"/>
    </row>
    <row r="22" spans="1:23" ht="15">
      <c r="A22" s="349">
        <v>51</v>
      </c>
      <c r="B22" s="349" t="s">
        <v>35</v>
      </c>
      <c r="C22" s="355">
        <v>31462</v>
      </c>
      <c r="D22" s="308">
        <v>453</v>
      </c>
      <c r="E22" s="307">
        <v>1.7466070326958669</v>
      </c>
      <c r="F22" s="308">
        <v>1770</v>
      </c>
      <c r="G22" s="307">
        <v>6.8244910549043798</v>
      </c>
      <c r="H22" s="308">
        <v>4813</v>
      </c>
      <c r="I22" s="307">
        <v>18.557217766810609</v>
      </c>
      <c r="J22" s="308">
        <v>11365</v>
      </c>
      <c r="K22" s="307">
        <v>43.81940160394818</v>
      </c>
      <c r="L22" s="308">
        <v>3981</v>
      </c>
      <c r="M22" s="307">
        <v>15.349321406539174</v>
      </c>
      <c r="N22" s="308">
        <v>2872</v>
      </c>
      <c r="O22" s="307">
        <v>11.073411474398519</v>
      </c>
      <c r="P22" s="308">
        <v>682</v>
      </c>
      <c r="Q22" s="307">
        <v>2.6295496607032698</v>
      </c>
      <c r="R22" s="355">
        <v>25936</v>
      </c>
      <c r="S22"/>
      <c r="T22"/>
      <c r="U22"/>
      <c r="V22"/>
      <c r="W22"/>
    </row>
    <row r="23" spans="1:23" ht="15">
      <c r="A23" s="349">
        <v>147</v>
      </c>
      <c r="B23" s="349" t="s">
        <v>71</v>
      </c>
      <c r="C23" s="355">
        <v>52749</v>
      </c>
      <c r="D23" s="308">
        <v>521</v>
      </c>
      <c r="E23" s="307">
        <v>1.6955219994793023</v>
      </c>
      <c r="F23" s="308">
        <v>2206</v>
      </c>
      <c r="G23" s="307">
        <v>7.1791200208279085</v>
      </c>
      <c r="H23" s="308">
        <v>5269</v>
      </c>
      <c r="I23" s="307">
        <v>17.147227284561311</v>
      </c>
      <c r="J23" s="308">
        <v>15451</v>
      </c>
      <c r="K23" s="307">
        <v>50.283129393387135</v>
      </c>
      <c r="L23" s="308">
        <v>3925</v>
      </c>
      <c r="M23" s="307">
        <v>12.773366310856549</v>
      </c>
      <c r="N23" s="308">
        <v>2759</v>
      </c>
      <c r="O23" s="307">
        <v>8.9787815673001834</v>
      </c>
      <c r="P23" s="308">
        <v>597</v>
      </c>
      <c r="Q23" s="307">
        <v>1.9428534235876074</v>
      </c>
      <c r="R23" s="355">
        <v>30728</v>
      </c>
      <c r="S23"/>
      <c r="T23"/>
      <c r="U23"/>
      <c r="V23"/>
      <c r="W23"/>
    </row>
    <row r="24" spans="1:23" ht="15">
      <c r="A24" s="349">
        <v>172</v>
      </c>
      <c r="B24" s="349" t="s">
        <v>79</v>
      </c>
      <c r="C24" s="355">
        <v>61714</v>
      </c>
      <c r="D24" s="308">
        <v>701</v>
      </c>
      <c r="E24" s="307">
        <v>1.6919697810817986</v>
      </c>
      <c r="F24" s="308">
        <v>3020</v>
      </c>
      <c r="G24" s="307">
        <v>7.2892278728488327</v>
      </c>
      <c r="H24" s="308">
        <v>7556</v>
      </c>
      <c r="I24" s="307">
        <v>18.237551591803239</v>
      </c>
      <c r="J24" s="308">
        <v>19869</v>
      </c>
      <c r="K24" s="307">
        <v>47.956843909150152</v>
      </c>
      <c r="L24" s="308">
        <v>5471</v>
      </c>
      <c r="M24" s="307">
        <v>13.205087977601313</v>
      </c>
      <c r="N24" s="308">
        <v>3925</v>
      </c>
      <c r="O24" s="307">
        <v>9.4735825830899572</v>
      </c>
      <c r="P24" s="308">
        <v>889</v>
      </c>
      <c r="Q24" s="307">
        <v>2.1457362844247063</v>
      </c>
      <c r="R24" s="355">
        <v>41431</v>
      </c>
      <c r="S24"/>
      <c r="T24"/>
      <c r="U24"/>
      <c r="V24"/>
      <c r="W24"/>
    </row>
    <row r="25" spans="1:23" ht="15">
      <c r="A25" s="349">
        <v>475</v>
      </c>
      <c r="B25" s="349" t="s">
        <v>153</v>
      </c>
      <c r="C25" s="355">
        <v>5398</v>
      </c>
      <c r="D25" s="308">
        <v>83</v>
      </c>
      <c r="E25" s="307">
        <v>1.7458981909970552</v>
      </c>
      <c r="F25" s="308">
        <v>583</v>
      </c>
      <c r="G25" s="307">
        <v>12.263357172907027</v>
      </c>
      <c r="H25" s="308">
        <v>1314</v>
      </c>
      <c r="I25" s="307">
        <v>27.639882204459404</v>
      </c>
      <c r="J25" s="308">
        <v>2024</v>
      </c>
      <c r="K25" s="307">
        <v>42.574673958771555</v>
      </c>
      <c r="L25" s="308">
        <v>423</v>
      </c>
      <c r="M25" s="307">
        <v>8.8977702986958356</v>
      </c>
      <c r="N25" s="308">
        <v>258</v>
      </c>
      <c r="O25" s="307">
        <v>5.4270088346655445</v>
      </c>
      <c r="P25" s="308">
        <v>69</v>
      </c>
      <c r="Q25" s="307">
        <v>1.4514093395035759</v>
      </c>
      <c r="R25" s="355">
        <v>4754</v>
      </c>
      <c r="S25"/>
      <c r="T25"/>
      <c r="U25"/>
      <c r="V25"/>
      <c r="W25"/>
    </row>
    <row r="26" spans="1:23" ht="15">
      <c r="A26" s="349">
        <v>480</v>
      </c>
      <c r="B26" s="349" t="s">
        <v>155</v>
      </c>
      <c r="C26" s="355">
        <v>14838</v>
      </c>
      <c r="D26" s="308">
        <v>445</v>
      </c>
      <c r="E26" s="307">
        <v>2.0992546466647797</v>
      </c>
      <c r="F26" s="308">
        <v>2021</v>
      </c>
      <c r="G26" s="307">
        <v>9.5339182941786955</v>
      </c>
      <c r="H26" s="308">
        <v>4687</v>
      </c>
      <c r="I26" s="307">
        <v>22.110576469478254</v>
      </c>
      <c r="J26" s="308">
        <v>9648</v>
      </c>
      <c r="K26" s="307">
        <v>45.513727710161334</v>
      </c>
      <c r="L26" s="308">
        <v>2586</v>
      </c>
      <c r="M26" s="307">
        <v>12.199264081517125</v>
      </c>
      <c r="N26" s="308">
        <v>1508</v>
      </c>
      <c r="O26" s="307">
        <v>7.1138786677988497</v>
      </c>
      <c r="P26" s="308">
        <v>303</v>
      </c>
      <c r="Q26" s="307">
        <v>1.4293801302009623</v>
      </c>
      <c r="R26" s="355">
        <v>21198</v>
      </c>
      <c r="S26"/>
      <c r="T26"/>
      <c r="U26"/>
      <c r="V26"/>
      <c r="W26"/>
    </row>
    <row r="27" spans="1:23" ht="15">
      <c r="A27" s="349">
        <v>490</v>
      </c>
      <c r="B27" s="349" t="s">
        <v>159</v>
      </c>
      <c r="C27" s="355">
        <v>45503</v>
      </c>
      <c r="D27" s="308">
        <v>875</v>
      </c>
      <c r="E27" s="307">
        <v>1.7803007182241755</v>
      </c>
      <c r="F27" s="308">
        <v>4063</v>
      </c>
      <c r="G27" s="307">
        <v>8.2666992207369425</v>
      </c>
      <c r="H27" s="308">
        <v>10079</v>
      </c>
      <c r="I27" s="307">
        <v>20.507029644550244</v>
      </c>
      <c r="J27" s="308">
        <v>22729</v>
      </c>
      <c r="K27" s="307">
        <v>46.245091456591183</v>
      </c>
      <c r="L27" s="308">
        <v>6173</v>
      </c>
      <c r="M27" s="307">
        <v>12.559767238397527</v>
      </c>
      <c r="N27" s="308">
        <v>4226</v>
      </c>
      <c r="O27" s="307">
        <v>8.5983438116747042</v>
      </c>
      <c r="P27" s="308">
        <v>1004</v>
      </c>
      <c r="Q27" s="307">
        <v>2.0427679098252254</v>
      </c>
      <c r="R27" s="355">
        <v>49149</v>
      </c>
      <c r="S27"/>
      <c r="T27"/>
      <c r="U27"/>
      <c r="V27"/>
      <c r="W27"/>
    </row>
    <row r="28" spans="1:23" ht="15">
      <c r="A28" s="349">
        <v>659</v>
      </c>
      <c r="B28" s="349" t="s">
        <v>199</v>
      </c>
      <c r="C28" s="355">
        <v>21608</v>
      </c>
      <c r="D28" s="308">
        <v>385</v>
      </c>
      <c r="E28" s="307">
        <v>1.8139841688654352</v>
      </c>
      <c r="F28" s="308">
        <v>1465</v>
      </c>
      <c r="G28" s="307">
        <v>6.90256313607237</v>
      </c>
      <c r="H28" s="308">
        <v>4432</v>
      </c>
      <c r="I28" s="307">
        <v>20.88202035431587</v>
      </c>
      <c r="J28" s="308">
        <v>9710</v>
      </c>
      <c r="K28" s="307">
        <v>45.750094232943837</v>
      </c>
      <c r="L28" s="308">
        <v>2849</v>
      </c>
      <c r="M28" s="307">
        <v>13.423482849604222</v>
      </c>
      <c r="N28" s="308">
        <v>1939</v>
      </c>
      <c r="O28" s="307">
        <v>9.135883905013193</v>
      </c>
      <c r="P28" s="308">
        <v>444</v>
      </c>
      <c r="Q28" s="307">
        <v>2.0919713531850737</v>
      </c>
      <c r="R28" s="355">
        <v>21224</v>
      </c>
      <c r="S28"/>
      <c r="T28"/>
      <c r="U28"/>
      <c r="V28"/>
      <c r="W28"/>
    </row>
    <row r="29" spans="1:23" ht="15">
      <c r="A29" s="349">
        <v>665</v>
      </c>
      <c r="B29" s="349" t="s">
        <v>207</v>
      </c>
      <c r="C29" s="355">
        <v>33150</v>
      </c>
      <c r="D29" s="308">
        <v>492</v>
      </c>
      <c r="E29" s="307">
        <v>1.5951755665791263</v>
      </c>
      <c r="F29" s="308">
        <v>2051</v>
      </c>
      <c r="G29" s="307">
        <v>6.6498070875077007</v>
      </c>
      <c r="H29" s="308">
        <v>6010</v>
      </c>
      <c r="I29" s="307">
        <v>19.485782835651523</v>
      </c>
      <c r="J29" s="308">
        <v>13719</v>
      </c>
      <c r="K29" s="307">
        <v>44.480108938819178</v>
      </c>
      <c r="L29" s="308">
        <v>4568</v>
      </c>
      <c r="M29" s="307">
        <v>14.810491845799694</v>
      </c>
      <c r="N29" s="308">
        <v>3253</v>
      </c>
      <c r="O29" s="307">
        <v>10.546963654638006</v>
      </c>
      <c r="P29" s="308">
        <v>750</v>
      </c>
      <c r="Q29" s="307">
        <v>2.4316700710047661</v>
      </c>
      <c r="R29" s="355">
        <v>30843</v>
      </c>
      <c r="S29"/>
      <c r="T29"/>
      <c r="U29"/>
      <c r="V29"/>
      <c r="W29"/>
    </row>
    <row r="30" spans="1:23" ht="15">
      <c r="A30" s="349">
        <v>837</v>
      </c>
      <c r="B30" s="349" t="s">
        <v>242</v>
      </c>
      <c r="C30" s="355">
        <v>134278</v>
      </c>
      <c r="D30" s="308">
        <v>1676</v>
      </c>
      <c r="E30" s="307">
        <v>1.6362873070577093</v>
      </c>
      <c r="F30" s="308">
        <v>7684</v>
      </c>
      <c r="G30" s="307">
        <v>7.5019282025247254</v>
      </c>
      <c r="H30" s="308">
        <v>19525</v>
      </c>
      <c r="I30" s="307">
        <v>19.06235660519199</v>
      </c>
      <c r="J30" s="308">
        <v>49974</v>
      </c>
      <c r="K30" s="307">
        <v>48.789869858533393</v>
      </c>
      <c r="L30" s="308">
        <v>13091</v>
      </c>
      <c r="M30" s="307">
        <v>12.780809747429878</v>
      </c>
      <c r="N30" s="308">
        <v>8725</v>
      </c>
      <c r="O30" s="307">
        <v>8.5182617864430288</v>
      </c>
      <c r="P30" s="308">
        <v>1752</v>
      </c>
      <c r="Q30" s="307">
        <v>1.7104864928192762</v>
      </c>
      <c r="R30" s="355">
        <v>102427</v>
      </c>
      <c r="S30"/>
      <c r="T30"/>
      <c r="U30"/>
      <c r="V30"/>
      <c r="W30"/>
    </row>
    <row r="31" spans="1:23" ht="15">
      <c r="A31" s="349">
        <v>873</v>
      </c>
      <c r="B31" s="349" t="s">
        <v>3330</v>
      </c>
      <c r="C31" s="355">
        <v>9717</v>
      </c>
      <c r="D31" s="308">
        <v>106</v>
      </c>
      <c r="E31" s="307">
        <v>1.3978636423579058</v>
      </c>
      <c r="F31" s="308">
        <v>750</v>
      </c>
      <c r="G31" s="307">
        <v>9.8905446393248049</v>
      </c>
      <c r="H31" s="308">
        <v>1853</v>
      </c>
      <c r="I31" s="307">
        <v>24.436238955558487</v>
      </c>
      <c r="J31" s="308">
        <v>3316</v>
      </c>
      <c r="K31" s="307">
        <v>43.729394698668074</v>
      </c>
      <c r="L31" s="308">
        <v>794</v>
      </c>
      <c r="M31" s="307">
        <v>10.470789924831861</v>
      </c>
      <c r="N31" s="308">
        <v>545</v>
      </c>
      <c r="O31" s="307">
        <v>7.1871291045760248</v>
      </c>
      <c r="P31" s="308">
        <v>219</v>
      </c>
      <c r="Q31" s="307">
        <v>2.8880390346828433</v>
      </c>
      <c r="R31" s="355">
        <v>7583</v>
      </c>
      <c r="S31"/>
      <c r="T31"/>
      <c r="U31"/>
      <c r="V31"/>
      <c r="W31"/>
    </row>
    <row r="32" spans="1:23">
      <c r="A32" s="18">
        <v>4</v>
      </c>
      <c r="B32" s="65" t="s">
        <v>316</v>
      </c>
      <c r="C32" s="68">
        <v>208590</v>
      </c>
      <c r="D32" s="67">
        <v>1946</v>
      </c>
      <c r="E32" s="71">
        <v>1.3798189076315472</v>
      </c>
      <c r="F32" s="67">
        <v>8260</v>
      </c>
      <c r="G32" s="71">
        <v>5.8567852913857044</v>
      </c>
      <c r="H32" s="67">
        <v>22898</v>
      </c>
      <c r="I32" s="71">
        <v>16.235916416725164</v>
      </c>
      <c r="J32" s="67">
        <v>63716</v>
      </c>
      <c r="K32" s="71">
        <v>45.178078889337961</v>
      </c>
      <c r="L32" s="67">
        <v>22893</v>
      </c>
      <c r="M32" s="71">
        <v>16.23237114717832</v>
      </c>
      <c r="N32" s="67">
        <v>18076</v>
      </c>
      <c r="O32" s="72">
        <v>12.816858465749151</v>
      </c>
      <c r="P32" s="67">
        <v>3244</v>
      </c>
      <c r="Q32" s="72">
        <v>2.3001708819921576</v>
      </c>
      <c r="R32" s="252">
        <v>141033</v>
      </c>
      <c r="S32"/>
      <c r="T32"/>
      <c r="U32"/>
      <c r="V32"/>
      <c r="W32"/>
    </row>
    <row r="33" spans="1:23" ht="15">
      <c r="A33" s="349">
        <v>31</v>
      </c>
      <c r="B33" s="349" t="s">
        <v>16</v>
      </c>
      <c r="C33" s="355">
        <v>27921</v>
      </c>
      <c r="D33" s="308">
        <v>245</v>
      </c>
      <c r="E33" s="307">
        <v>1.3703227249846188</v>
      </c>
      <c r="F33" s="308">
        <v>1013</v>
      </c>
      <c r="G33" s="307">
        <v>5.665864981262934</v>
      </c>
      <c r="H33" s="308">
        <v>2923</v>
      </c>
      <c r="I33" s="307">
        <v>16.348789082163432</v>
      </c>
      <c r="J33" s="308">
        <v>8339</v>
      </c>
      <c r="K33" s="307">
        <v>46.641311035292802</v>
      </c>
      <c r="L33" s="308">
        <v>2795</v>
      </c>
      <c r="M33" s="307">
        <v>15.632865372783714</v>
      </c>
      <c r="N33" s="308">
        <v>2167</v>
      </c>
      <c r="O33" s="307">
        <v>12.120364673639465</v>
      </c>
      <c r="P33" s="308">
        <v>397</v>
      </c>
      <c r="Q33" s="307">
        <v>2.2204821298730351</v>
      </c>
      <c r="R33" s="355">
        <v>17879</v>
      </c>
      <c r="S33"/>
      <c r="T33"/>
      <c r="U33"/>
      <c r="V33"/>
      <c r="W33"/>
    </row>
    <row r="34" spans="1:23" ht="15">
      <c r="A34" s="349">
        <v>40</v>
      </c>
      <c r="B34" s="349" t="s">
        <v>24</v>
      </c>
      <c r="C34" s="355">
        <v>19704</v>
      </c>
      <c r="D34" s="308">
        <v>223</v>
      </c>
      <c r="E34" s="307">
        <v>1.4740877842411424</v>
      </c>
      <c r="F34" s="308">
        <v>935</v>
      </c>
      <c r="G34" s="307">
        <v>6.1805922792173451</v>
      </c>
      <c r="H34" s="308">
        <v>2672</v>
      </c>
      <c r="I34" s="307">
        <v>17.662612374405075</v>
      </c>
      <c r="J34" s="308">
        <v>7480</v>
      </c>
      <c r="K34" s="307">
        <v>49.444738233738761</v>
      </c>
      <c r="L34" s="308">
        <v>2190</v>
      </c>
      <c r="M34" s="307">
        <v>14.476467477525118</v>
      </c>
      <c r="N34" s="308">
        <v>1387</v>
      </c>
      <c r="O34" s="307">
        <v>9.1684294024325741</v>
      </c>
      <c r="P34" s="308">
        <v>241</v>
      </c>
      <c r="Q34" s="307">
        <v>1.5930724484399787</v>
      </c>
      <c r="R34" s="355">
        <v>15128</v>
      </c>
      <c r="S34"/>
      <c r="T34"/>
      <c r="U34"/>
      <c r="V34"/>
      <c r="W34"/>
    </row>
    <row r="35" spans="1:23" ht="15">
      <c r="A35" s="349">
        <v>190</v>
      </c>
      <c r="B35" s="349" t="s">
        <v>81</v>
      </c>
      <c r="C35" s="355">
        <v>10246</v>
      </c>
      <c r="D35" s="308">
        <v>66</v>
      </c>
      <c r="E35" s="307">
        <v>0.98360655737704927</v>
      </c>
      <c r="F35" s="308">
        <v>298</v>
      </c>
      <c r="G35" s="307">
        <v>4.4411326378539489</v>
      </c>
      <c r="H35" s="308">
        <v>874</v>
      </c>
      <c r="I35" s="307">
        <v>13.025335320417289</v>
      </c>
      <c r="J35" s="308">
        <v>2691</v>
      </c>
      <c r="K35" s="307">
        <v>40.1043219076006</v>
      </c>
      <c r="L35" s="308">
        <v>1259</v>
      </c>
      <c r="M35" s="307">
        <v>18.763040238450074</v>
      </c>
      <c r="N35" s="308">
        <v>1265</v>
      </c>
      <c r="O35" s="307">
        <v>18.852459016393443</v>
      </c>
      <c r="P35" s="308">
        <v>257</v>
      </c>
      <c r="Q35" s="307">
        <v>3.8301043219076005</v>
      </c>
      <c r="R35" s="355">
        <v>6710</v>
      </c>
      <c r="S35"/>
      <c r="T35"/>
      <c r="U35"/>
      <c r="V35"/>
      <c r="W35"/>
    </row>
    <row r="36" spans="1:23" ht="15">
      <c r="A36" s="349">
        <v>604</v>
      </c>
      <c r="B36" s="349" t="s">
        <v>177</v>
      </c>
      <c r="C36" s="355">
        <v>30559</v>
      </c>
      <c r="D36" s="308">
        <v>356</v>
      </c>
      <c r="E36" s="307">
        <v>1.5852518145789731</v>
      </c>
      <c r="F36" s="308">
        <v>1605</v>
      </c>
      <c r="G36" s="307">
        <v>7.1469920292113809</v>
      </c>
      <c r="H36" s="308">
        <v>4178</v>
      </c>
      <c r="I36" s="307">
        <v>18.604444048626263</v>
      </c>
      <c r="J36" s="308">
        <v>10300</v>
      </c>
      <c r="K36" s="307">
        <v>45.865431713942201</v>
      </c>
      <c r="L36" s="308">
        <v>3402</v>
      </c>
      <c r="M36" s="307">
        <v>15.148951329206927</v>
      </c>
      <c r="N36" s="308">
        <v>2234</v>
      </c>
      <c r="O36" s="307">
        <v>9.9479004319365902</v>
      </c>
      <c r="P36" s="308">
        <v>382</v>
      </c>
      <c r="Q36" s="307">
        <v>1.7010286324976622</v>
      </c>
      <c r="R36" s="355">
        <v>22457</v>
      </c>
      <c r="S36"/>
      <c r="T36"/>
      <c r="U36"/>
      <c r="V36"/>
      <c r="W36"/>
    </row>
    <row r="37" spans="1:23" ht="15">
      <c r="A37" s="349">
        <v>670</v>
      </c>
      <c r="B37" s="349" t="s">
        <v>211</v>
      </c>
      <c r="C37" s="355">
        <v>22271</v>
      </c>
      <c r="D37" s="308">
        <v>137</v>
      </c>
      <c r="E37" s="307">
        <v>0.97955097955097958</v>
      </c>
      <c r="F37" s="308">
        <v>685</v>
      </c>
      <c r="G37" s="307">
        <v>4.8977548977548979</v>
      </c>
      <c r="H37" s="308">
        <v>2081</v>
      </c>
      <c r="I37" s="307">
        <v>14.879164879164881</v>
      </c>
      <c r="J37" s="308">
        <v>5899</v>
      </c>
      <c r="K37" s="307">
        <v>42.177892177892176</v>
      </c>
      <c r="L37" s="308">
        <v>2543</v>
      </c>
      <c r="M37" s="307">
        <v>18.182468182468181</v>
      </c>
      <c r="N37" s="308">
        <v>2239</v>
      </c>
      <c r="O37" s="307">
        <v>16.008866008866011</v>
      </c>
      <c r="P37" s="308">
        <v>402</v>
      </c>
      <c r="Q37" s="307">
        <v>2.8743028743028742</v>
      </c>
      <c r="R37" s="355">
        <v>13986</v>
      </c>
      <c r="S37"/>
      <c r="T37"/>
      <c r="U37"/>
      <c r="V37"/>
      <c r="W37"/>
    </row>
    <row r="38" spans="1:23" ht="15">
      <c r="A38" s="349">
        <v>690</v>
      </c>
      <c r="B38" s="349" t="s">
        <v>221</v>
      </c>
      <c r="C38" s="355">
        <v>12708</v>
      </c>
      <c r="D38" s="308">
        <v>63</v>
      </c>
      <c r="E38" s="307">
        <v>1.0059077119591249</v>
      </c>
      <c r="F38" s="308">
        <v>216</v>
      </c>
      <c r="G38" s="307">
        <v>3.4488264410027143</v>
      </c>
      <c r="H38" s="308">
        <v>778</v>
      </c>
      <c r="I38" s="307">
        <v>12.422161903241257</v>
      </c>
      <c r="J38" s="308">
        <v>2460</v>
      </c>
      <c r="K38" s="307">
        <v>39.278301133642024</v>
      </c>
      <c r="L38" s="308">
        <v>1296</v>
      </c>
      <c r="M38" s="307">
        <v>20.692958646016287</v>
      </c>
      <c r="N38" s="308">
        <v>1226</v>
      </c>
      <c r="O38" s="307">
        <v>19.575283410506149</v>
      </c>
      <c r="P38" s="308">
        <v>224</v>
      </c>
      <c r="Q38" s="307">
        <v>3.5765607536324446</v>
      </c>
      <c r="R38" s="355">
        <v>6263</v>
      </c>
      <c r="S38"/>
      <c r="T38"/>
      <c r="U38"/>
      <c r="V38"/>
      <c r="W38"/>
    </row>
    <row r="39" spans="1:23" ht="15">
      <c r="A39" s="349">
        <v>736</v>
      </c>
      <c r="B39" s="349" t="s">
        <v>225</v>
      </c>
      <c r="C39" s="355">
        <v>40607</v>
      </c>
      <c r="D39" s="308">
        <v>462</v>
      </c>
      <c r="E39" s="307">
        <v>1.7449765825653423</v>
      </c>
      <c r="F39" s="308">
        <v>1925</v>
      </c>
      <c r="G39" s="307">
        <v>7.2707357606889262</v>
      </c>
      <c r="H39" s="308">
        <v>4707</v>
      </c>
      <c r="I39" s="307">
        <v>17.778365311980661</v>
      </c>
      <c r="J39" s="308">
        <v>12293</v>
      </c>
      <c r="K39" s="307">
        <v>46.430729717479977</v>
      </c>
      <c r="L39" s="308">
        <v>3960</v>
      </c>
      <c r="M39" s="307">
        <v>14.956942136274362</v>
      </c>
      <c r="N39" s="308">
        <v>2714</v>
      </c>
      <c r="O39" s="307">
        <v>10.250793171173893</v>
      </c>
      <c r="P39" s="308">
        <v>415</v>
      </c>
      <c r="Q39" s="307">
        <v>1.5674573198368333</v>
      </c>
      <c r="R39" s="355">
        <v>26476</v>
      </c>
      <c r="S39"/>
      <c r="T39"/>
      <c r="U39"/>
      <c r="V39"/>
      <c r="W39"/>
    </row>
    <row r="40" spans="1:23" ht="15">
      <c r="A40" s="349">
        <v>858</v>
      </c>
      <c r="B40" s="349" t="s">
        <v>253</v>
      </c>
      <c r="C40" s="355">
        <v>12414</v>
      </c>
      <c r="D40" s="308">
        <v>170</v>
      </c>
      <c r="E40" s="307">
        <v>1.5124555160142348</v>
      </c>
      <c r="F40" s="308">
        <v>655</v>
      </c>
      <c r="G40" s="307">
        <v>5.827402135231317</v>
      </c>
      <c r="H40" s="308">
        <v>1730</v>
      </c>
      <c r="I40" s="307">
        <v>15.391459074733097</v>
      </c>
      <c r="J40" s="308">
        <v>5223</v>
      </c>
      <c r="K40" s="307">
        <v>46.467971530249109</v>
      </c>
      <c r="L40" s="308">
        <v>1775</v>
      </c>
      <c r="M40" s="307">
        <v>15.791814946619217</v>
      </c>
      <c r="N40" s="308">
        <v>1419</v>
      </c>
      <c r="O40" s="307">
        <v>12.624555160142348</v>
      </c>
      <c r="P40" s="308">
        <v>268</v>
      </c>
      <c r="Q40" s="307">
        <v>2.3843416370106763</v>
      </c>
      <c r="R40" s="355">
        <v>11240</v>
      </c>
      <c r="S40"/>
      <c r="T40"/>
      <c r="U40"/>
      <c r="V40"/>
      <c r="W40"/>
    </row>
    <row r="41" spans="1:23" ht="15">
      <c r="A41" s="349">
        <v>885</v>
      </c>
      <c r="B41" s="349" t="s">
        <v>259</v>
      </c>
      <c r="C41" s="355">
        <v>7921</v>
      </c>
      <c r="D41" s="308">
        <v>64</v>
      </c>
      <c r="E41" s="307">
        <v>1.1590003621876133</v>
      </c>
      <c r="F41" s="308">
        <v>270</v>
      </c>
      <c r="G41" s="307">
        <v>4.8895327779789932</v>
      </c>
      <c r="H41" s="308">
        <v>821</v>
      </c>
      <c r="I41" s="307">
        <v>14.867801521187976</v>
      </c>
      <c r="J41" s="308">
        <v>2525</v>
      </c>
      <c r="K41" s="307">
        <v>45.726186164433173</v>
      </c>
      <c r="L41" s="308">
        <v>919</v>
      </c>
      <c r="M41" s="307">
        <v>16.642520825787756</v>
      </c>
      <c r="N41" s="308">
        <v>793</v>
      </c>
      <c r="O41" s="307">
        <v>14.360738862730896</v>
      </c>
      <c r="P41" s="308">
        <v>130</v>
      </c>
      <c r="Q41" s="307">
        <v>2.3542194856935894</v>
      </c>
      <c r="R41" s="355">
        <v>5522</v>
      </c>
      <c r="S41"/>
      <c r="T41"/>
      <c r="U41"/>
      <c r="V41"/>
      <c r="W41"/>
    </row>
    <row r="42" spans="1:23" ht="15">
      <c r="A42" s="349">
        <v>890</v>
      </c>
      <c r="B42" s="349" t="s">
        <v>263</v>
      </c>
      <c r="C42" s="355">
        <v>24239</v>
      </c>
      <c r="D42" s="308">
        <v>160</v>
      </c>
      <c r="E42" s="307">
        <v>1.0408534998698933</v>
      </c>
      <c r="F42" s="308">
        <v>658</v>
      </c>
      <c r="G42" s="307">
        <v>4.2805100182149367</v>
      </c>
      <c r="H42" s="308">
        <v>2134</v>
      </c>
      <c r="I42" s="307">
        <v>13.882383554514702</v>
      </c>
      <c r="J42" s="308">
        <v>6506</v>
      </c>
      <c r="K42" s="307">
        <v>42.323705438459534</v>
      </c>
      <c r="L42" s="308">
        <v>2754</v>
      </c>
      <c r="M42" s="307">
        <v>17.915690866510538</v>
      </c>
      <c r="N42" s="308">
        <v>2632</v>
      </c>
      <c r="O42" s="307">
        <v>17.122040072859747</v>
      </c>
      <c r="P42" s="308">
        <v>528</v>
      </c>
      <c r="Q42" s="307">
        <v>3.4348165495706482</v>
      </c>
      <c r="R42" s="355">
        <v>15372</v>
      </c>
      <c r="S42"/>
      <c r="T42"/>
      <c r="U42"/>
      <c r="V42"/>
      <c r="W42"/>
    </row>
    <row r="43" spans="1:23">
      <c r="A43" s="18">
        <v>5</v>
      </c>
      <c r="B43" s="65" t="s">
        <v>327</v>
      </c>
      <c r="C43" s="68">
        <v>219073</v>
      </c>
      <c r="D43" s="67">
        <v>1836</v>
      </c>
      <c r="E43" s="71">
        <v>1.2152662862892016</v>
      </c>
      <c r="F43" s="67">
        <v>8371</v>
      </c>
      <c r="G43" s="71">
        <v>5.5408464501780541</v>
      </c>
      <c r="H43" s="67">
        <v>24428</v>
      </c>
      <c r="I43" s="71">
        <v>16.169131177272668</v>
      </c>
      <c r="J43" s="67">
        <v>64717</v>
      </c>
      <c r="K43" s="71">
        <v>42.836812772210379</v>
      </c>
      <c r="L43" s="67">
        <v>25290</v>
      </c>
      <c r="M43" s="71">
        <v>16.739697374865965</v>
      </c>
      <c r="N43" s="67">
        <v>21596</v>
      </c>
      <c r="O43" s="72">
        <v>14.294602787963834</v>
      </c>
      <c r="P43" s="67">
        <v>4840</v>
      </c>
      <c r="Q43" s="72">
        <v>3.2036431512198997</v>
      </c>
      <c r="R43" s="252">
        <v>151078</v>
      </c>
      <c r="S43"/>
      <c r="T43"/>
      <c r="U43"/>
      <c r="V43"/>
      <c r="W43"/>
    </row>
    <row r="44" spans="1:23" ht="15">
      <c r="A44" s="349">
        <v>4</v>
      </c>
      <c r="B44" s="349" t="s">
        <v>10</v>
      </c>
      <c r="C44" s="355">
        <v>2820</v>
      </c>
      <c r="D44" s="308">
        <v>12</v>
      </c>
      <c r="E44" s="307">
        <v>0.83857442348008393</v>
      </c>
      <c r="F44" s="308">
        <v>55</v>
      </c>
      <c r="G44" s="307">
        <v>3.8434661076170511</v>
      </c>
      <c r="H44" s="308">
        <v>209</v>
      </c>
      <c r="I44" s="307">
        <v>14.605171208944794</v>
      </c>
      <c r="J44" s="308">
        <v>559</v>
      </c>
      <c r="K44" s="307">
        <v>39.063591893780576</v>
      </c>
      <c r="L44" s="308">
        <v>305</v>
      </c>
      <c r="M44" s="307">
        <v>21.313766596785463</v>
      </c>
      <c r="N44" s="308">
        <v>236</v>
      </c>
      <c r="O44" s="307">
        <v>16.491963661774982</v>
      </c>
      <c r="P44" s="308">
        <v>55</v>
      </c>
      <c r="Q44" s="307">
        <v>3.8434661076170511</v>
      </c>
      <c r="R44" s="355">
        <v>1431</v>
      </c>
      <c r="S44"/>
      <c r="T44"/>
      <c r="U44"/>
      <c r="V44"/>
      <c r="W44"/>
    </row>
    <row r="45" spans="1:23" ht="15">
      <c r="A45" s="349">
        <v>42</v>
      </c>
      <c r="B45" s="349" t="s">
        <v>3331</v>
      </c>
      <c r="C45" s="355">
        <v>27844</v>
      </c>
      <c r="D45" s="308">
        <v>190</v>
      </c>
      <c r="E45" s="307">
        <v>1.0307041336660518</v>
      </c>
      <c r="F45" s="308">
        <v>868</v>
      </c>
      <c r="G45" s="307">
        <v>4.708690463274384</v>
      </c>
      <c r="H45" s="308">
        <v>2640</v>
      </c>
      <c r="I45" s="307">
        <v>14.321362699359879</v>
      </c>
      <c r="J45" s="308">
        <v>8607</v>
      </c>
      <c r="K45" s="307">
        <v>46.690897255072151</v>
      </c>
      <c r="L45" s="308">
        <v>3136</v>
      </c>
      <c r="M45" s="307">
        <v>17.012042964088099</v>
      </c>
      <c r="N45" s="308">
        <v>2478</v>
      </c>
      <c r="O45" s="307">
        <v>13.442551806444614</v>
      </c>
      <c r="P45" s="308">
        <v>515</v>
      </c>
      <c r="Q45" s="307">
        <v>2.7937506780948249</v>
      </c>
      <c r="R45" s="355">
        <v>18434</v>
      </c>
      <c r="S45"/>
      <c r="T45"/>
      <c r="U45"/>
      <c r="V45"/>
      <c r="W45"/>
    </row>
    <row r="46" spans="1:23" ht="15">
      <c r="A46" s="349">
        <v>44</v>
      </c>
      <c r="B46" s="349" t="s">
        <v>30</v>
      </c>
      <c r="C46" s="355">
        <v>7393</v>
      </c>
      <c r="D46" s="308">
        <v>66</v>
      </c>
      <c r="E46" s="307">
        <v>1.1512297226582942</v>
      </c>
      <c r="F46" s="308">
        <v>344</v>
      </c>
      <c r="G46" s="307">
        <v>6.0003488574917148</v>
      </c>
      <c r="H46" s="308">
        <v>817</v>
      </c>
      <c r="I46" s="307">
        <v>14.250828536542823</v>
      </c>
      <c r="J46" s="308">
        <v>2573</v>
      </c>
      <c r="K46" s="307">
        <v>44.880516309087739</v>
      </c>
      <c r="L46" s="308">
        <v>980</v>
      </c>
      <c r="M46" s="307">
        <v>17.094017094017094</v>
      </c>
      <c r="N46" s="308">
        <v>792</v>
      </c>
      <c r="O46" s="307">
        <v>13.814756671899527</v>
      </c>
      <c r="P46" s="308">
        <v>161</v>
      </c>
      <c r="Q46" s="307">
        <v>2.8083028083028085</v>
      </c>
      <c r="R46" s="355">
        <v>5733</v>
      </c>
      <c r="S46"/>
      <c r="T46"/>
      <c r="U46"/>
      <c r="V46"/>
      <c r="W46"/>
    </row>
    <row r="47" spans="1:23" ht="15">
      <c r="A47" s="349">
        <v>59</v>
      </c>
      <c r="B47" s="349" t="s">
        <v>39</v>
      </c>
      <c r="C47" s="355">
        <v>5232</v>
      </c>
      <c r="D47" s="308">
        <v>16</v>
      </c>
      <c r="E47" s="307">
        <v>0.61562139284340134</v>
      </c>
      <c r="F47" s="308">
        <v>87</v>
      </c>
      <c r="G47" s="307">
        <v>3.3474413235859943</v>
      </c>
      <c r="H47" s="308">
        <v>268</v>
      </c>
      <c r="I47" s="307">
        <v>10.311658330126971</v>
      </c>
      <c r="J47" s="308">
        <v>830</v>
      </c>
      <c r="K47" s="307">
        <v>31.935359753751442</v>
      </c>
      <c r="L47" s="308">
        <v>586</v>
      </c>
      <c r="M47" s="307">
        <v>22.547133512889573</v>
      </c>
      <c r="N47" s="308">
        <v>669</v>
      </c>
      <c r="O47" s="307">
        <v>25.740669488264718</v>
      </c>
      <c r="P47" s="308">
        <v>143</v>
      </c>
      <c r="Q47" s="307">
        <v>5.502116198537899</v>
      </c>
      <c r="R47" s="355">
        <v>2599</v>
      </c>
      <c r="S47"/>
      <c r="T47"/>
      <c r="U47"/>
      <c r="V47"/>
      <c r="W47"/>
    </row>
    <row r="48" spans="1:23" ht="15">
      <c r="A48" s="349">
        <v>113</v>
      </c>
      <c r="B48" s="349" t="s">
        <v>55</v>
      </c>
      <c r="C48" s="355">
        <v>9934</v>
      </c>
      <c r="D48" s="308">
        <v>94</v>
      </c>
      <c r="E48" s="307">
        <v>1.505927587311759</v>
      </c>
      <c r="F48" s="308">
        <v>334</v>
      </c>
      <c r="G48" s="307">
        <v>5.3508490868311434</v>
      </c>
      <c r="H48" s="308">
        <v>978</v>
      </c>
      <c r="I48" s="307">
        <v>15.668055110541493</v>
      </c>
      <c r="J48" s="308">
        <v>2856</v>
      </c>
      <c r="K48" s="307">
        <v>45.754565844280684</v>
      </c>
      <c r="L48" s="308">
        <v>997</v>
      </c>
      <c r="M48" s="307">
        <v>15.972444729253443</v>
      </c>
      <c r="N48" s="308">
        <v>723</v>
      </c>
      <c r="O48" s="307">
        <v>11.582826017302146</v>
      </c>
      <c r="P48" s="308">
        <v>260</v>
      </c>
      <c r="Q48" s="307">
        <v>4.1653316244793333</v>
      </c>
      <c r="R48" s="355">
        <v>6242</v>
      </c>
      <c r="S48"/>
      <c r="T48"/>
      <c r="U48"/>
      <c r="V48"/>
      <c r="W48"/>
    </row>
    <row r="49" spans="1:23" ht="15">
      <c r="A49" s="349">
        <v>125</v>
      </c>
      <c r="B49" s="349" t="s">
        <v>59</v>
      </c>
      <c r="C49" s="355">
        <v>8802</v>
      </c>
      <c r="D49" s="308">
        <v>81</v>
      </c>
      <c r="E49" s="307">
        <v>1.1666426616736281</v>
      </c>
      <c r="F49" s="308">
        <v>363</v>
      </c>
      <c r="G49" s="307">
        <v>5.2282874837966293</v>
      </c>
      <c r="H49" s="308">
        <v>1085</v>
      </c>
      <c r="I49" s="307">
        <v>15.627250468097365</v>
      </c>
      <c r="J49" s="308">
        <v>3307</v>
      </c>
      <c r="K49" s="307">
        <v>47.63070718709492</v>
      </c>
      <c r="L49" s="308">
        <v>1153</v>
      </c>
      <c r="M49" s="307">
        <v>16.606654184070287</v>
      </c>
      <c r="N49" s="308">
        <v>806</v>
      </c>
      <c r="O49" s="307">
        <v>11.608814633443757</v>
      </c>
      <c r="P49" s="308">
        <v>148</v>
      </c>
      <c r="Q49" s="307">
        <v>2.1316433818234191</v>
      </c>
      <c r="R49" s="355">
        <v>6943</v>
      </c>
      <c r="S49"/>
      <c r="T49"/>
      <c r="U49"/>
      <c r="V49"/>
      <c r="W49"/>
    </row>
    <row r="50" spans="1:23" ht="15">
      <c r="A50" s="349">
        <v>138</v>
      </c>
      <c r="B50" s="349" t="s">
        <v>65</v>
      </c>
      <c r="C50" s="355">
        <v>16037</v>
      </c>
      <c r="D50" s="308">
        <v>127</v>
      </c>
      <c r="E50" s="307">
        <v>1.1298932384341638</v>
      </c>
      <c r="F50" s="308">
        <v>577</v>
      </c>
      <c r="G50" s="307">
        <v>5.1334519572953736</v>
      </c>
      <c r="H50" s="308">
        <v>1622</v>
      </c>
      <c r="I50" s="307">
        <v>14.430604982206404</v>
      </c>
      <c r="J50" s="308">
        <v>4642</v>
      </c>
      <c r="K50" s="307">
        <v>41.298932384341633</v>
      </c>
      <c r="L50" s="308">
        <v>1920</v>
      </c>
      <c r="M50" s="307">
        <v>17.081850533807831</v>
      </c>
      <c r="N50" s="308">
        <v>1937</v>
      </c>
      <c r="O50" s="307">
        <v>17.233096085409251</v>
      </c>
      <c r="P50" s="308">
        <v>415</v>
      </c>
      <c r="Q50" s="307">
        <v>3.6921708185053381</v>
      </c>
      <c r="R50" s="355">
        <v>11240</v>
      </c>
      <c r="S50"/>
      <c r="T50"/>
      <c r="U50"/>
      <c r="V50"/>
      <c r="W50"/>
    </row>
    <row r="51" spans="1:23" ht="15">
      <c r="A51" s="349">
        <v>234</v>
      </c>
      <c r="B51" s="349" t="s">
        <v>92</v>
      </c>
      <c r="C51" s="355">
        <v>24242</v>
      </c>
      <c r="D51" s="308">
        <v>331</v>
      </c>
      <c r="E51" s="307">
        <v>1.5695386220304424</v>
      </c>
      <c r="F51" s="308">
        <v>1592</v>
      </c>
      <c r="G51" s="307">
        <v>7.5489591730285941</v>
      </c>
      <c r="H51" s="308">
        <v>4458</v>
      </c>
      <c r="I51" s="307">
        <v>21.138982407890371</v>
      </c>
      <c r="J51" s="308">
        <v>9173</v>
      </c>
      <c r="K51" s="307">
        <v>43.496609606904073</v>
      </c>
      <c r="L51" s="308">
        <v>2774</v>
      </c>
      <c r="M51" s="307">
        <v>13.153776850490779</v>
      </c>
      <c r="N51" s="308">
        <v>2218</v>
      </c>
      <c r="O51" s="307">
        <v>10.517331310161696</v>
      </c>
      <c r="P51" s="308">
        <v>543</v>
      </c>
      <c r="Q51" s="307">
        <v>2.574802029494049</v>
      </c>
      <c r="R51" s="355">
        <v>21089</v>
      </c>
      <c r="S51"/>
      <c r="T51"/>
      <c r="U51"/>
      <c r="V51"/>
      <c r="W51"/>
    </row>
    <row r="52" spans="1:23" ht="15">
      <c r="A52" s="349">
        <v>240</v>
      </c>
      <c r="B52" s="349" t="s">
        <v>97</v>
      </c>
      <c r="C52" s="355">
        <v>12512</v>
      </c>
      <c r="D52" s="308">
        <v>42</v>
      </c>
      <c r="E52" s="307">
        <v>0.63338862916603833</v>
      </c>
      <c r="F52" s="308">
        <v>214</v>
      </c>
      <c r="G52" s="307">
        <v>3.2272658724174335</v>
      </c>
      <c r="H52" s="308">
        <v>736</v>
      </c>
      <c r="I52" s="307">
        <v>11.09938169205248</v>
      </c>
      <c r="J52" s="308">
        <v>2245</v>
      </c>
      <c r="K52" s="307">
        <v>33.856130297089429</v>
      </c>
      <c r="L52" s="308">
        <v>1468</v>
      </c>
      <c r="M52" s="307">
        <v>22.13844065751772</v>
      </c>
      <c r="N52" s="308">
        <v>1615</v>
      </c>
      <c r="O52" s="307">
        <v>24.355300859598856</v>
      </c>
      <c r="P52" s="308">
        <v>311</v>
      </c>
      <c r="Q52" s="307">
        <v>4.6900919921580453</v>
      </c>
      <c r="R52" s="355">
        <v>6631</v>
      </c>
      <c r="S52"/>
      <c r="T52"/>
      <c r="U52"/>
      <c r="V52"/>
      <c r="W52"/>
    </row>
    <row r="53" spans="1:23" ht="15">
      <c r="A53" s="349">
        <v>284</v>
      </c>
      <c r="B53" s="349" t="s">
        <v>108</v>
      </c>
      <c r="C53" s="355">
        <v>21346</v>
      </c>
      <c r="D53" s="308">
        <v>250</v>
      </c>
      <c r="E53" s="307">
        <v>1.343652585187574</v>
      </c>
      <c r="F53" s="308">
        <v>1263</v>
      </c>
      <c r="G53" s="307">
        <v>6.7881328603676234</v>
      </c>
      <c r="H53" s="308">
        <v>3704</v>
      </c>
      <c r="I53" s="307">
        <v>19.907556702139097</v>
      </c>
      <c r="J53" s="308">
        <v>7855</v>
      </c>
      <c r="K53" s="307">
        <v>42.217564226593574</v>
      </c>
      <c r="L53" s="308">
        <v>2774</v>
      </c>
      <c r="M53" s="307">
        <v>14.90916908524132</v>
      </c>
      <c r="N53" s="308">
        <v>2242</v>
      </c>
      <c r="O53" s="307">
        <v>12.049876383962163</v>
      </c>
      <c r="P53" s="308">
        <v>518</v>
      </c>
      <c r="Q53" s="307">
        <v>2.784048156508653</v>
      </c>
      <c r="R53" s="355">
        <v>18606</v>
      </c>
      <c r="S53"/>
      <c r="T53"/>
      <c r="U53"/>
      <c r="V53"/>
      <c r="W53"/>
    </row>
    <row r="54" spans="1:23" ht="15">
      <c r="A54" s="349">
        <v>306</v>
      </c>
      <c r="B54" s="349" t="s">
        <v>110</v>
      </c>
      <c r="C54" s="355">
        <v>5929</v>
      </c>
      <c r="D54" s="308">
        <v>56</v>
      </c>
      <c r="E54" s="307">
        <v>1.4231257941550191</v>
      </c>
      <c r="F54" s="308">
        <v>220</v>
      </c>
      <c r="G54" s="307">
        <v>5.5908513341804325</v>
      </c>
      <c r="H54" s="308">
        <v>675</v>
      </c>
      <c r="I54" s="307">
        <v>17.153748411689961</v>
      </c>
      <c r="J54" s="308">
        <v>1676</v>
      </c>
      <c r="K54" s="307">
        <v>42.592121982210926</v>
      </c>
      <c r="L54" s="308">
        <v>613</v>
      </c>
      <c r="M54" s="307">
        <v>15.578144853875475</v>
      </c>
      <c r="N54" s="308">
        <v>557</v>
      </c>
      <c r="O54" s="307">
        <v>14.155019059720459</v>
      </c>
      <c r="P54" s="308">
        <v>138</v>
      </c>
      <c r="Q54" s="307">
        <v>3.5069885641677256</v>
      </c>
      <c r="R54" s="355">
        <v>3935</v>
      </c>
      <c r="S54"/>
      <c r="T54"/>
      <c r="U54"/>
      <c r="V54"/>
      <c r="W54"/>
    </row>
    <row r="55" spans="1:23" ht="15">
      <c r="A55" s="349">
        <v>347</v>
      </c>
      <c r="B55" s="349" t="s">
        <v>124</v>
      </c>
      <c r="C55" s="355">
        <v>5563</v>
      </c>
      <c r="D55" s="308">
        <v>16</v>
      </c>
      <c r="E55" s="307">
        <v>0.5</v>
      </c>
      <c r="F55" s="308">
        <v>112</v>
      </c>
      <c r="G55" s="307">
        <v>3.5000000000000004</v>
      </c>
      <c r="H55" s="308">
        <v>311</v>
      </c>
      <c r="I55" s="307">
        <v>9.71875</v>
      </c>
      <c r="J55" s="308">
        <v>1135</v>
      </c>
      <c r="K55" s="307">
        <v>35.46875</v>
      </c>
      <c r="L55" s="308">
        <v>772</v>
      </c>
      <c r="M55" s="307">
        <v>24.125</v>
      </c>
      <c r="N55" s="308">
        <v>699</v>
      </c>
      <c r="O55" s="307">
        <v>21.84375</v>
      </c>
      <c r="P55" s="308">
        <v>155</v>
      </c>
      <c r="Q55" s="307">
        <v>4.84375</v>
      </c>
      <c r="R55" s="355">
        <v>3200</v>
      </c>
      <c r="S55"/>
      <c r="T55"/>
      <c r="U55"/>
      <c r="V55"/>
      <c r="W55"/>
    </row>
    <row r="56" spans="1:23" ht="15">
      <c r="A56" s="349">
        <v>411</v>
      </c>
      <c r="B56" s="349" t="s">
        <v>145</v>
      </c>
      <c r="C56" s="355">
        <v>10405</v>
      </c>
      <c r="D56" s="308">
        <v>78</v>
      </c>
      <c r="E56" s="307">
        <v>1.053200108020524</v>
      </c>
      <c r="F56" s="308">
        <v>281</v>
      </c>
      <c r="G56" s="307">
        <v>3.7942209019713751</v>
      </c>
      <c r="H56" s="308">
        <v>1039</v>
      </c>
      <c r="I56" s="307">
        <v>14.029165541452876</v>
      </c>
      <c r="J56" s="308">
        <v>3076</v>
      </c>
      <c r="K56" s="307">
        <v>41.533891439373484</v>
      </c>
      <c r="L56" s="308">
        <v>1411</v>
      </c>
      <c r="M56" s="307">
        <v>19.052119902781527</v>
      </c>
      <c r="N56" s="308">
        <v>1253</v>
      </c>
      <c r="O56" s="307">
        <v>16.918714555765597</v>
      </c>
      <c r="P56" s="308">
        <v>268</v>
      </c>
      <c r="Q56" s="307">
        <v>3.618687550634621</v>
      </c>
      <c r="R56" s="355">
        <v>7406</v>
      </c>
      <c r="S56"/>
      <c r="T56"/>
      <c r="U56"/>
      <c r="V56"/>
      <c r="W56"/>
    </row>
    <row r="57" spans="1:23" ht="15">
      <c r="A57" s="349">
        <v>501</v>
      </c>
      <c r="B57" s="349" t="s">
        <v>163</v>
      </c>
      <c r="C57" s="355">
        <v>3274</v>
      </c>
      <c r="D57" s="308">
        <v>11</v>
      </c>
      <c r="E57" s="307">
        <v>0.59556036816459124</v>
      </c>
      <c r="F57" s="308">
        <v>74</v>
      </c>
      <c r="G57" s="307">
        <v>4.0064970221981593</v>
      </c>
      <c r="H57" s="308">
        <v>246</v>
      </c>
      <c r="I57" s="307">
        <v>13.318895506226314</v>
      </c>
      <c r="J57" s="308">
        <v>723</v>
      </c>
      <c r="K57" s="307">
        <v>39.144558743909045</v>
      </c>
      <c r="L57" s="308">
        <v>359</v>
      </c>
      <c r="M57" s="307">
        <v>19.436924742826207</v>
      </c>
      <c r="N57" s="308">
        <v>348</v>
      </c>
      <c r="O57" s="307">
        <v>18.841364374661612</v>
      </c>
      <c r="P57" s="308">
        <v>86</v>
      </c>
      <c r="Q57" s="307">
        <v>4.6561992420140763</v>
      </c>
      <c r="R57" s="355">
        <v>1847</v>
      </c>
      <c r="S57"/>
      <c r="T57"/>
      <c r="U57"/>
      <c r="V57"/>
      <c r="W57"/>
    </row>
    <row r="58" spans="1:23" ht="15">
      <c r="A58" s="349">
        <v>543</v>
      </c>
      <c r="B58" s="349" t="s">
        <v>167</v>
      </c>
      <c r="C58" s="355">
        <v>8543</v>
      </c>
      <c r="D58" s="308">
        <v>96</v>
      </c>
      <c r="E58" s="307">
        <v>1.448400724200362</v>
      </c>
      <c r="F58" s="308">
        <v>378</v>
      </c>
      <c r="G58" s="307">
        <v>5.703077851538926</v>
      </c>
      <c r="H58" s="308">
        <v>1186</v>
      </c>
      <c r="I58" s="307">
        <v>17.893783946891972</v>
      </c>
      <c r="J58" s="308">
        <v>2902</v>
      </c>
      <c r="K58" s="307">
        <v>43.783946891973443</v>
      </c>
      <c r="L58" s="308">
        <v>1042</v>
      </c>
      <c r="M58" s="307">
        <v>15.721182860591432</v>
      </c>
      <c r="N58" s="308">
        <v>759</v>
      </c>
      <c r="O58" s="307">
        <v>11.451418225709114</v>
      </c>
      <c r="P58" s="308">
        <v>265</v>
      </c>
      <c r="Q58" s="307">
        <v>3.9981894990947495</v>
      </c>
      <c r="R58" s="355">
        <v>6628</v>
      </c>
      <c r="S58"/>
      <c r="T58"/>
      <c r="U58"/>
      <c r="V58"/>
      <c r="W58"/>
    </row>
    <row r="59" spans="1:23" ht="15">
      <c r="A59" s="349">
        <v>628</v>
      </c>
      <c r="B59" s="349" t="s">
        <v>183</v>
      </c>
      <c r="C59" s="355">
        <v>9567</v>
      </c>
      <c r="D59" s="308">
        <v>99</v>
      </c>
      <c r="E59" s="307">
        <v>1.3670256835128418</v>
      </c>
      <c r="F59" s="308">
        <v>453</v>
      </c>
      <c r="G59" s="307">
        <v>6.2551781275890646</v>
      </c>
      <c r="H59" s="308">
        <v>1326</v>
      </c>
      <c r="I59" s="307">
        <v>18.30985915492958</v>
      </c>
      <c r="J59" s="308">
        <v>3200</v>
      </c>
      <c r="K59" s="307">
        <v>44.186688760011045</v>
      </c>
      <c r="L59" s="308">
        <v>1103</v>
      </c>
      <c r="M59" s="307">
        <v>15.23059928196631</v>
      </c>
      <c r="N59" s="308">
        <v>871</v>
      </c>
      <c r="O59" s="307">
        <v>12.027064346865506</v>
      </c>
      <c r="P59" s="308">
        <v>190</v>
      </c>
      <c r="Q59" s="307">
        <v>2.6235846451256561</v>
      </c>
      <c r="R59" s="355">
        <v>7242</v>
      </c>
      <c r="S59"/>
      <c r="T59"/>
      <c r="U59"/>
      <c r="V59"/>
      <c r="W59"/>
    </row>
    <row r="60" spans="1:23" ht="15">
      <c r="A60" s="349">
        <v>656</v>
      </c>
      <c r="B60" s="349" t="s">
        <v>195</v>
      </c>
      <c r="C60" s="355">
        <v>16520</v>
      </c>
      <c r="D60" s="308">
        <v>105</v>
      </c>
      <c r="E60" s="307">
        <v>1.3508297954457738</v>
      </c>
      <c r="F60" s="308">
        <v>424</v>
      </c>
      <c r="G60" s="307">
        <v>5.4547793644667442</v>
      </c>
      <c r="H60" s="308">
        <v>1046</v>
      </c>
      <c r="I60" s="307">
        <v>13.456837771774092</v>
      </c>
      <c r="J60" s="308">
        <v>3388</v>
      </c>
      <c r="K60" s="307">
        <v>43.586774733050305</v>
      </c>
      <c r="L60" s="308">
        <v>1427</v>
      </c>
      <c r="M60" s="307">
        <v>18.358420172391611</v>
      </c>
      <c r="N60" s="308">
        <v>1176</v>
      </c>
      <c r="O60" s="307">
        <v>15.129293708992666</v>
      </c>
      <c r="P60" s="308">
        <v>207</v>
      </c>
      <c r="Q60" s="307">
        <v>2.6630644538788113</v>
      </c>
      <c r="R60" s="355">
        <v>7773</v>
      </c>
      <c r="S60"/>
      <c r="T60"/>
      <c r="U60"/>
      <c r="V60"/>
      <c r="W60"/>
    </row>
    <row r="61" spans="1:23" ht="15">
      <c r="A61" s="349">
        <v>761</v>
      </c>
      <c r="B61" s="349" t="s">
        <v>230</v>
      </c>
      <c r="C61" s="355">
        <v>15996</v>
      </c>
      <c r="D61" s="308">
        <v>88</v>
      </c>
      <c r="E61" s="307">
        <v>1.0101010101010102</v>
      </c>
      <c r="F61" s="308">
        <v>449</v>
      </c>
      <c r="G61" s="307">
        <v>5.1538108356290175</v>
      </c>
      <c r="H61" s="308">
        <v>1161</v>
      </c>
      <c r="I61" s="307">
        <v>13.326446280991735</v>
      </c>
      <c r="J61" s="308">
        <v>3689</v>
      </c>
      <c r="K61" s="307">
        <v>42.343893480257115</v>
      </c>
      <c r="L61" s="308">
        <v>1620</v>
      </c>
      <c r="M61" s="307">
        <v>18.595041322314049</v>
      </c>
      <c r="N61" s="308">
        <v>1422</v>
      </c>
      <c r="O61" s="307">
        <v>16.32231404958678</v>
      </c>
      <c r="P61" s="308">
        <v>283</v>
      </c>
      <c r="Q61" s="307">
        <v>3.248393021120294</v>
      </c>
      <c r="R61" s="355">
        <v>8712</v>
      </c>
      <c r="S61"/>
      <c r="T61"/>
      <c r="U61"/>
      <c r="V61"/>
      <c r="W61"/>
    </row>
    <row r="62" spans="1:23" ht="15">
      <c r="A62" s="349">
        <v>842</v>
      </c>
      <c r="B62" s="349" t="s">
        <v>244</v>
      </c>
      <c r="C62" s="355">
        <v>7114</v>
      </c>
      <c r="D62" s="308">
        <v>78</v>
      </c>
      <c r="E62" s="307">
        <v>1.4479302023389642</v>
      </c>
      <c r="F62" s="308">
        <v>283</v>
      </c>
      <c r="G62" s="307">
        <v>5.2533877854093181</v>
      </c>
      <c r="H62" s="308">
        <v>921</v>
      </c>
      <c r="I62" s="307">
        <v>17.096714312233154</v>
      </c>
      <c r="J62" s="308">
        <v>2281</v>
      </c>
      <c r="K62" s="307">
        <v>42.342676814553556</v>
      </c>
      <c r="L62" s="308">
        <v>850</v>
      </c>
      <c r="M62" s="307">
        <v>15.778726563950251</v>
      </c>
      <c r="N62" s="308">
        <v>795</v>
      </c>
      <c r="O62" s="307">
        <v>14.757750139224058</v>
      </c>
      <c r="P62" s="308">
        <v>179</v>
      </c>
      <c r="Q62" s="307">
        <v>3.3228141822906996</v>
      </c>
      <c r="R62" s="355">
        <v>5387</v>
      </c>
      <c r="S62"/>
      <c r="T62"/>
      <c r="U62"/>
      <c r="V62"/>
      <c r="W62"/>
    </row>
    <row r="63" spans="1:23">
      <c r="A63" s="18">
        <v>6</v>
      </c>
      <c r="B63" s="65" t="s">
        <v>347</v>
      </c>
      <c r="C63" s="68">
        <v>256188</v>
      </c>
      <c r="D63" s="67">
        <v>1580</v>
      </c>
      <c r="E63" s="71">
        <v>1.1232041174672458</v>
      </c>
      <c r="F63" s="67">
        <v>6979</v>
      </c>
      <c r="G63" s="71">
        <v>4.9612921112682962</v>
      </c>
      <c r="H63" s="67">
        <v>22257</v>
      </c>
      <c r="I63" s="71">
        <v>15.8222493939674</v>
      </c>
      <c r="J63" s="67">
        <v>64533</v>
      </c>
      <c r="K63" s="71">
        <v>45.875779311717579</v>
      </c>
      <c r="L63" s="67">
        <v>23023</v>
      </c>
      <c r="M63" s="71">
        <v>16.366790124334429</v>
      </c>
      <c r="N63" s="67">
        <v>18786</v>
      </c>
      <c r="O63" s="72">
        <v>13.354754778949166</v>
      </c>
      <c r="P63" s="67">
        <v>3511</v>
      </c>
      <c r="Q63" s="72">
        <v>2.495930162295886</v>
      </c>
      <c r="R63" s="252">
        <v>140669</v>
      </c>
      <c r="S63"/>
      <c r="T63"/>
      <c r="U63"/>
      <c r="V63"/>
      <c r="W63"/>
    </row>
    <row r="64" spans="1:23" ht="15">
      <c r="A64" s="349">
        <v>38</v>
      </c>
      <c r="B64" s="349" t="s">
        <v>22</v>
      </c>
      <c r="C64" s="355">
        <v>11896</v>
      </c>
      <c r="D64" s="308">
        <v>96</v>
      </c>
      <c r="E64" s="307">
        <v>1.1214953271028036</v>
      </c>
      <c r="F64" s="308">
        <v>411</v>
      </c>
      <c r="G64" s="307">
        <v>4.8014018691588785</v>
      </c>
      <c r="H64" s="308">
        <v>1322</v>
      </c>
      <c r="I64" s="307">
        <v>15.443925233644858</v>
      </c>
      <c r="J64" s="308">
        <v>3785</v>
      </c>
      <c r="K64" s="307">
        <v>44.217289719626166</v>
      </c>
      <c r="L64" s="308">
        <v>1451</v>
      </c>
      <c r="M64" s="307">
        <v>16.950934579439252</v>
      </c>
      <c r="N64" s="308">
        <v>1291</v>
      </c>
      <c r="O64" s="307">
        <v>15.08177570093458</v>
      </c>
      <c r="P64" s="308">
        <v>204</v>
      </c>
      <c r="Q64" s="307">
        <v>2.3831775700934581</v>
      </c>
      <c r="R64" s="355">
        <v>8560</v>
      </c>
      <c r="S64"/>
      <c r="T64"/>
      <c r="U64"/>
      <c r="V64"/>
      <c r="W64"/>
    </row>
    <row r="65" spans="1:23" ht="15">
      <c r="A65" s="349">
        <v>86</v>
      </c>
      <c r="B65" s="349" t="s">
        <v>43</v>
      </c>
      <c r="C65" s="355">
        <v>6307</v>
      </c>
      <c r="D65" s="308">
        <v>33</v>
      </c>
      <c r="E65" s="307">
        <v>1.2004365223717717</v>
      </c>
      <c r="F65" s="308">
        <v>132</v>
      </c>
      <c r="G65" s="307">
        <v>4.8017460894870867</v>
      </c>
      <c r="H65" s="308">
        <v>382</v>
      </c>
      <c r="I65" s="307">
        <v>13.895962168061113</v>
      </c>
      <c r="J65" s="308">
        <v>1205</v>
      </c>
      <c r="K65" s="307">
        <v>43.834121498726809</v>
      </c>
      <c r="L65" s="308">
        <v>556</v>
      </c>
      <c r="M65" s="307">
        <v>20.225536558748637</v>
      </c>
      <c r="N65" s="308">
        <v>373</v>
      </c>
      <c r="O65" s="307">
        <v>13.568570389232448</v>
      </c>
      <c r="P65" s="308">
        <v>68</v>
      </c>
      <c r="Q65" s="307">
        <v>2.4736267733721355</v>
      </c>
      <c r="R65" s="355">
        <v>2749</v>
      </c>
      <c r="S65"/>
      <c r="T65"/>
      <c r="U65"/>
      <c r="V65"/>
      <c r="W65"/>
    </row>
    <row r="66" spans="1:23" ht="15">
      <c r="A66" s="349">
        <v>107</v>
      </c>
      <c r="B66" s="349" t="s">
        <v>3332</v>
      </c>
      <c r="C66" s="355">
        <v>8373</v>
      </c>
      <c r="D66" s="308">
        <v>73</v>
      </c>
      <c r="E66" s="307">
        <v>1.2836293300509936</v>
      </c>
      <c r="F66" s="308">
        <v>344</v>
      </c>
      <c r="G66" s="307">
        <v>6.0488834183224895</v>
      </c>
      <c r="H66" s="308">
        <v>1012</v>
      </c>
      <c r="I66" s="307">
        <v>17.794970986460349</v>
      </c>
      <c r="J66" s="308">
        <v>2621</v>
      </c>
      <c r="K66" s="307">
        <v>46.087568137858277</v>
      </c>
      <c r="L66" s="308">
        <v>824</v>
      </c>
      <c r="M66" s="307">
        <v>14.489185862493406</v>
      </c>
      <c r="N66" s="308">
        <v>695</v>
      </c>
      <c r="O66" s="307">
        <v>12.220854580622472</v>
      </c>
      <c r="P66" s="308">
        <v>118</v>
      </c>
      <c r="Q66" s="307">
        <v>2.0749076841920169</v>
      </c>
      <c r="R66" s="355">
        <v>5687</v>
      </c>
      <c r="S66"/>
      <c r="T66"/>
      <c r="U66"/>
      <c r="V66"/>
      <c r="W66"/>
    </row>
    <row r="67" spans="1:23" ht="15">
      <c r="A67" s="349">
        <v>134</v>
      </c>
      <c r="B67" s="349" t="s">
        <v>63</v>
      </c>
      <c r="C67" s="355">
        <v>9531</v>
      </c>
      <c r="D67" s="308">
        <v>66</v>
      </c>
      <c r="E67" s="307">
        <v>1.0322177040975915</v>
      </c>
      <c r="F67" s="308">
        <v>329</v>
      </c>
      <c r="G67" s="307">
        <v>5.1454488583046603</v>
      </c>
      <c r="H67" s="308">
        <v>1039</v>
      </c>
      <c r="I67" s="307">
        <v>16.249609008445418</v>
      </c>
      <c r="J67" s="308">
        <v>2999</v>
      </c>
      <c r="K67" s="307">
        <v>46.903346887707222</v>
      </c>
      <c r="L67" s="308">
        <v>999</v>
      </c>
      <c r="M67" s="307">
        <v>15.624022521113545</v>
      </c>
      <c r="N67" s="308">
        <v>812</v>
      </c>
      <c r="O67" s="307">
        <v>12.699405692837034</v>
      </c>
      <c r="P67" s="308">
        <v>150</v>
      </c>
      <c r="Q67" s="307">
        <v>2.3459493274945262</v>
      </c>
      <c r="R67" s="355">
        <v>6394</v>
      </c>
      <c r="S67"/>
      <c r="T67"/>
      <c r="U67"/>
      <c r="V67"/>
      <c r="W67"/>
    </row>
    <row r="68" spans="1:23" ht="15">
      <c r="A68" s="349">
        <v>150</v>
      </c>
      <c r="B68" s="349" t="s">
        <v>3333</v>
      </c>
      <c r="C68" s="355">
        <v>4096</v>
      </c>
      <c r="D68" s="308">
        <v>14</v>
      </c>
      <c r="E68" s="307">
        <v>0.85313833028641073</v>
      </c>
      <c r="F68" s="308">
        <v>48</v>
      </c>
      <c r="G68" s="307">
        <v>2.9250457038391224</v>
      </c>
      <c r="H68" s="308">
        <v>174</v>
      </c>
      <c r="I68" s="307">
        <v>10.603290676416819</v>
      </c>
      <c r="J68" s="308">
        <v>649</v>
      </c>
      <c r="K68" s="307">
        <v>39.549055453991464</v>
      </c>
      <c r="L68" s="308">
        <v>347</v>
      </c>
      <c r="M68" s="307">
        <v>21.145642900670321</v>
      </c>
      <c r="N68" s="308">
        <v>342</v>
      </c>
      <c r="O68" s="307">
        <v>20.840950639853748</v>
      </c>
      <c r="P68" s="308">
        <v>67</v>
      </c>
      <c r="Q68" s="307">
        <v>4.0828762949421087</v>
      </c>
      <c r="R68" s="355">
        <v>1641</v>
      </c>
      <c r="S68"/>
      <c r="T68"/>
      <c r="U68"/>
      <c r="V68"/>
      <c r="W68"/>
    </row>
    <row r="69" spans="1:23" ht="15">
      <c r="A69" s="349">
        <v>237</v>
      </c>
      <c r="B69" s="349" t="s">
        <v>95</v>
      </c>
      <c r="C69" s="355">
        <v>20328</v>
      </c>
      <c r="D69" s="308">
        <v>82</v>
      </c>
      <c r="E69" s="307">
        <v>0.99841714355290401</v>
      </c>
      <c r="F69" s="308">
        <v>365</v>
      </c>
      <c r="G69" s="307">
        <v>4.4441738706928042</v>
      </c>
      <c r="H69" s="308">
        <v>1124</v>
      </c>
      <c r="I69" s="307">
        <v>13.685620357969071</v>
      </c>
      <c r="J69" s="308">
        <v>4219</v>
      </c>
      <c r="K69" s="307">
        <v>51.369779617679292</v>
      </c>
      <c r="L69" s="308">
        <v>1279</v>
      </c>
      <c r="M69" s="307">
        <v>15.572872275660538</v>
      </c>
      <c r="N69" s="308">
        <v>974</v>
      </c>
      <c r="O69" s="307">
        <v>11.859247534396689</v>
      </c>
      <c r="P69" s="308">
        <v>170</v>
      </c>
      <c r="Q69" s="307">
        <v>2.0698892000487032</v>
      </c>
      <c r="R69" s="355">
        <v>8213</v>
      </c>
      <c r="S69"/>
      <c r="T69"/>
      <c r="U69"/>
      <c r="V69"/>
      <c r="W69"/>
    </row>
    <row r="70" spans="1:23" ht="15">
      <c r="A70" s="349">
        <v>264</v>
      </c>
      <c r="B70" s="349" t="s">
        <v>102</v>
      </c>
      <c r="C70" s="355">
        <v>12096</v>
      </c>
      <c r="D70" s="308">
        <v>38</v>
      </c>
      <c r="E70" s="307">
        <v>1.2978142076502732</v>
      </c>
      <c r="F70" s="308">
        <v>153</v>
      </c>
      <c r="G70" s="307">
        <v>5.2254098360655741</v>
      </c>
      <c r="H70" s="308">
        <v>432</v>
      </c>
      <c r="I70" s="307">
        <v>14.754098360655737</v>
      </c>
      <c r="J70" s="308">
        <v>1312</v>
      </c>
      <c r="K70" s="307">
        <v>44.808743169398909</v>
      </c>
      <c r="L70" s="308">
        <v>547</v>
      </c>
      <c r="M70" s="307">
        <v>18.681693989071039</v>
      </c>
      <c r="N70" s="308">
        <v>378</v>
      </c>
      <c r="O70" s="307">
        <v>12.909836065573771</v>
      </c>
      <c r="P70" s="308">
        <v>68</v>
      </c>
      <c r="Q70" s="307">
        <v>2.3224043715846996</v>
      </c>
      <c r="R70" s="355">
        <v>2928</v>
      </c>
      <c r="S70"/>
      <c r="T70"/>
      <c r="U70"/>
      <c r="V70"/>
      <c r="W70"/>
    </row>
    <row r="71" spans="1:23" ht="15">
      <c r="A71" s="349">
        <v>310</v>
      </c>
      <c r="B71" s="349" t="s">
        <v>114</v>
      </c>
      <c r="C71" s="355">
        <v>10230</v>
      </c>
      <c r="D71" s="308">
        <v>33</v>
      </c>
      <c r="E71" s="307">
        <v>0.69138906348208673</v>
      </c>
      <c r="F71" s="308">
        <v>188</v>
      </c>
      <c r="G71" s="307">
        <v>3.9388225434737065</v>
      </c>
      <c r="H71" s="308">
        <v>614</v>
      </c>
      <c r="I71" s="307">
        <v>12.864026817515189</v>
      </c>
      <c r="J71" s="308">
        <v>1853</v>
      </c>
      <c r="K71" s="307">
        <v>38.822543473706268</v>
      </c>
      <c r="L71" s="308">
        <v>898</v>
      </c>
      <c r="M71" s="307">
        <v>18.814163000209511</v>
      </c>
      <c r="N71" s="308">
        <v>986</v>
      </c>
      <c r="O71" s="307">
        <v>20.657867169495077</v>
      </c>
      <c r="P71" s="308">
        <v>201</v>
      </c>
      <c r="Q71" s="307">
        <v>4.2111879321181647</v>
      </c>
      <c r="R71" s="355">
        <v>4773</v>
      </c>
      <c r="S71"/>
      <c r="T71"/>
      <c r="U71"/>
      <c r="V71"/>
      <c r="W71"/>
    </row>
    <row r="72" spans="1:23" ht="15">
      <c r="A72" s="349">
        <v>315</v>
      </c>
      <c r="B72" s="349" t="s">
        <v>118</v>
      </c>
      <c r="C72" s="355">
        <v>6873</v>
      </c>
      <c r="D72" s="308">
        <v>55</v>
      </c>
      <c r="E72" s="307">
        <v>1.3637490701710886</v>
      </c>
      <c r="F72" s="308">
        <v>203</v>
      </c>
      <c r="G72" s="307">
        <v>5.0334738408132909</v>
      </c>
      <c r="H72" s="308">
        <v>555</v>
      </c>
      <c r="I72" s="307">
        <v>13.761467889908257</v>
      </c>
      <c r="J72" s="308">
        <v>1687</v>
      </c>
      <c r="K72" s="307">
        <v>41.829903297793209</v>
      </c>
      <c r="L72" s="308">
        <v>707</v>
      </c>
      <c r="M72" s="307">
        <v>17.530374411108358</v>
      </c>
      <c r="N72" s="308">
        <v>705</v>
      </c>
      <c r="O72" s="307">
        <v>17.48078353582941</v>
      </c>
      <c r="P72" s="308">
        <v>121</v>
      </c>
      <c r="Q72" s="307">
        <v>3.0002479543763947</v>
      </c>
      <c r="R72" s="355">
        <v>4033</v>
      </c>
      <c r="S72"/>
      <c r="T72"/>
      <c r="U72"/>
      <c r="V72"/>
      <c r="W72"/>
    </row>
    <row r="73" spans="1:23" ht="15">
      <c r="A73" s="349">
        <v>361</v>
      </c>
      <c r="B73" s="349" t="s">
        <v>131</v>
      </c>
      <c r="C73" s="355">
        <v>28656</v>
      </c>
      <c r="D73" s="308">
        <v>199</v>
      </c>
      <c r="E73" s="307">
        <v>1.1507546406060256</v>
      </c>
      <c r="F73" s="308">
        <v>889</v>
      </c>
      <c r="G73" s="307">
        <v>5.1408084195917425</v>
      </c>
      <c r="H73" s="308">
        <v>3170</v>
      </c>
      <c r="I73" s="307">
        <v>18.331116636789453</v>
      </c>
      <c r="J73" s="308">
        <v>7879</v>
      </c>
      <c r="K73" s="307">
        <v>45.561788006707914</v>
      </c>
      <c r="L73" s="308">
        <v>2499</v>
      </c>
      <c r="M73" s="307">
        <v>14.45093390389175</v>
      </c>
      <c r="N73" s="308">
        <v>2129</v>
      </c>
      <c r="O73" s="307">
        <v>12.31133984849361</v>
      </c>
      <c r="P73" s="308">
        <v>528</v>
      </c>
      <c r="Q73" s="307">
        <v>3.053258543919505</v>
      </c>
      <c r="R73" s="355">
        <v>17293</v>
      </c>
      <c r="S73"/>
      <c r="T73"/>
      <c r="U73"/>
      <c r="V73"/>
      <c r="W73"/>
    </row>
    <row r="74" spans="1:23" ht="15">
      <c r="A74" s="349">
        <v>647</v>
      </c>
      <c r="B74" s="349" t="s">
        <v>3334</v>
      </c>
      <c r="C74" s="355">
        <v>7508</v>
      </c>
      <c r="D74" s="308">
        <v>68</v>
      </c>
      <c r="E74" s="307">
        <v>1.5192135835567471</v>
      </c>
      <c r="F74" s="308">
        <v>236</v>
      </c>
      <c r="G74" s="307">
        <v>5.2725647899910637</v>
      </c>
      <c r="H74" s="308">
        <v>777</v>
      </c>
      <c r="I74" s="307">
        <v>17.359249329758715</v>
      </c>
      <c r="J74" s="308">
        <v>1897</v>
      </c>
      <c r="K74" s="307">
        <v>42.381590705987485</v>
      </c>
      <c r="L74" s="308">
        <v>736</v>
      </c>
      <c r="M74" s="307">
        <v>16.443252904378909</v>
      </c>
      <c r="N74" s="308">
        <v>641</v>
      </c>
      <c r="O74" s="307">
        <v>14.32082216264522</v>
      </c>
      <c r="P74" s="308">
        <v>121</v>
      </c>
      <c r="Q74" s="307">
        <v>2.7033065236818588</v>
      </c>
      <c r="R74" s="355">
        <v>4476</v>
      </c>
      <c r="S74"/>
      <c r="T74"/>
      <c r="U74"/>
      <c r="V74"/>
      <c r="W74"/>
    </row>
    <row r="75" spans="1:23" ht="15">
      <c r="A75" s="349">
        <v>658</v>
      </c>
      <c r="B75" s="349" t="s">
        <v>3335</v>
      </c>
      <c r="C75" s="355">
        <v>3882</v>
      </c>
      <c r="D75" s="308">
        <v>22</v>
      </c>
      <c r="E75" s="307">
        <v>1.1930585683297179</v>
      </c>
      <c r="F75" s="308">
        <v>90</v>
      </c>
      <c r="G75" s="307">
        <v>4.8806941431670285</v>
      </c>
      <c r="H75" s="308">
        <v>313</v>
      </c>
      <c r="I75" s="307">
        <v>16.973969631236443</v>
      </c>
      <c r="J75" s="308">
        <v>861</v>
      </c>
      <c r="K75" s="307">
        <v>46.691973969631235</v>
      </c>
      <c r="L75" s="308">
        <v>297</v>
      </c>
      <c r="M75" s="307">
        <v>16.106290672451191</v>
      </c>
      <c r="N75" s="308">
        <v>227</v>
      </c>
      <c r="O75" s="307">
        <v>12.310195227765727</v>
      </c>
      <c r="P75" s="308">
        <v>34</v>
      </c>
      <c r="Q75" s="307">
        <v>1.843817787418655</v>
      </c>
      <c r="R75" s="355">
        <v>1844</v>
      </c>
      <c r="S75"/>
      <c r="T75"/>
      <c r="U75"/>
      <c r="V75"/>
      <c r="W75"/>
    </row>
    <row r="76" spans="1:23" ht="15">
      <c r="A76" s="349">
        <v>664</v>
      </c>
      <c r="B76" s="349" t="s">
        <v>3336</v>
      </c>
      <c r="C76" s="355">
        <v>23603</v>
      </c>
      <c r="D76" s="308">
        <v>113</v>
      </c>
      <c r="E76" s="307">
        <v>1.0795834527562818</v>
      </c>
      <c r="F76" s="308">
        <v>494</v>
      </c>
      <c r="G76" s="307">
        <v>4.7195949173593199</v>
      </c>
      <c r="H76" s="308">
        <v>1527</v>
      </c>
      <c r="I76" s="307">
        <v>14.588707366007453</v>
      </c>
      <c r="J76" s="308">
        <v>4862</v>
      </c>
      <c r="K76" s="307">
        <v>46.450749976115411</v>
      </c>
      <c r="L76" s="308">
        <v>1897</v>
      </c>
      <c r="M76" s="307">
        <v>18.123626636094393</v>
      </c>
      <c r="N76" s="308">
        <v>1353</v>
      </c>
      <c r="O76" s="307">
        <v>12.926339925480079</v>
      </c>
      <c r="P76" s="308">
        <v>221</v>
      </c>
      <c r="Q76" s="307">
        <v>2.1113977261870644</v>
      </c>
      <c r="R76" s="355">
        <v>10467</v>
      </c>
      <c r="S76"/>
      <c r="T76"/>
      <c r="U76"/>
      <c r="V76"/>
      <c r="W76"/>
    </row>
    <row r="77" spans="1:23" ht="15">
      <c r="A77" s="349">
        <v>686</v>
      </c>
      <c r="B77" s="349" t="s">
        <v>219</v>
      </c>
      <c r="C77" s="355">
        <v>39058</v>
      </c>
      <c r="D77" s="308">
        <v>169</v>
      </c>
      <c r="E77" s="307">
        <v>0.9568565281395085</v>
      </c>
      <c r="F77" s="308">
        <v>834</v>
      </c>
      <c r="G77" s="307">
        <v>4.7220020382742609</v>
      </c>
      <c r="H77" s="308">
        <v>2515</v>
      </c>
      <c r="I77" s="307">
        <v>14.239610463141208</v>
      </c>
      <c r="J77" s="308">
        <v>8306</v>
      </c>
      <c r="K77" s="307">
        <v>47.027516702525197</v>
      </c>
      <c r="L77" s="308">
        <v>3042</v>
      </c>
      <c r="M77" s="307">
        <v>17.223417506511154</v>
      </c>
      <c r="N77" s="308">
        <v>2366</v>
      </c>
      <c r="O77" s="307">
        <v>13.395991393953119</v>
      </c>
      <c r="P77" s="308">
        <v>430</v>
      </c>
      <c r="Q77" s="307">
        <v>2.4346053674555543</v>
      </c>
      <c r="R77" s="355">
        <v>17662</v>
      </c>
      <c r="S77"/>
      <c r="T77"/>
      <c r="U77"/>
      <c r="V77"/>
      <c r="W77"/>
    </row>
    <row r="78" spans="1:23" ht="15">
      <c r="A78" s="349">
        <v>819</v>
      </c>
      <c r="B78" s="349" t="s">
        <v>240</v>
      </c>
      <c r="C78" s="355">
        <v>5200</v>
      </c>
      <c r="D78" s="308">
        <v>36</v>
      </c>
      <c r="E78" s="307">
        <v>0.93725592293673521</v>
      </c>
      <c r="F78" s="308">
        <v>170</v>
      </c>
      <c r="G78" s="307">
        <v>4.4259307472012495</v>
      </c>
      <c r="H78" s="308">
        <v>621</v>
      </c>
      <c r="I78" s="307">
        <v>16.167664670658681</v>
      </c>
      <c r="J78" s="308">
        <v>1781</v>
      </c>
      <c r="K78" s="307">
        <v>46.368133298620151</v>
      </c>
      <c r="L78" s="308">
        <v>594</v>
      </c>
      <c r="M78" s="307">
        <v>15.464722728456131</v>
      </c>
      <c r="N78" s="308">
        <v>509</v>
      </c>
      <c r="O78" s="307">
        <v>13.251757354855506</v>
      </c>
      <c r="P78" s="308">
        <v>130</v>
      </c>
      <c r="Q78" s="307">
        <v>3.3845352772715436</v>
      </c>
      <c r="R78" s="355">
        <v>3841</v>
      </c>
      <c r="S78"/>
      <c r="T78"/>
      <c r="U78"/>
      <c r="V78"/>
      <c r="W78"/>
    </row>
    <row r="79" spans="1:23" ht="15">
      <c r="A79" s="349">
        <v>854</v>
      </c>
      <c r="B79" s="349" t="s">
        <v>248</v>
      </c>
      <c r="C79" s="355">
        <v>14542</v>
      </c>
      <c r="D79" s="308">
        <v>197</v>
      </c>
      <c r="E79" s="307">
        <v>1.4725669008820452</v>
      </c>
      <c r="F79" s="308">
        <v>825</v>
      </c>
      <c r="G79" s="307">
        <v>6.1668410823740469</v>
      </c>
      <c r="H79" s="308">
        <v>2540</v>
      </c>
      <c r="I79" s="307">
        <v>18.986395574824339</v>
      </c>
      <c r="J79" s="308">
        <v>6319</v>
      </c>
      <c r="K79" s="307">
        <v>47.234265211541334</v>
      </c>
      <c r="L79" s="308">
        <v>1891</v>
      </c>
      <c r="M79" s="307">
        <v>14.13514725669009</v>
      </c>
      <c r="N79" s="308">
        <v>1359</v>
      </c>
      <c r="O79" s="307">
        <v>10.158469128419794</v>
      </c>
      <c r="P79" s="308">
        <v>247</v>
      </c>
      <c r="Q79" s="307">
        <v>1.8463148452683511</v>
      </c>
      <c r="R79" s="355">
        <v>13378</v>
      </c>
      <c r="S79"/>
      <c r="T79"/>
      <c r="U79"/>
      <c r="V79"/>
      <c r="W79"/>
    </row>
    <row r="80" spans="1:23" ht="15">
      <c r="A80" s="349">
        <v>887</v>
      </c>
      <c r="B80" s="349" t="s">
        <v>261</v>
      </c>
      <c r="C80" s="355">
        <v>44009</v>
      </c>
      <c r="D80" s="308">
        <v>286</v>
      </c>
      <c r="E80" s="307">
        <v>1.0699588477366255</v>
      </c>
      <c r="F80" s="308">
        <v>1268</v>
      </c>
      <c r="G80" s="307">
        <v>4.7437336326225221</v>
      </c>
      <c r="H80" s="308">
        <v>4140</v>
      </c>
      <c r="I80" s="307">
        <v>15.488215488215488</v>
      </c>
      <c r="J80" s="308">
        <v>12298</v>
      </c>
      <c r="K80" s="307">
        <v>46.008230452674894</v>
      </c>
      <c r="L80" s="308">
        <v>4459</v>
      </c>
      <c r="M80" s="307">
        <v>16.681631126075573</v>
      </c>
      <c r="N80" s="308">
        <v>3646</v>
      </c>
      <c r="O80" s="307">
        <v>13.640104751215862</v>
      </c>
      <c r="P80" s="308">
        <v>633</v>
      </c>
      <c r="Q80" s="307">
        <v>2.3681257014590349</v>
      </c>
      <c r="R80" s="355">
        <v>26730</v>
      </c>
      <c r="S80"/>
      <c r="T80"/>
      <c r="U80"/>
      <c r="V80"/>
      <c r="W80"/>
    </row>
    <row r="81" spans="1:23">
      <c r="A81" s="18">
        <v>7</v>
      </c>
      <c r="B81" s="65" t="s">
        <v>365</v>
      </c>
      <c r="C81" s="68">
        <v>717384</v>
      </c>
      <c r="D81" s="67">
        <v>3092</v>
      </c>
      <c r="E81" s="71">
        <v>1.1234811929538979</v>
      </c>
      <c r="F81" s="67">
        <v>14399</v>
      </c>
      <c r="G81" s="71">
        <v>5.2318905877565252</v>
      </c>
      <c r="H81" s="67">
        <v>38449</v>
      </c>
      <c r="I81" s="71">
        <v>13.970481367362364</v>
      </c>
      <c r="J81" s="67">
        <v>120855</v>
      </c>
      <c r="K81" s="71">
        <v>43.912781233649206</v>
      </c>
      <c r="L81" s="67">
        <v>48113</v>
      </c>
      <c r="M81" s="71">
        <v>17.481905121795243</v>
      </c>
      <c r="N81" s="67">
        <v>41961</v>
      </c>
      <c r="O81" s="72">
        <v>15.246569966862392</v>
      </c>
      <c r="P81" s="67">
        <v>8347</v>
      </c>
      <c r="Q81" s="72">
        <v>3.0328905296203712</v>
      </c>
      <c r="R81" s="252">
        <v>275216</v>
      </c>
      <c r="S81"/>
      <c r="T81"/>
      <c r="U81"/>
      <c r="V81"/>
      <c r="W81"/>
    </row>
    <row r="82" spans="1:23" ht="15">
      <c r="A82" s="349">
        <v>2</v>
      </c>
      <c r="B82" s="349" t="s">
        <v>8</v>
      </c>
      <c r="C82" s="355">
        <v>20920</v>
      </c>
      <c r="D82" s="308">
        <v>121</v>
      </c>
      <c r="E82" s="307">
        <v>1.0202360876897134</v>
      </c>
      <c r="F82" s="308">
        <v>474</v>
      </c>
      <c r="G82" s="307">
        <v>3.9966273187183812</v>
      </c>
      <c r="H82" s="308">
        <v>1547</v>
      </c>
      <c r="I82" s="307">
        <v>13.043844856661046</v>
      </c>
      <c r="J82" s="308">
        <v>4734</v>
      </c>
      <c r="K82" s="307">
        <v>39.915682967959526</v>
      </c>
      <c r="L82" s="308">
        <v>2281</v>
      </c>
      <c r="M82" s="307">
        <v>19.232715008431704</v>
      </c>
      <c r="N82" s="308">
        <v>2261</v>
      </c>
      <c r="O82" s="307">
        <v>19.06408094435076</v>
      </c>
      <c r="P82" s="308">
        <v>442</v>
      </c>
      <c r="Q82" s="307">
        <v>3.7268128161888701</v>
      </c>
      <c r="R82" s="355">
        <v>11860</v>
      </c>
      <c r="S82"/>
      <c r="T82"/>
      <c r="U82"/>
      <c r="V82"/>
      <c r="W82"/>
    </row>
    <row r="83" spans="1:23" ht="15">
      <c r="A83" s="349">
        <v>21</v>
      </c>
      <c r="B83" s="349" t="s">
        <v>12</v>
      </c>
      <c r="C83" s="355">
        <v>4845</v>
      </c>
      <c r="D83" s="308">
        <v>23</v>
      </c>
      <c r="E83" s="307">
        <v>0.78391274710293124</v>
      </c>
      <c r="F83" s="308">
        <v>115</v>
      </c>
      <c r="G83" s="307">
        <v>3.9195637355146555</v>
      </c>
      <c r="H83" s="308">
        <v>449</v>
      </c>
      <c r="I83" s="307">
        <v>15.303340149965916</v>
      </c>
      <c r="J83" s="308">
        <v>1212</v>
      </c>
      <c r="K83" s="307">
        <v>41.308793456032724</v>
      </c>
      <c r="L83" s="308">
        <v>516</v>
      </c>
      <c r="M83" s="307">
        <v>17.586912065439673</v>
      </c>
      <c r="N83" s="308">
        <v>490</v>
      </c>
      <c r="O83" s="307">
        <v>16.700749829584186</v>
      </c>
      <c r="P83" s="308">
        <v>129</v>
      </c>
      <c r="Q83" s="307">
        <v>4.3967280163599183</v>
      </c>
      <c r="R83" s="355">
        <v>2934</v>
      </c>
      <c r="S83"/>
      <c r="T83"/>
      <c r="U83"/>
      <c r="V83"/>
      <c r="W83"/>
    </row>
    <row r="84" spans="1:23" ht="15">
      <c r="A84" s="349">
        <v>55</v>
      </c>
      <c r="B84" s="349" t="s">
        <v>3337</v>
      </c>
      <c r="C84" s="355">
        <v>7780</v>
      </c>
      <c r="D84" s="308">
        <v>73</v>
      </c>
      <c r="E84" s="307">
        <v>1.1179173047473201</v>
      </c>
      <c r="F84" s="308">
        <v>378</v>
      </c>
      <c r="G84" s="307">
        <v>5.7886676875957122</v>
      </c>
      <c r="H84" s="308">
        <v>1071</v>
      </c>
      <c r="I84" s="307">
        <v>16.401225114854519</v>
      </c>
      <c r="J84" s="308">
        <v>2818</v>
      </c>
      <c r="K84" s="307">
        <v>43.154670750382849</v>
      </c>
      <c r="L84" s="308">
        <v>1065</v>
      </c>
      <c r="M84" s="307">
        <v>16.309341500765697</v>
      </c>
      <c r="N84" s="308">
        <v>950</v>
      </c>
      <c r="O84" s="307">
        <v>14.548238897396631</v>
      </c>
      <c r="P84" s="308">
        <v>175</v>
      </c>
      <c r="Q84" s="307">
        <v>2.679938744257274</v>
      </c>
      <c r="R84" s="355">
        <v>6530</v>
      </c>
      <c r="S84"/>
      <c r="T84"/>
      <c r="U84"/>
      <c r="V84"/>
      <c r="W84"/>
    </row>
    <row r="85" spans="1:23" ht="15">
      <c r="A85" s="349">
        <v>148</v>
      </c>
      <c r="B85" s="349" t="s">
        <v>73</v>
      </c>
      <c r="C85" s="355">
        <v>64546</v>
      </c>
      <c r="D85" s="308">
        <v>229</v>
      </c>
      <c r="E85" s="307">
        <v>1.2791152320840082</v>
      </c>
      <c r="F85" s="308">
        <v>1049</v>
      </c>
      <c r="G85" s="307">
        <v>5.8593531810311124</v>
      </c>
      <c r="H85" s="308">
        <v>2568</v>
      </c>
      <c r="I85" s="307">
        <v>14.343964698653858</v>
      </c>
      <c r="J85" s="308">
        <v>8216</v>
      </c>
      <c r="K85" s="307">
        <v>45.891749986035862</v>
      </c>
      <c r="L85" s="308">
        <v>2975</v>
      </c>
      <c r="M85" s="307">
        <v>16.617326705021505</v>
      </c>
      <c r="N85" s="308">
        <v>2371</v>
      </c>
      <c r="O85" s="307">
        <v>13.243590459699492</v>
      </c>
      <c r="P85" s="308">
        <v>495</v>
      </c>
      <c r="Q85" s="307">
        <v>2.7648997374741664</v>
      </c>
      <c r="R85" s="355">
        <v>17903</v>
      </c>
      <c r="S85"/>
      <c r="T85"/>
      <c r="U85"/>
      <c r="V85"/>
      <c r="W85"/>
    </row>
    <row r="86" spans="1:23" ht="15">
      <c r="A86" s="349">
        <v>197</v>
      </c>
      <c r="B86" s="349" t="s">
        <v>84</v>
      </c>
      <c r="C86" s="355">
        <v>15296</v>
      </c>
      <c r="D86" s="308">
        <v>100</v>
      </c>
      <c r="E86" s="307">
        <v>0.86933843345214301</v>
      </c>
      <c r="F86" s="308">
        <v>563</v>
      </c>
      <c r="G86" s="307">
        <v>4.894375380335565</v>
      </c>
      <c r="H86" s="308">
        <v>1675</v>
      </c>
      <c r="I86" s="307">
        <v>14.561418760323393</v>
      </c>
      <c r="J86" s="308">
        <v>4761</v>
      </c>
      <c r="K86" s="307">
        <v>41.389202816656521</v>
      </c>
      <c r="L86" s="308">
        <v>2006</v>
      </c>
      <c r="M86" s="307">
        <v>17.438928975049986</v>
      </c>
      <c r="N86" s="308">
        <v>1969</v>
      </c>
      <c r="O86" s="307">
        <v>17.117273754672695</v>
      </c>
      <c r="P86" s="308">
        <v>429</v>
      </c>
      <c r="Q86" s="307">
        <v>3.7294618795096932</v>
      </c>
      <c r="R86" s="355">
        <v>11503</v>
      </c>
      <c r="S86"/>
      <c r="T86"/>
      <c r="U86"/>
      <c r="V86"/>
      <c r="W86"/>
    </row>
    <row r="87" spans="1:23" ht="15">
      <c r="A87" s="349">
        <v>206</v>
      </c>
      <c r="B87" s="349" t="s">
        <v>86</v>
      </c>
      <c r="C87" s="355">
        <v>4906</v>
      </c>
      <c r="D87" s="308">
        <v>24</v>
      </c>
      <c r="E87" s="307">
        <v>0.87655222790357923</v>
      </c>
      <c r="F87" s="308">
        <v>103</v>
      </c>
      <c r="G87" s="307">
        <v>3.7618699780861942</v>
      </c>
      <c r="H87" s="308">
        <v>357</v>
      </c>
      <c r="I87" s="307">
        <v>13.038714390065742</v>
      </c>
      <c r="J87" s="308">
        <v>1033</v>
      </c>
      <c r="K87" s="307">
        <v>37.728268809349892</v>
      </c>
      <c r="L87" s="308">
        <v>570</v>
      </c>
      <c r="M87" s="307">
        <v>20.818115412710007</v>
      </c>
      <c r="N87" s="308">
        <v>536</v>
      </c>
      <c r="O87" s="307">
        <v>19.576333089846603</v>
      </c>
      <c r="P87" s="308">
        <v>115</v>
      </c>
      <c r="Q87" s="307">
        <v>4.2001460920379836</v>
      </c>
      <c r="R87" s="355">
        <v>2738</v>
      </c>
      <c r="S87"/>
      <c r="T87"/>
      <c r="U87"/>
      <c r="V87"/>
      <c r="W87"/>
    </row>
    <row r="88" spans="1:23" ht="15">
      <c r="A88" s="349">
        <v>313</v>
      </c>
      <c r="B88" s="349" t="s">
        <v>3338</v>
      </c>
      <c r="C88" s="355">
        <v>10069</v>
      </c>
      <c r="D88" s="308">
        <v>96</v>
      </c>
      <c r="E88" s="307">
        <v>1.4125956444967627</v>
      </c>
      <c r="F88" s="308">
        <v>366</v>
      </c>
      <c r="G88" s="307">
        <v>5.3855208946439079</v>
      </c>
      <c r="H88" s="308">
        <v>1040</v>
      </c>
      <c r="I88" s="307">
        <v>15.303119482048263</v>
      </c>
      <c r="J88" s="308">
        <v>2686</v>
      </c>
      <c r="K88" s="307">
        <v>39.523248969982347</v>
      </c>
      <c r="L88" s="308">
        <v>1221</v>
      </c>
      <c r="M88" s="307">
        <v>17.966450853443202</v>
      </c>
      <c r="N88" s="308">
        <v>1153</v>
      </c>
      <c r="O88" s="307">
        <v>16.96586227192466</v>
      </c>
      <c r="P88" s="308">
        <v>234</v>
      </c>
      <c r="Q88" s="307">
        <v>3.4432018834608593</v>
      </c>
      <c r="R88" s="355">
        <v>6796</v>
      </c>
      <c r="S88"/>
      <c r="T88"/>
      <c r="U88"/>
      <c r="V88"/>
      <c r="W88"/>
    </row>
    <row r="89" spans="1:23" ht="15">
      <c r="A89" s="349">
        <v>318</v>
      </c>
      <c r="B89" s="349" t="s">
        <v>120</v>
      </c>
      <c r="C89" s="355">
        <v>59985</v>
      </c>
      <c r="D89" s="308">
        <v>148</v>
      </c>
      <c r="E89" s="307">
        <v>1.0056397363593124</v>
      </c>
      <c r="F89" s="308">
        <v>687</v>
      </c>
      <c r="G89" s="307">
        <v>4.6680709383705912</v>
      </c>
      <c r="H89" s="308">
        <v>1774</v>
      </c>
      <c r="I89" s="307">
        <v>12.05408711014473</v>
      </c>
      <c r="J89" s="308">
        <v>6346</v>
      </c>
      <c r="K89" s="307">
        <v>43.120201127947269</v>
      </c>
      <c r="L89" s="308">
        <v>2820</v>
      </c>
      <c r="M89" s="307">
        <v>19.161513895495005</v>
      </c>
      <c r="N89" s="308">
        <v>2429</v>
      </c>
      <c r="O89" s="307">
        <v>16.504722429843039</v>
      </c>
      <c r="P89" s="308">
        <v>513</v>
      </c>
      <c r="Q89" s="307">
        <v>3.4857647618400489</v>
      </c>
      <c r="R89" s="355">
        <v>14717</v>
      </c>
      <c r="S89"/>
      <c r="T89"/>
      <c r="U89"/>
      <c r="V89"/>
      <c r="W89"/>
    </row>
    <row r="90" spans="1:23" ht="15">
      <c r="A90" s="349">
        <v>321</v>
      </c>
      <c r="B90" s="349" t="s">
        <v>122</v>
      </c>
      <c r="C90" s="355">
        <v>8981</v>
      </c>
      <c r="D90" s="308">
        <v>42</v>
      </c>
      <c r="E90" s="307">
        <v>1.0849909584086799</v>
      </c>
      <c r="F90" s="308">
        <v>212</v>
      </c>
      <c r="G90" s="307">
        <v>5.4766210281580987</v>
      </c>
      <c r="H90" s="308">
        <v>511</v>
      </c>
      <c r="I90" s="307">
        <v>13.200723327305605</v>
      </c>
      <c r="J90" s="308">
        <v>1785</v>
      </c>
      <c r="K90" s="307">
        <v>46.112115732368899</v>
      </c>
      <c r="L90" s="308">
        <v>673</v>
      </c>
      <c r="M90" s="307">
        <v>17.385688452596231</v>
      </c>
      <c r="N90" s="308">
        <v>531</v>
      </c>
      <c r="O90" s="307">
        <v>13.717385688452596</v>
      </c>
      <c r="P90" s="308">
        <v>117</v>
      </c>
      <c r="Q90" s="307">
        <v>3.0224748127098944</v>
      </c>
      <c r="R90" s="355">
        <v>3871</v>
      </c>
      <c r="S90"/>
      <c r="T90"/>
      <c r="U90"/>
      <c r="V90"/>
      <c r="W90"/>
    </row>
    <row r="91" spans="1:23" ht="15">
      <c r="A91" s="349">
        <v>376</v>
      </c>
      <c r="B91" s="349" t="s">
        <v>3339</v>
      </c>
      <c r="C91" s="355">
        <v>70470</v>
      </c>
      <c r="D91" s="308">
        <v>142</v>
      </c>
      <c r="E91" s="307">
        <v>0.93828465706356556</v>
      </c>
      <c r="F91" s="308">
        <v>688</v>
      </c>
      <c r="G91" s="307">
        <v>4.5460552398572753</v>
      </c>
      <c r="H91" s="308">
        <v>1959</v>
      </c>
      <c r="I91" s="307">
        <v>12.944363684419189</v>
      </c>
      <c r="J91" s="308">
        <v>7092</v>
      </c>
      <c r="K91" s="307">
        <v>46.861371745738076</v>
      </c>
      <c r="L91" s="308">
        <v>2504</v>
      </c>
      <c r="M91" s="307">
        <v>16.545526628782874</v>
      </c>
      <c r="N91" s="308">
        <v>2296</v>
      </c>
      <c r="O91" s="307">
        <v>15.17113783533765</v>
      </c>
      <c r="P91" s="308">
        <v>453</v>
      </c>
      <c r="Q91" s="307">
        <v>2.9932602088013747</v>
      </c>
      <c r="R91" s="355">
        <v>15134</v>
      </c>
      <c r="S91"/>
      <c r="T91"/>
      <c r="U91"/>
      <c r="V91"/>
      <c r="W91"/>
    </row>
    <row r="92" spans="1:23" ht="15">
      <c r="A92" s="349">
        <v>400</v>
      </c>
      <c r="B92" s="349" t="s">
        <v>3340</v>
      </c>
      <c r="C92" s="355">
        <v>23094</v>
      </c>
      <c r="D92" s="308">
        <v>94</v>
      </c>
      <c r="E92" s="307">
        <v>0.95781536580395354</v>
      </c>
      <c r="F92" s="308">
        <v>395</v>
      </c>
      <c r="G92" s="307">
        <v>4.0248624414102308</v>
      </c>
      <c r="H92" s="308">
        <v>1255</v>
      </c>
      <c r="I92" s="307">
        <v>12.787854085999593</v>
      </c>
      <c r="J92" s="308">
        <v>4401</v>
      </c>
      <c r="K92" s="307">
        <v>44.844100264927654</v>
      </c>
      <c r="L92" s="308">
        <v>1860</v>
      </c>
      <c r="M92" s="307">
        <v>18.952516812716528</v>
      </c>
      <c r="N92" s="308">
        <v>1567</v>
      </c>
      <c r="O92" s="307">
        <v>15.96698593845527</v>
      </c>
      <c r="P92" s="308">
        <v>242</v>
      </c>
      <c r="Q92" s="307">
        <v>2.4658650906867741</v>
      </c>
      <c r="R92" s="355">
        <v>9814</v>
      </c>
      <c r="S92"/>
      <c r="T92"/>
      <c r="U92"/>
      <c r="V92"/>
      <c r="W92"/>
    </row>
    <row r="93" spans="1:23" ht="15">
      <c r="A93" s="349">
        <v>440</v>
      </c>
      <c r="B93" s="349" t="s">
        <v>149</v>
      </c>
      <c r="C93" s="355">
        <v>70024</v>
      </c>
      <c r="D93" s="308">
        <v>296</v>
      </c>
      <c r="E93" s="307">
        <v>1.2253684384831927</v>
      </c>
      <c r="F93" s="308">
        <v>1461</v>
      </c>
      <c r="G93" s="307">
        <v>6.048186785891704</v>
      </c>
      <c r="H93" s="308">
        <v>3538</v>
      </c>
      <c r="I93" s="307">
        <v>14.646464646464647</v>
      </c>
      <c r="J93" s="308">
        <v>11361</v>
      </c>
      <c r="K93" s="307">
        <v>47.031793343268752</v>
      </c>
      <c r="L93" s="308">
        <v>3987</v>
      </c>
      <c r="M93" s="307">
        <v>16.505216095380028</v>
      </c>
      <c r="N93" s="308">
        <v>2917</v>
      </c>
      <c r="O93" s="307">
        <v>12.075674780592813</v>
      </c>
      <c r="P93" s="308">
        <v>596</v>
      </c>
      <c r="Q93" s="307">
        <v>2.4672959099188607</v>
      </c>
      <c r="R93" s="355">
        <v>24156</v>
      </c>
      <c r="S93"/>
      <c r="T93"/>
      <c r="U93"/>
      <c r="V93"/>
      <c r="W93"/>
    </row>
    <row r="94" spans="1:23" ht="15">
      <c r="A94" s="349">
        <v>483</v>
      </c>
      <c r="B94" s="349" t="s">
        <v>157</v>
      </c>
      <c r="C94" s="355">
        <v>10257</v>
      </c>
      <c r="D94" s="308">
        <v>74</v>
      </c>
      <c r="E94" s="307">
        <v>0.92778335005015045</v>
      </c>
      <c r="F94" s="308">
        <v>406</v>
      </c>
      <c r="G94" s="307">
        <v>5.0902708124373124</v>
      </c>
      <c r="H94" s="308">
        <v>1196</v>
      </c>
      <c r="I94" s="307">
        <v>14.994984954864593</v>
      </c>
      <c r="J94" s="308">
        <v>3213</v>
      </c>
      <c r="K94" s="307">
        <v>40.283350050150453</v>
      </c>
      <c r="L94" s="308">
        <v>1383</v>
      </c>
      <c r="M94" s="307">
        <v>17.339518555667002</v>
      </c>
      <c r="N94" s="308">
        <v>1444</v>
      </c>
      <c r="O94" s="307">
        <v>18.104312938816449</v>
      </c>
      <c r="P94" s="308">
        <v>260</v>
      </c>
      <c r="Q94" s="307">
        <v>3.2597793380140421</v>
      </c>
      <c r="R94" s="355">
        <v>7976</v>
      </c>
      <c r="S94"/>
      <c r="T94"/>
      <c r="U94"/>
      <c r="V94"/>
      <c r="W94"/>
    </row>
    <row r="95" spans="1:23" ht="15">
      <c r="A95" s="349">
        <v>541</v>
      </c>
      <c r="B95" s="349" t="s">
        <v>3341</v>
      </c>
      <c r="C95" s="355">
        <v>22448</v>
      </c>
      <c r="D95" s="308">
        <v>136</v>
      </c>
      <c r="E95" s="307">
        <v>1.096774193548387</v>
      </c>
      <c r="F95" s="308">
        <v>678</v>
      </c>
      <c r="G95" s="307">
        <v>5.467741935483871</v>
      </c>
      <c r="H95" s="308">
        <v>1767</v>
      </c>
      <c r="I95" s="307">
        <v>14.249999999999998</v>
      </c>
      <c r="J95" s="308">
        <v>5193</v>
      </c>
      <c r="K95" s="307">
        <v>41.879032258064512</v>
      </c>
      <c r="L95" s="308">
        <v>2290</v>
      </c>
      <c r="M95" s="307">
        <v>18.467741935483872</v>
      </c>
      <c r="N95" s="308">
        <v>1953</v>
      </c>
      <c r="O95" s="307">
        <v>15.75</v>
      </c>
      <c r="P95" s="308">
        <v>383</v>
      </c>
      <c r="Q95" s="307">
        <v>3.088709677419355</v>
      </c>
      <c r="R95" s="355">
        <v>12400</v>
      </c>
      <c r="S95"/>
      <c r="T95"/>
      <c r="U95"/>
      <c r="V95"/>
      <c r="W95"/>
    </row>
    <row r="96" spans="1:23" ht="15">
      <c r="A96" s="349">
        <v>607</v>
      </c>
      <c r="B96" s="349" t="s">
        <v>3342</v>
      </c>
      <c r="C96" s="355">
        <v>25534</v>
      </c>
      <c r="D96" s="308">
        <v>38</v>
      </c>
      <c r="E96" s="307">
        <v>0.91544206215369794</v>
      </c>
      <c r="F96" s="308">
        <v>205</v>
      </c>
      <c r="G96" s="307">
        <v>4.9385690195133707</v>
      </c>
      <c r="H96" s="308">
        <v>523</v>
      </c>
      <c r="I96" s="307">
        <v>12.599373644904844</v>
      </c>
      <c r="J96" s="308">
        <v>1761</v>
      </c>
      <c r="K96" s="307">
        <v>42.423512406649003</v>
      </c>
      <c r="L96" s="308">
        <v>730</v>
      </c>
      <c r="M96" s="307">
        <v>17.586123825584195</v>
      </c>
      <c r="N96" s="308">
        <v>767</v>
      </c>
      <c r="O96" s="307">
        <v>18.477475307154904</v>
      </c>
      <c r="P96" s="308">
        <v>127</v>
      </c>
      <c r="Q96" s="307">
        <v>3.0595037340399904</v>
      </c>
      <c r="R96" s="355">
        <v>4151</v>
      </c>
      <c r="S96"/>
      <c r="T96"/>
      <c r="U96"/>
      <c r="V96"/>
      <c r="W96"/>
    </row>
    <row r="97" spans="1:23" ht="15">
      <c r="A97" s="349">
        <v>615</v>
      </c>
      <c r="B97" s="349" t="s">
        <v>3343</v>
      </c>
      <c r="C97" s="355">
        <v>147484</v>
      </c>
      <c r="D97" s="308">
        <v>456</v>
      </c>
      <c r="E97" s="307">
        <v>1.3326708945845633</v>
      </c>
      <c r="F97" s="308">
        <v>1826</v>
      </c>
      <c r="G97" s="307">
        <v>5.3365286261215186</v>
      </c>
      <c r="H97" s="308">
        <v>4126</v>
      </c>
      <c r="I97" s="307">
        <v>12.058333576876992</v>
      </c>
      <c r="J97" s="308">
        <v>16080</v>
      </c>
      <c r="K97" s="307">
        <v>46.994184177455651</v>
      </c>
      <c r="L97" s="308">
        <v>5870</v>
      </c>
      <c r="M97" s="307">
        <v>17.155215243884619</v>
      </c>
      <c r="N97" s="308">
        <v>4940</v>
      </c>
      <c r="O97" s="307">
        <v>14.437268024666103</v>
      </c>
      <c r="P97" s="308">
        <v>919</v>
      </c>
      <c r="Q97" s="307">
        <v>2.6857994564105558</v>
      </c>
      <c r="R97" s="355">
        <v>34217</v>
      </c>
      <c r="S97"/>
      <c r="T97"/>
      <c r="U97"/>
      <c r="V97"/>
      <c r="W97"/>
    </row>
    <row r="98" spans="1:23" ht="15">
      <c r="A98" s="349">
        <v>649</v>
      </c>
      <c r="B98" s="349" t="s">
        <v>3344</v>
      </c>
      <c r="C98" s="355">
        <v>16304</v>
      </c>
      <c r="D98" s="308">
        <v>83</v>
      </c>
      <c r="E98" s="307">
        <v>0.7919847328244275</v>
      </c>
      <c r="F98" s="308">
        <v>524</v>
      </c>
      <c r="G98" s="307">
        <v>5</v>
      </c>
      <c r="H98" s="308">
        <v>1523</v>
      </c>
      <c r="I98" s="307">
        <v>14.532442748091604</v>
      </c>
      <c r="J98" s="308">
        <v>4405</v>
      </c>
      <c r="K98" s="307">
        <v>42.032442748091604</v>
      </c>
      <c r="L98" s="308">
        <v>1824</v>
      </c>
      <c r="M98" s="307">
        <v>17.404580152671755</v>
      </c>
      <c r="N98" s="308">
        <v>1774</v>
      </c>
      <c r="O98" s="307">
        <v>16.927480916030536</v>
      </c>
      <c r="P98" s="308">
        <v>347</v>
      </c>
      <c r="Q98" s="307">
        <v>3.3110687022900764</v>
      </c>
      <c r="R98" s="355">
        <v>10480</v>
      </c>
      <c r="S98"/>
      <c r="T98"/>
      <c r="U98"/>
      <c r="V98"/>
      <c r="W98"/>
    </row>
    <row r="99" spans="1:23" ht="15">
      <c r="A99" s="349">
        <v>652</v>
      </c>
      <c r="B99" s="349" t="s">
        <v>193</v>
      </c>
      <c r="C99" s="355">
        <v>6074</v>
      </c>
      <c r="D99" s="308">
        <v>58</v>
      </c>
      <c r="E99" s="307">
        <v>1.1586096683979226</v>
      </c>
      <c r="F99" s="308">
        <v>236</v>
      </c>
      <c r="G99" s="307">
        <v>4.7143427886536156</v>
      </c>
      <c r="H99" s="308">
        <v>887</v>
      </c>
      <c r="I99" s="307">
        <v>17.718737514982021</v>
      </c>
      <c r="J99" s="308">
        <v>2044</v>
      </c>
      <c r="K99" s="307">
        <v>40.831002796644029</v>
      </c>
      <c r="L99" s="308">
        <v>785</v>
      </c>
      <c r="M99" s="307">
        <v>15.681182580902917</v>
      </c>
      <c r="N99" s="308">
        <v>794</v>
      </c>
      <c r="O99" s="307">
        <v>15.860966839792248</v>
      </c>
      <c r="P99" s="308">
        <v>202</v>
      </c>
      <c r="Q99" s="307">
        <v>4.0351578106272479</v>
      </c>
      <c r="R99" s="355">
        <v>5006</v>
      </c>
      <c r="S99"/>
      <c r="T99"/>
      <c r="U99"/>
      <c r="V99"/>
      <c r="W99"/>
    </row>
    <row r="100" spans="1:23" ht="15">
      <c r="A100" s="349">
        <v>660</v>
      </c>
      <c r="B100" s="349" t="s">
        <v>3345</v>
      </c>
      <c r="C100" s="355">
        <v>13532</v>
      </c>
      <c r="D100" s="308">
        <v>110</v>
      </c>
      <c r="E100" s="307">
        <v>1.0497184845882241</v>
      </c>
      <c r="F100" s="308">
        <v>637</v>
      </c>
      <c r="G100" s="307">
        <v>6.0788243152972612</v>
      </c>
      <c r="H100" s="308">
        <v>1750</v>
      </c>
      <c r="I100" s="307">
        <v>16.700066800267201</v>
      </c>
      <c r="J100" s="308">
        <v>4562</v>
      </c>
      <c r="K100" s="307">
        <v>43.53468842446798</v>
      </c>
      <c r="L100" s="308">
        <v>1756</v>
      </c>
      <c r="M100" s="307">
        <v>16.75732417215383</v>
      </c>
      <c r="N100" s="308">
        <v>1393</v>
      </c>
      <c r="O100" s="307">
        <v>13.293253173012692</v>
      </c>
      <c r="P100" s="308">
        <v>271</v>
      </c>
      <c r="Q100" s="307">
        <v>2.5861246302128067</v>
      </c>
      <c r="R100" s="355">
        <v>10479</v>
      </c>
      <c r="S100"/>
      <c r="T100"/>
      <c r="U100"/>
      <c r="V100"/>
      <c r="W100"/>
    </row>
    <row r="101" spans="1:23" ht="15">
      <c r="A101" s="349">
        <v>667</v>
      </c>
      <c r="B101" s="349" t="s">
        <v>209</v>
      </c>
      <c r="C101" s="355">
        <v>16151</v>
      </c>
      <c r="D101" s="308">
        <v>105</v>
      </c>
      <c r="E101" s="307">
        <v>1.0545344983428744</v>
      </c>
      <c r="F101" s="308">
        <v>485</v>
      </c>
      <c r="G101" s="307">
        <v>4.8709450637742293</v>
      </c>
      <c r="H101" s="308">
        <v>1318</v>
      </c>
      <c r="I101" s="307">
        <v>13.2369187506277</v>
      </c>
      <c r="J101" s="308">
        <v>4284</v>
      </c>
      <c r="K101" s="307">
        <v>43.025007532389274</v>
      </c>
      <c r="L101" s="308">
        <v>1712</v>
      </c>
      <c r="M101" s="307">
        <v>17.193933915838102</v>
      </c>
      <c r="N101" s="308">
        <v>1639</v>
      </c>
      <c r="O101" s="307">
        <v>16.460781359847342</v>
      </c>
      <c r="P101" s="308">
        <v>414</v>
      </c>
      <c r="Q101" s="307">
        <v>4.1578788791804762</v>
      </c>
      <c r="R101" s="355">
        <v>9957</v>
      </c>
      <c r="S101"/>
      <c r="T101"/>
      <c r="U101"/>
      <c r="V101"/>
      <c r="W101"/>
    </row>
    <row r="102" spans="1:23" ht="15">
      <c r="A102" s="349">
        <v>674</v>
      </c>
      <c r="B102" s="349" t="s">
        <v>213</v>
      </c>
      <c r="C102" s="355">
        <v>23170</v>
      </c>
      <c r="D102" s="308">
        <v>106</v>
      </c>
      <c r="E102" s="307">
        <v>0.90389698985247713</v>
      </c>
      <c r="F102" s="308">
        <v>472</v>
      </c>
      <c r="G102" s="307">
        <v>4.0248998038714081</v>
      </c>
      <c r="H102" s="308">
        <v>1480</v>
      </c>
      <c r="I102" s="307">
        <v>12.62044853756289</v>
      </c>
      <c r="J102" s="308">
        <v>5036</v>
      </c>
      <c r="K102" s="307">
        <v>42.94363434808561</v>
      </c>
      <c r="L102" s="308">
        <v>2321</v>
      </c>
      <c r="M102" s="307">
        <v>19.79193314573207</v>
      </c>
      <c r="N102" s="308">
        <v>1907</v>
      </c>
      <c r="O102" s="307">
        <v>16.261618487251642</v>
      </c>
      <c r="P102" s="308">
        <v>405</v>
      </c>
      <c r="Q102" s="307">
        <v>3.4535686876438989</v>
      </c>
      <c r="R102" s="355">
        <v>11727</v>
      </c>
      <c r="S102"/>
      <c r="T102"/>
      <c r="U102"/>
      <c r="V102"/>
      <c r="W102"/>
    </row>
    <row r="103" spans="1:23" ht="15">
      <c r="A103" s="349">
        <v>697</v>
      </c>
      <c r="B103" s="349" t="s">
        <v>223</v>
      </c>
      <c r="C103" s="355">
        <v>37747</v>
      </c>
      <c r="D103" s="308">
        <v>238</v>
      </c>
      <c r="E103" s="307">
        <v>1.3948309207056202</v>
      </c>
      <c r="F103" s="308">
        <v>1098</v>
      </c>
      <c r="G103" s="307">
        <v>6.4349762644318114</v>
      </c>
      <c r="H103" s="308">
        <v>2837</v>
      </c>
      <c r="I103" s="307">
        <v>16.626619000175818</v>
      </c>
      <c r="J103" s="308">
        <v>7446</v>
      </c>
      <c r="K103" s="307">
        <v>43.638281662075833</v>
      </c>
      <c r="L103" s="308">
        <v>2912</v>
      </c>
      <c r="M103" s="307">
        <v>17.066166559221706</v>
      </c>
      <c r="N103" s="308">
        <v>2145</v>
      </c>
      <c r="O103" s="307">
        <v>12.571060188712419</v>
      </c>
      <c r="P103" s="308">
        <v>387</v>
      </c>
      <c r="Q103" s="307">
        <v>2.2680654046767863</v>
      </c>
      <c r="R103" s="355">
        <v>17063</v>
      </c>
      <c r="S103"/>
      <c r="T103"/>
      <c r="U103"/>
      <c r="V103"/>
      <c r="W103"/>
    </row>
    <row r="104" spans="1:23" ht="15">
      <c r="A104" s="349">
        <v>756</v>
      </c>
      <c r="B104" s="349" t="s">
        <v>228</v>
      </c>
      <c r="C104" s="355">
        <v>37767</v>
      </c>
      <c r="D104" s="308">
        <v>300</v>
      </c>
      <c r="E104" s="307">
        <v>1.2602923878339773</v>
      </c>
      <c r="F104" s="308">
        <v>1341</v>
      </c>
      <c r="G104" s="307">
        <v>5.6335069736178793</v>
      </c>
      <c r="H104" s="308">
        <v>3298</v>
      </c>
      <c r="I104" s="307">
        <v>13.854814316921527</v>
      </c>
      <c r="J104" s="308">
        <v>10386</v>
      </c>
      <c r="K104" s="307">
        <v>43.6313224668123</v>
      </c>
      <c r="L104" s="308">
        <v>4052</v>
      </c>
      <c r="M104" s="307">
        <v>17.022349185010924</v>
      </c>
      <c r="N104" s="308">
        <v>3735</v>
      </c>
      <c r="O104" s="307">
        <v>15.69064022853302</v>
      </c>
      <c r="P104" s="308">
        <v>692</v>
      </c>
      <c r="Q104" s="307">
        <v>2.9070744412703751</v>
      </c>
      <c r="R104" s="355">
        <v>23804</v>
      </c>
      <c r="S104"/>
      <c r="T104"/>
      <c r="U104"/>
      <c r="V104"/>
      <c r="W104"/>
    </row>
    <row r="105" spans="1:23">
      <c r="A105" s="18">
        <v>8</v>
      </c>
      <c r="B105" s="65" t="s">
        <v>389</v>
      </c>
      <c r="C105" s="68">
        <v>382087</v>
      </c>
      <c r="D105" s="67">
        <v>2208</v>
      </c>
      <c r="E105" s="71">
        <v>1.0320795374339176</v>
      </c>
      <c r="F105" s="67">
        <v>9752</v>
      </c>
      <c r="G105" s="71">
        <v>4.5583512903331354</v>
      </c>
      <c r="H105" s="67">
        <v>28399</v>
      </c>
      <c r="I105" s="71">
        <v>13.274468651986332</v>
      </c>
      <c r="J105" s="67">
        <v>88392</v>
      </c>
      <c r="K105" s="71">
        <v>41.316836264881715</v>
      </c>
      <c r="L105" s="67">
        <v>39892</v>
      </c>
      <c r="M105" s="71">
        <v>18.646610918167497</v>
      </c>
      <c r="N105" s="67">
        <v>38451</v>
      </c>
      <c r="O105" s="72">
        <v>17.973048140340381</v>
      </c>
      <c r="P105" s="67">
        <v>6843</v>
      </c>
      <c r="Q105" s="72">
        <v>3.1986051968570184</v>
      </c>
      <c r="R105" s="252">
        <v>213937</v>
      </c>
      <c r="S105"/>
      <c r="T105"/>
      <c r="U105"/>
      <c r="V105"/>
      <c r="W105"/>
    </row>
    <row r="106" spans="1:23" ht="15">
      <c r="A106" s="340">
        <v>30</v>
      </c>
      <c r="B106" s="349" t="s">
        <v>14</v>
      </c>
      <c r="C106" s="355">
        <v>32259</v>
      </c>
      <c r="D106" s="308">
        <v>93</v>
      </c>
      <c r="E106" s="307">
        <v>0.92629482071713154</v>
      </c>
      <c r="F106" s="308">
        <v>394</v>
      </c>
      <c r="G106" s="307">
        <v>3.9243027888446211</v>
      </c>
      <c r="H106" s="308">
        <v>1073</v>
      </c>
      <c r="I106" s="307">
        <v>10.687250996015935</v>
      </c>
      <c r="J106" s="308">
        <v>4097</v>
      </c>
      <c r="K106" s="307">
        <v>40.806772908366533</v>
      </c>
      <c r="L106" s="308">
        <v>2031</v>
      </c>
      <c r="M106" s="307">
        <v>20.229083665338646</v>
      </c>
      <c r="N106" s="308">
        <v>1983</v>
      </c>
      <c r="O106" s="307">
        <v>19.750996015936256</v>
      </c>
      <c r="P106" s="308">
        <v>369</v>
      </c>
      <c r="Q106" s="307">
        <v>3.6752988047808763</v>
      </c>
      <c r="R106" s="355">
        <v>10040</v>
      </c>
      <c r="S106"/>
      <c r="T106"/>
      <c r="U106"/>
      <c r="V106"/>
      <c r="W106"/>
    </row>
    <row r="107" spans="1:23" ht="15">
      <c r="A107" s="340">
        <v>34</v>
      </c>
      <c r="B107" s="349" t="s">
        <v>18</v>
      </c>
      <c r="C107" s="355">
        <v>45577</v>
      </c>
      <c r="D107" s="308">
        <v>275</v>
      </c>
      <c r="E107" s="307">
        <v>0.96633635533066276</v>
      </c>
      <c r="F107" s="308">
        <v>1261</v>
      </c>
      <c r="G107" s="307">
        <v>4.4310914329889668</v>
      </c>
      <c r="H107" s="308">
        <v>3906</v>
      </c>
      <c r="I107" s="307">
        <v>13.725490196078432</v>
      </c>
      <c r="J107" s="308">
        <v>12131</v>
      </c>
      <c r="K107" s="307">
        <v>42.627732096422797</v>
      </c>
      <c r="L107" s="308">
        <v>5289</v>
      </c>
      <c r="M107" s="307">
        <v>18.585283575795909</v>
      </c>
      <c r="N107" s="308">
        <v>4890</v>
      </c>
      <c r="O107" s="307">
        <v>17.183217372970695</v>
      </c>
      <c r="P107" s="308">
        <v>706</v>
      </c>
      <c r="Q107" s="307">
        <v>2.4808489704125378</v>
      </c>
      <c r="R107" s="355">
        <v>28458</v>
      </c>
      <c r="S107"/>
      <c r="T107"/>
      <c r="U107"/>
      <c r="V107"/>
      <c r="W107"/>
    </row>
    <row r="108" spans="1:23" ht="15">
      <c r="A108" s="340">
        <v>36</v>
      </c>
      <c r="B108" s="349" t="s">
        <v>20</v>
      </c>
      <c r="C108" s="355">
        <v>6023</v>
      </c>
      <c r="D108" s="308">
        <v>28</v>
      </c>
      <c r="E108" s="307">
        <v>1.1208967173738991</v>
      </c>
      <c r="F108" s="308">
        <v>151</v>
      </c>
      <c r="G108" s="307">
        <v>6.0448358686949559</v>
      </c>
      <c r="H108" s="308">
        <v>316</v>
      </c>
      <c r="I108" s="307">
        <v>12.650120096076861</v>
      </c>
      <c r="J108" s="308">
        <v>920</v>
      </c>
      <c r="K108" s="307">
        <v>36.829463570856689</v>
      </c>
      <c r="L108" s="308">
        <v>444</v>
      </c>
      <c r="M108" s="307">
        <v>17.774219375500401</v>
      </c>
      <c r="N108" s="308">
        <v>538</v>
      </c>
      <c r="O108" s="307">
        <v>21.537229783827062</v>
      </c>
      <c r="P108" s="308">
        <v>101</v>
      </c>
      <c r="Q108" s="307">
        <v>4.0432345876701357</v>
      </c>
      <c r="R108" s="355">
        <v>2498</v>
      </c>
      <c r="S108"/>
      <c r="T108"/>
      <c r="U108"/>
      <c r="V108"/>
      <c r="W108"/>
    </row>
    <row r="109" spans="1:23" ht="15">
      <c r="A109" s="340">
        <v>91</v>
      </c>
      <c r="B109" s="349" t="s">
        <v>47</v>
      </c>
      <c r="C109" s="355">
        <v>10605</v>
      </c>
      <c r="D109" s="308">
        <v>78</v>
      </c>
      <c r="E109" s="307">
        <v>1.2474012474012475</v>
      </c>
      <c r="F109" s="308">
        <v>311</v>
      </c>
      <c r="G109" s="307">
        <v>4.9736126659203581</v>
      </c>
      <c r="H109" s="308">
        <v>842</v>
      </c>
      <c r="I109" s="307">
        <v>13.465536542459619</v>
      </c>
      <c r="J109" s="308">
        <v>2637</v>
      </c>
      <c r="K109" s="307">
        <v>42.171757556372938</v>
      </c>
      <c r="L109" s="308">
        <v>1143</v>
      </c>
      <c r="M109" s="307">
        <v>18.279225971533663</v>
      </c>
      <c r="N109" s="308">
        <v>1086</v>
      </c>
      <c r="O109" s="307">
        <v>17.367663521509673</v>
      </c>
      <c r="P109" s="308">
        <v>156</v>
      </c>
      <c r="Q109" s="307">
        <v>2.4948024948024949</v>
      </c>
      <c r="R109" s="355">
        <v>6253</v>
      </c>
      <c r="S109"/>
      <c r="T109"/>
      <c r="U109"/>
      <c r="V109"/>
      <c r="W109"/>
    </row>
    <row r="110" spans="1:23" ht="15">
      <c r="A110" s="340">
        <v>93</v>
      </c>
      <c r="B110" s="349" t="s">
        <v>49</v>
      </c>
      <c r="C110" s="355">
        <v>16392</v>
      </c>
      <c r="D110" s="308">
        <v>194</v>
      </c>
      <c r="E110" s="307">
        <v>1.376374600922313</v>
      </c>
      <c r="F110" s="308">
        <v>807</v>
      </c>
      <c r="G110" s="307">
        <v>5.7254345512593119</v>
      </c>
      <c r="H110" s="308">
        <v>2190</v>
      </c>
      <c r="I110" s="307">
        <v>15.537424618659099</v>
      </c>
      <c r="J110" s="308">
        <v>6332</v>
      </c>
      <c r="K110" s="307">
        <v>44.923731819794256</v>
      </c>
      <c r="L110" s="308">
        <v>2451</v>
      </c>
      <c r="M110" s="307">
        <v>17.389145086910251</v>
      </c>
      <c r="N110" s="308">
        <v>1833</v>
      </c>
      <c r="O110" s="307">
        <v>13.004611564384533</v>
      </c>
      <c r="P110" s="308">
        <v>288</v>
      </c>
      <c r="Q110" s="307">
        <v>2.0432777580702379</v>
      </c>
      <c r="R110" s="355">
        <v>14095</v>
      </c>
      <c r="S110"/>
      <c r="T110"/>
      <c r="U110"/>
      <c r="V110"/>
      <c r="W110"/>
    </row>
    <row r="111" spans="1:23" ht="15">
      <c r="A111" s="340">
        <v>101</v>
      </c>
      <c r="B111" s="349" t="s">
        <v>3346</v>
      </c>
      <c r="C111" s="355">
        <v>27134</v>
      </c>
      <c r="D111" s="308">
        <v>221</v>
      </c>
      <c r="E111" s="307">
        <v>1.1709229628059765</v>
      </c>
      <c r="F111" s="308">
        <v>880</v>
      </c>
      <c r="G111" s="307">
        <v>4.6624986754265132</v>
      </c>
      <c r="H111" s="308">
        <v>2588</v>
      </c>
      <c r="I111" s="307">
        <v>13.711984740913428</v>
      </c>
      <c r="J111" s="308">
        <v>7825</v>
      </c>
      <c r="K111" s="307">
        <v>41.459150153650526</v>
      </c>
      <c r="L111" s="308">
        <v>3570</v>
      </c>
      <c r="M111" s="307">
        <v>18.914909399173467</v>
      </c>
      <c r="N111" s="308">
        <v>3260</v>
      </c>
      <c r="O111" s="307">
        <v>17.272438274875491</v>
      </c>
      <c r="P111" s="308">
        <v>530</v>
      </c>
      <c r="Q111" s="307">
        <v>2.808095793154604</v>
      </c>
      <c r="R111" s="355">
        <v>18874</v>
      </c>
      <c r="S111"/>
      <c r="T111"/>
      <c r="U111"/>
      <c r="V111"/>
      <c r="W111"/>
    </row>
    <row r="112" spans="1:23" ht="15">
      <c r="A112" s="340">
        <v>145</v>
      </c>
      <c r="B112" s="349" t="s">
        <v>69</v>
      </c>
      <c r="C112" s="355">
        <v>4793</v>
      </c>
      <c r="D112" s="308">
        <v>33</v>
      </c>
      <c r="E112" s="307">
        <v>0.96097845078625499</v>
      </c>
      <c r="F112" s="308">
        <v>126</v>
      </c>
      <c r="G112" s="307">
        <v>3.6691904484566109</v>
      </c>
      <c r="H112" s="308">
        <v>429</v>
      </c>
      <c r="I112" s="307">
        <v>12.492719860221316</v>
      </c>
      <c r="J112" s="308">
        <v>1357</v>
      </c>
      <c r="K112" s="307">
        <v>39.516598718695398</v>
      </c>
      <c r="L112" s="308">
        <v>683</v>
      </c>
      <c r="M112" s="307">
        <v>19.889341875364007</v>
      </c>
      <c r="N112" s="308">
        <v>705</v>
      </c>
      <c r="O112" s="307">
        <v>20.529994175888177</v>
      </c>
      <c r="P112" s="308">
        <v>101</v>
      </c>
      <c r="Q112" s="307">
        <v>2.9411764705882351</v>
      </c>
      <c r="R112" s="355">
        <v>3434</v>
      </c>
      <c r="S112"/>
      <c r="T112"/>
      <c r="U112"/>
      <c r="V112"/>
      <c r="W112"/>
    </row>
    <row r="113" spans="1:23" ht="15">
      <c r="A113" s="340">
        <v>209</v>
      </c>
      <c r="B113" s="349" t="s">
        <v>88</v>
      </c>
      <c r="C113" s="355">
        <v>22364</v>
      </c>
      <c r="D113" s="308">
        <v>137</v>
      </c>
      <c r="E113" s="307">
        <v>1.0082425669708568</v>
      </c>
      <c r="F113" s="308">
        <v>627</v>
      </c>
      <c r="G113" s="307">
        <v>4.6143656167206357</v>
      </c>
      <c r="H113" s="308">
        <v>1770</v>
      </c>
      <c r="I113" s="307">
        <v>13.02619958787165</v>
      </c>
      <c r="J113" s="308">
        <v>5976</v>
      </c>
      <c r="K113" s="307">
        <v>43.979982337356496</v>
      </c>
      <c r="L113" s="308">
        <v>2585</v>
      </c>
      <c r="M113" s="307">
        <v>19.024138946128939</v>
      </c>
      <c r="N113" s="308">
        <v>2111</v>
      </c>
      <c r="O113" s="307">
        <v>15.535766853105681</v>
      </c>
      <c r="P113" s="308">
        <v>382</v>
      </c>
      <c r="Q113" s="307">
        <v>2.8113040918457464</v>
      </c>
      <c r="R113" s="355">
        <v>13588</v>
      </c>
      <c r="S113"/>
      <c r="T113"/>
      <c r="U113"/>
      <c r="V113"/>
      <c r="W113"/>
    </row>
    <row r="114" spans="1:23" ht="15">
      <c r="A114" s="340">
        <v>282</v>
      </c>
      <c r="B114" s="349" t="s">
        <v>106</v>
      </c>
      <c r="C114" s="355">
        <v>25526</v>
      </c>
      <c r="D114" s="308">
        <v>64</v>
      </c>
      <c r="E114" s="307">
        <v>0.79306071871127637</v>
      </c>
      <c r="F114" s="308">
        <v>249</v>
      </c>
      <c r="G114" s="307">
        <v>3.0855018587360594</v>
      </c>
      <c r="H114" s="308">
        <v>749</v>
      </c>
      <c r="I114" s="307">
        <v>9.281288723667906</v>
      </c>
      <c r="J114" s="308">
        <v>2924</v>
      </c>
      <c r="K114" s="307">
        <v>36.232961586121434</v>
      </c>
      <c r="L114" s="308">
        <v>1702</v>
      </c>
      <c r="M114" s="307">
        <v>21.090458488228006</v>
      </c>
      <c r="N114" s="308">
        <v>1949</v>
      </c>
      <c r="O114" s="307">
        <v>24.151177199504335</v>
      </c>
      <c r="P114" s="308">
        <v>433</v>
      </c>
      <c r="Q114" s="307">
        <v>5.3655514250309793</v>
      </c>
      <c r="R114" s="355">
        <v>8070</v>
      </c>
      <c r="S114"/>
      <c r="T114"/>
      <c r="U114"/>
      <c r="V114"/>
      <c r="W114"/>
    </row>
    <row r="115" spans="1:23" ht="15">
      <c r="A115" s="340">
        <v>353</v>
      </c>
      <c r="B115" s="349" t="s">
        <v>126</v>
      </c>
      <c r="C115" s="355">
        <v>5765</v>
      </c>
      <c r="D115" s="308">
        <v>20</v>
      </c>
      <c r="E115" s="307">
        <v>0.74321813452248231</v>
      </c>
      <c r="F115" s="308">
        <v>126</v>
      </c>
      <c r="G115" s="307">
        <v>4.6822742474916383</v>
      </c>
      <c r="H115" s="308">
        <v>325</v>
      </c>
      <c r="I115" s="307">
        <v>12.077294685990339</v>
      </c>
      <c r="J115" s="308">
        <v>1022</v>
      </c>
      <c r="K115" s="307">
        <v>37.978446674098848</v>
      </c>
      <c r="L115" s="308">
        <v>511</v>
      </c>
      <c r="M115" s="307">
        <v>18.989223337049424</v>
      </c>
      <c r="N115" s="308">
        <v>580</v>
      </c>
      <c r="O115" s="307">
        <v>21.553325901151986</v>
      </c>
      <c r="P115" s="308">
        <v>107</v>
      </c>
      <c r="Q115" s="307">
        <v>3.9762170196952806</v>
      </c>
      <c r="R115" s="355">
        <v>2691</v>
      </c>
      <c r="S115"/>
      <c r="T115"/>
      <c r="U115"/>
      <c r="V115"/>
      <c r="W115"/>
    </row>
    <row r="116" spans="1:23" ht="15">
      <c r="A116" s="340">
        <v>364</v>
      </c>
      <c r="B116" s="349" t="s">
        <v>133</v>
      </c>
      <c r="C116" s="355">
        <v>15293</v>
      </c>
      <c r="D116" s="308">
        <v>98</v>
      </c>
      <c r="E116" s="307">
        <v>1.0284395004722426</v>
      </c>
      <c r="F116" s="308">
        <v>406</v>
      </c>
      <c r="G116" s="307">
        <v>4.260677930527863</v>
      </c>
      <c r="H116" s="308">
        <v>1240</v>
      </c>
      <c r="I116" s="307">
        <v>13.012907965158988</v>
      </c>
      <c r="J116" s="308">
        <v>4060</v>
      </c>
      <c r="K116" s="307">
        <v>42.606779305278621</v>
      </c>
      <c r="L116" s="308">
        <v>1726</v>
      </c>
      <c r="M116" s="307">
        <v>18.113128345051948</v>
      </c>
      <c r="N116" s="308">
        <v>1707</v>
      </c>
      <c r="O116" s="307">
        <v>17.913737013327736</v>
      </c>
      <c r="P116" s="308">
        <v>292</v>
      </c>
      <c r="Q116" s="307">
        <v>3.0643299401826005</v>
      </c>
      <c r="R116" s="355">
        <v>9529</v>
      </c>
      <c r="S116"/>
      <c r="T116"/>
      <c r="U116"/>
      <c r="V116"/>
      <c r="W116"/>
    </row>
    <row r="117" spans="1:23" ht="15">
      <c r="A117" s="340">
        <v>368</v>
      </c>
      <c r="B117" s="349" t="s">
        <v>135</v>
      </c>
      <c r="C117" s="355">
        <v>14133</v>
      </c>
      <c r="D117" s="308">
        <v>54</v>
      </c>
      <c r="E117" s="307">
        <v>0.8347503478126449</v>
      </c>
      <c r="F117" s="308">
        <v>262</v>
      </c>
      <c r="G117" s="307">
        <v>4.0500850208687584</v>
      </c>
      <c r="H117" s="308">
        <v>808</v>
      </c>
      <c r="I117" s="307">
        <v>12.490338537641058</v>
      </c>
      <c r="J117" s="308">
        <v>2340</v>
      </c>
      <c r="K117" s="307">
        <v>36.172515071881278</v>
      </c>
      <c r="L117" s="308">
        <v>1286</v>
      </c>
      <c r="M117" s="307">
        <v>19.879424949760395</v>
      </c>
      <c r="N117" s="308">
        <v>1444</v>
      </c>
      <c r="O117" s="307">
        <v>22.321842634101095</v>
      </c>
      <c r="P117" s="308">
        <v>275</v>
      </c>
      <c r="Q117" s="307">
        <v>4.2510434379347659</v>
      </c>
      <c r="R117" s="355">
        <v>6469</v>
      </c>
      <c r="S117"/>
      <c r="T117"/>
      <c r="U117"/>
      <c r="V117"/>
      <c r="W117"/>
    </row>
    <row r="118" spans="1:23" ht="15">
      <c r="A118" s="340">
        <v>390</v>
      </c>
      <c r="B118" s="349" t="s">
        <v>141</v>
      </c>
      <c r="C118" s="355">
        <v>8726</v>
      </c>
      <c r="D118" s="308">
        <v>58</v>
      </c>
      <c r="E118" s="307">
        <v>1.2556830482788484</v>
      </c>
      <c r="F118" s="308">
        <v>253</v>
      </c>
      <c r="G118" s="307">
        <v>5.4773760554232522</v>
      </c>
      <c r="H118" s="308">
        <v>602</v>
      </c>
      <c r="I118" s="307">
        <v>13.033124052825288</v>
      </c>
      <c r="J118" s="308">
        <v>2097</v>
      </c>
      <c r="K118" s="307">
        <v>45.399437107599049</v>
      </c>
      <c r="L118" s="308">
        <v>798</v>
      </c>
      <c r="M118" s="307">
        <v>17.276466767698636</v>
      </c>
      <c r="N118" s="308">
        <v>692</v>
      </c>
      <c r="O118" s="307">
        <v>14.981597748430397</v>
      </c>
      <c r="P118" s="308">
        <v>119</v>
      </c>
      <c r="Q118" s="307">
        <v>2.5763152197445334</v>
      </c>
      <c r="R118" s="355">
        <v>4619</v>
      </c>
      <c r="S118"/>
      <c r="T118"/>
      <c r="U118"/>
      <c r="V118"/>
      <c r="W118"/>
    </row>
    <row r="119" spans="1:23" ht="15">
      <c r="A119" s="340">
        <v>467</v>
      </c>
      <c r="B119" s="349" t="s">
        <v>151</v>
      </c>
      <c r="C119" s="355">
        <v>6848</v>
      </c>
      <c r="D119" s="308">
        <v>39</v>
      </c>
      <c r="E119" s="307">
        <v>0.86493679308050564</v>
      </c>
      <c r="F119" s="308">
        <v>167</v>
      </c>
      <c r="G119" s="307">
        <v>3.7037037037037033</v>
      </c>
      <c r="H119" s="308">
        <v>475</v>
      </c>
      <c r="I119" s="307">
        <v>10.534486582390775</v>
      </c>
      <c r="J119" s="308">
        <v>1721</v>
      </c>
      <c r="K119" s="307">
        <v>38.168108227988469</v>
      </c>
      <c r="L119" s="308">
        <v>910</v>
      </c>
      <c r="M119" s="307">
        <v>20.1818585052118</v>
      </c>
      <c r="N119" s="308">
        <v>1027</v>
      </c>
      <c r="O119" s="307">
        <v>22.776668884453315</v>
      </c>
      <c r="P119" s="308">
        <v>170</v>
      </c>
      <c r="Q119" s="307">
        <v>3.7702373031714349</v>
      </c>
      <c r="R119" s="355">
        <v>4509</v>
      </c>
      <c r="S119"/>
      <c r="T119"/>
      <c r="U119"/>
      <c r="V119"/>
      <c r="W119"/>
    </row>
    <row r="120" spans="1:23" ht="15">
      <c r="A120" s="340">
        <v>576</v>
      </c>
      <c r="B120" s="349" t="s">
        <v>169</v>
      </c>
      <c r="C120" s="355">
        <v>9007</v>
      </c>
      <c r="D120" s="308">
        <v>59</v>
      </c>
      <c r="E120" s="307">
        <v>1.0429556301926817</v>
      </c>
      <c r="F120" s="308">
        <v>244</v>
      </c>
      <c r="G120" s="307">
        <v>4.3132402333392257</v>
      </c>
      <c r="H120" s="308">
        <v>805</v>
      </c>
      <c r="I120" s="307">
        <v>14.230157327205232</v>
      </c>
      <c r="J120" s="308">
        <v>2321</v>
      </c>
      <c r="K120" s="307">
        <v>41.028813858935834</v>
      </c>
      <c r="L120" s="308">
        <v>1012</v>
      </c>
      <c r="M120" s="307">
        <v>17.889340639915151</v>
      </c>
      <c r="N120" s="308">
        <v>1038</v>
      </c>
      <c r="O120" s="307">
        <v>18.34894820576277</v>
      </c>
      <c r="P120" s="308">
        <v>178</v>
      </c>
      <c r="Q120" s="307">
        <v>3.1465441046491072</v>
      </c>
      <c r="R120" s="355">
        <v>5657</v>
      </c>
      <c r="S120"/>
      <c r="T120"/>
      <c r="U120"/>
      <c r="V120"/>
      <c r="W120"/>
    </row>
    <row r="121" spans="1:23" ht="15">
      <c r="A121" s="340">
        <v>642</v>
      </c>
      <c r="B121" s="349" t="s">
        <v>187</v>
      </c>
      <c r="C121" s="355">
        <v>18831</v>
      </c>
      <c r="D121" s="308">
        <v>137</v>
      </c>
      <c r="E121" s="307">
        <v>1.0676433915211969</v>
      </c>
      <c r="F121" s="308">
        <v>663</v>
      </c>
      <c r="G121" s="307">
        <v>5.1667705735660849</v>
      </c>
      <c r="H121" s="308">
        <v>1864</v>
      </c>
      <c r="I121" s="307">
        <v>14.526184538653366</v>
      </c>
      <c r="J121" s="308">
        <v>5431</v>
      </c>
      <c r="K121" s="307">
        <v>42.323877805486283</v>
      </c>
      <c r="L121" s="308">
        <v>2332</v>
      </c>
      <c r="M121" s="307">
        <v>18.173316708229425</v>
      </c>
      <c r="N121" s="308">
        <v>2091</v>
      </c>
      <c r="O121" s="307">
        <v>16.295199501246881</v>
      </c>
      <c r="P121" s="308">
        <v>314</v>
      </c>
      <c r="Q121" s="307">
        <v>2.4470074812967582</v>
      </c>
      <c r="R121" s="355">
        <v>12832</v>
      </c>
      <c r="S121"/>
      <c r="T121"/>
      <c r="U121"/>
      <c r="V121"/>
      <c r="W121"/>
    </row>
    <row r="122" spans="1:23" ht="15">
      <c r="A122" s="340">
        <v>679</v>
      </c>
      <c r="B122" s="349" t="s">
        <v>3347</v>
      </c>
      <c r="C122" s="355">
        <v>28034</v>
      </c>
      <c r="D122" s="308">
        <v>111</v>
      </c>
      <c r="E122" s="307">
        <v>0.86059854240967593</v>
      </c>
      <c r="F122" s="308">
        <v>435</v>
      </c>
      <c r="G122" s="307">
        <v>3.3726159094433243</v>
      </c>
      <c r="H122" s="308">
        <v>1473</v>
      </c>
      <c r="I122" s="307">
        <v>11.420375251977051</v>
      </c>
      <c r="J122" s="308">
        <v>4744</v>
      </c>
      <c r="K122" s="307">
        <v>36.780896262986509</v>
      </c>
      <c r="L122" s="308">
        <v>2498</v>
      </c>
      <c r="M122" s="307">
        <v>19.367343774228562</v>
      </c>
      <c r="N122" s="308">
        <v>3063</v>
      </c>
      <c r="O122" s="307">
        <v>23.747867886494031</v>
      </c>
      <c r="P122" s="308">
        <v>574</v>
      </c>
      <c r="Q122" s="307">
        <v>4.4503023724608468</v>
      </c>
      <c r="R122" s="355">
        <v>12898</v>
      </c>
      <c r="S122"/>
      <c r="T122"/>
      <c r="U122"/>
      <c r="V122"/>
      <c r="W122"/>
    </row>
    <row r="123" spans="1:23" ht="15">
      <c r="A123" s="340">
        <v>789</v>
      </c>
      <c r="B123" s="349" t="s">
        <v>232</v>
      </c>
      <c r="C123" s="355">
        <v>16706</v>
      </c>
      <c r="D123" s="308">
        <v>75</v>
      </c>
      <c r="E123" s="307">
        <v>0.81256771397616467</v>
      </c>
      <c r="F123" s="308">
        <v>358</v>
      </c>
      <c r="G123" s="307">
        <v>3.8786565547128928</v>
      </c>
      <c r="H123" s="308">
        <v>1032</v>
      </c>
      <c r="I123" s="307">
        <v>11.180931744312025</v>
      </c>
      <c r="J123" s="308">
        <v>3346</v>
      </c>
      <c r="K123" s="307">
        <v>36.251354279523298</v>
      </c>
      <c r="L123" s="308">
        <v>1924</v>
      </c>
      <c r="M123" s="307">
        <v>20.845070422535212</v>
      </c>
      <c r="N123" s="308">
        <v>2050</v>
      </c>
      <c r="O123" s="307">
        <v>22.210184182015169</v>
      </c>
      <c r="P123" s="308">
        <v>445</v>
      </c>
      <c r="Q123" s="307">
        <v>4.8212351029252432</v>
      </c>
      <c r="R123" s="355">
        <v>9230</v>
      </c>
      <c r="S123"/>
      <c r="T123"/>
      <c r="U123"/>
      <c r="V123"/>
      <c r="W123"/>
    </row>
    <row r="124" spans="1:23" ht="15">
      <c r="A124" s="340">
        <v>792</v>
      </c>
      <c r="B124" s="349" t="s">
        <v>236</v>
      </c>
      <c r="C124" s="355">
        <v>6425</v>
      </c>
      <c r="D124" s="308">
        <v>28</v>
      </c>
      <c r="E124" s="307">
        <v>0.89285714285714279</v>
      </c>
      <c r="F124" s="308">
        <v>150</v>
      </c>
      <c r="G124" s="307">
        <v>4.783163265306122</v>
      </c>
      <c r="H124" s="308">
        <v>373</v>
      </c>
      <c r="I124" s="307">
        <v>11.894132653061225</v>
      </c>
      <c r="J124" s="308">
        <v>1298</v>
      </c>
      <c r="K124" s="307">
        <v>41.390306122448976</v>
      </c>
      <c r="L124" s="308">
        <v>568</v>
      </c>
      <c r="M124" s="307">
        <v>18.112244897959183</v>
      </c>
      <c r="N124" s="308">
        <v>606</v>
      </c>
      <c r="O124" s="307">
        <v>19.323979591836736</v>
      </c>
      <c r="P124" s="308">
        <v>113</v>
      </c>
      <c r="Q124" s="307">
        <v>3.6033163265306123</v>
      </c>
      <c r="R124" s="355">
        <v>3136</v>
      </c>
      <c r="S124"/>
      <c r="T124"/>
      <c r="U124"/>
      <c r="V124"/>
      <c r="W124"/>
    </row>
    <row r="125" spans="1:23" ht="15">
      <c r="A125" s="340">
        <v>809</v>
      </c>
      <c r="B125" s="349" t="s">
        <v>238</v>
      </c>
      <c r="C125" s="355">
        <v>11053</v>
      </c>
      <c r="D125" s="308">
        <v>20</v>
      </c>
      <c r="E125" s="307">
        <v>0.5654509471303365</v>
      </c>
      <c r="F125" s="308">
        <v>85</v>
      </c>
      <c r="G125" s="307">
        <v>2.4031665253039298</v>
      </c>
      <c r="H125" s="308">
        <v>326</v>
      </c>
      <c r="I125" s="307">
        <v>9.2168504382244851</v>
      </c>
      <c r="J125" s="308">
        <v>1214</v>
      </c>
      <c r="K125" s="307">
        <v>34.32287249081142</v>
      </c>
      <c r="L125" s="308">
        <v>768</v>
      </c>
      <c r="M125" s="307">
        <v>21.713316369804918</v>
      </c>
      <c r="N125" s="308">
        <v>910</v>
      </c>
      <c r="O125" s="307">
        <v>25.728018094430311</v>
      </c>
      <c r="P125" s="308">
        <v>214</v>
      </c>
      <c r="Q125" s="307">
        <v>6.0503251342946003</v>
      </c>
      <c r="R125" s="355">
        <v>3537</v>
      </c>
      <c r="S125"/>
      <c r="T125"/>
      <c r="U125"/>
      <c r="V125"/>
      <c r="W125"/>
    </row>
    <row r="126" spans="1:23" ht="15">
      <c r="A126" s="340">
        <v>847</v>
      </c>
      <c r="B126" s="349" t="s">
        <v>246</v>
      </c>
      <c r="C126" s="355">
        <v>31839</v>
      </c>
      <c r="D126" s="308">
        <v>322</v>
      </c>
      <c r="E126" s="307">
        <v>1.3071895424836601</v>
      </c>
      <c r="F126" s="308">
        <v>1463</v>
      </c>
      <c r="G126" s="307">
        <v>5.9391872691105432</v>
      </c>
      <c r="H126" s="308">
        <v>4283</v>
      </c>
      <c r="I126" s="307">
        <v>17.387244752973654</v>
      </c>
      <c r="J126" s="308">
        <v>11170</v>
      </c>
      <c r="K126" s="307">
        <v>45.345674501684726</v>
      </c>
      <c r="L126" s="308">
        <v>3846</v>
      </c>
      <c r="M126" s="307">
        <v>15.613201802460114</v>
      </c>
      <c r="N126" s="308">
        <v>2936</v>
      </c>
      <c r="O126" s="307">
        <v>11.918970486745422</v>
      </c>
      <c r="P126" s="308">
        <v>613</v>
      </c>
      <c r="Q126" s="307">
        <v>2.488531644541875</v>
      </c>
      <c r="R126" s="355">
        <v>24633</v>
      </c>
      <c r="S126"/>
      <c r="T126"/>
      <c r="U126"/>
      <c r="V126"/>
      <c r="W126"/>
    </row>
    <row r="127" spans="1:23" ht="15">
      <c r="A127" s="340">
        <v>856</v>
      </c>
      <c r="B127" s="349" t="s">
        <v>251</v>
      </c>
      <c r="C127" s="355">
        <v>6674</v>
      </c>
      <c r="D127" s="308">
        <v>25</v>
      </c>
      <c r="E127" s="307">
        <v>0.84260195483653533</v>
      </c>
      <c r="F127" s="308">
        <v>104</v>
      </c>
      <c r="G127" s="307">
        <v>3.5052241321199862</v>
      </c>
      <c r="H127" s="308">
        <v>316</v>
      </c>
      <c r="I127" s="307">
        <v>10.650488709133805</v>
      </c>
      <c r="J127" s="308">
        <v>1053</v>
      </c>
      <c r="K127" s="307">
        <v>35.490394337714868</v>
      </c>
      <c r="L127" s="308">
        <v>636</v>
      </c>
      <c r="M127" s="307">
        <v>21.435793731041457</v>
      </c>
      <c r="N127" s="308">
        <v>695</v>
      </c>
      <c r="O127" s="307">
        <v>23.42433434445568</v>
      </c>
      <c r="P127" s="308">
        <v>138</v>
      </c>
      <c r="Q127" s="307">
        <v>4.6511627906976747</v>
      </c>
      <c r="R127" s="355">
        <v>2967</v>
      </c>
      <c r="S127"/>
      <c r="T127"/>
      <c r="U127"/>
      <c r="V127"/>
      <c r="W127"/>
    </row>
    <row r="128" spans="1:23" ht="15">
      <c r="A128" s="340">
        <v>861</v>
      </c>
      <c r="B128" s="349" t="s">
        <v>255</v>
      </c>
      <c r="C128" s="355">
        <v>12080</v>
      </c>
      <c r="D128" s="308">
        <v>39</v>
      </c>
      <c r="E128" s="307">
        <v>0.65878378378378377</v>
      </c>
      <c r="F128" s="308">
        <v>230</v>
      </c>
      <c r="G128" s="307">
        <v>3.8851351351351351</v>
      </c>
      <c r="H128" s="308">
        <v>614</v>
      </c>
      <c r="I128" s="307">
        <v>10.371621621621621</v>
      </c>
      <c r="J128" s="308">
        <v>2376</v>
      </c>
      <c r="K128" s="307">
        <v>40.135135135135137</v>
      </c>
      <c r="L128" s="308">
        <v>1179</v>
      </c>
      <c r="M128" s="307">
        <v>19.91554054054054</v>
      </c>
      <c r="N128" s="308">
        <v>1257</v>
      </c>
      <c r="O128" s="307">
        <v>21.233108108108109</v>
      </c>
      <c r="P128" s="308">
        <v>225</v>
      </c>
      <c r="Q128" s="307">
        <v>3.8006756756756759</v>
      </c>
      <c r="R128" s="355">
        <v>5920</v>
      </c>
      <c r="S128"/>
      <c r="T128"/>
      <c r="U128"/>
      <c r="V128"/>
      <c r="W128"/>
    </row>
    <row r="129" spans="1:23">
      <c r="A129" s="18">
        <v>9</v>
      </c>
      <c r="B129" s="65" t="s">
        <v>3277</v>
      </c>
      <c r="C129" s="68">
        <v>4182607</v>
      </c>
      <c r="D129" s="67">
        <v>10065</v>
      </c>
      <c r="E129" s="71">
        <v>0.94304089227690269</v>
      </c>
      <c r="F129" s="67">
        <v>49352</v>
      </c>
      <c r="G129" s="71">
        <v>4.6240391570441828</v>
      </c>
      <c r="H129" s="67">
        <v>136227</v>
      </c>
      <c r="I129" s="71">
        <v>12.763798473145119</v>
      </c>
      <c r="J129" s="67">
        <v>504626</v>
      </c>
      <c r="K129" s="71">
        <v>47.280969031905045</v>
      </c>
      <c r="L129" s="67">
        <v>187386</v>
      </c>
      <c r="M129" s="71">
        <v>17.557144623964202</v>
      </c>
      <c r="N129" s="67">
        <v>153648</v>
      </c>
      <c r="O129" s="72">
        <v>14.396060309643472</v>
      </c>
      <c r="P129" s="67">
        <v>25988</v>
      </c>
      <c r="Q129" s="72">
        <v>2.4349475120210777</v>
      </c>
      <c r="R129" s="252">
        <v>1067292</v>
      </c>
      <c r="S129"/>
      <c r="T129"/>
      <c r="U129"/>
      <c r="V129"/>
      <c r="W129"/>
    </row>
    <row r="130" spans="1:23" ht="15">
      <c r="A130" s="349">
        <v>1</v>
      </c>
      <c r="B130" s="349" t="s">
        <v>6</v>
      </c>
      <c r="C130" s="355">
        <v>2612958</v>
      </c>
      <c r="D130" s="308">
        <v>7266</v>
      </c>
      <c r="E130" s="307">
        <v>0.95821997386193247</v>
      </c>
      <c r="F130" s="308">
        <v>35180</v>
      </c>
      <c r="G130" s="307">
        <v>4.6394410515363038</v>
      </c>
      <c r="H130" s="308">
        <v>97570</v>
      </c>
      <c r="I130" s="307">
        <v>12.867261608823114</v>
      </c>
      <c r="J130" s="308">
        <v>363508</v>
      </c>
      <c r="K130" s="307">
        <v>47.938429157528674</v>
      </c>
      <c r="L130" s="308">
        <v>131513</v>
      </c>
      <c r="M130" s="307">
        <v>17.343570523328424</v>
      </c>
      <c r="N130" s="308">
        <v>105582</v>
      </c>
      <c r="O130" s="307">
        <v>13.923861998388459</v>
      </c>
      <c r="P130" s="308">
        <v>17662</v>
      </c>
      <c r="Q130" s="307">
        <v>2.3292156865330926</v>
      </c>
      <c r="R130" s="355">
        <v>758281</v>
      </c>
      <c r="S130"/>
      <c r="T130"/>
      <c r="U130"/>
      <c r="V130"/>
      <c r="W130"/>
    </row>
    <row r="131" spans="1:23" ht="15">
      <c r="A131" s="349">
        <v>79</v>
      </c>
      <c r="B131" s="349" t="s">
        <v>41</v>
      </c>
      <c r="C131" s="355">
        <v>56053</v>
      </c>
      <c r="D131" s="308">
        <v>202</v>
      </c>
      <c r="E131" s="307">
        <v>0.9791091076535311</v>
      </c>
      <c r="F131" s="308">
        <v>906</v>
      </c>
      <c r="G131" s="307">
        <v>4.3914497600697979</v>
      </c>
      <c r="H131" s="308">
        <v>2502</v>
      </c>
      <c r="I131" s="307">
        <v>12.127381125490766</v>
      </c>
      <c r="J131" s="308">
        <v>8949</v>
      </c>
      <c r="K131" s="307">
        <v>43.37647229896757</v>
      </c>
      <c r="L131" s="308">
        <v>4076</v>
      </c>
      <c r="M131" s="307">
        <v>19.756676845523728</v>
      </c>
      <c r="N131" s="308">
        <v>3361</v>
      </c>
      <c r="O131" s="307">
        <v>16.291018370413454</v>
      </c>
      <c r="P131" s="308">
        <v>635</v>
      </c>
      <c r="Q131" s="307">
        <v>3.0778924918811499</v>
      </c>
      <c r="R131" s="355">
        <v>20631</v>
      </c>
    </row>
    <row r="132" spans="1:23" ht="15">
      <c r="A132" s="349">
        <v>88</v>
      </c>
      <c r="B132" s="349" t="s">
        <v>45</v>
      </c>
      <c r="C132" s="355">
        <v>569488</v>
      </c>
      <c r="D132" s="308">
        <v>1219</v>
      </c>
      <c r="E132" s="307">
        <v>1.0017668570489378</v>
      </c>
      <c r="F132" s="308">
        <v>6091</v>
      </c>
      <c r="G132" s="307">
        <v>5.0055471093396884</v>
      </c>
      <c r="H132" s="308">
        <v>16482</v>
      </c>
      <c r="I132" s="307">
        <v>13.54480831655504</v>
      </c>
      <c r="J132" s="308">
        <v>57574</v>
      </c>
      <c r="K132" s="307">
        <v>47.313966388626369</v>
      </c>
      <c r="L132" s="308">
        <v>20806</v>
      </c>
      <c r="M132" s="307">
        <v>17.098245469860707</v>
      </c>
      <c r="N132" s="308">
        <v>16699</v>
      </c>
      <c r="O132" s="307">
        <v>13.723137609401324</v>
      </c>
      <c r="P132" s="308">
        <v>2814</v>
      </c>
      <c r="Q132" s="307">
        <v>2.3125282491679338</v>
      </c>
      <c r="R132" s="355">
        <v>121685</v>
      </c>
    </row>
    <row r="133" spans="1:23" ht="15">
      <c r="A133" s="349">
        <v>129</v>
      </c>
      <c r="B133" s="349" t="s">
        <v>3348</v>
      </c>
      <c r="C133" s="355">
        <v>86042</v>
      </c>
      <c r="D133" s="308">
        <v>188</v>
      </c>
      <c r="E133" s="307">
        <v>0.93388306591823556</v>
      </c>
      <c r="F133" s="308">
        <v>861</v>
      </c>
      <c r="G133" s="307">
        <v>4.2769857433808554</v>
      </c>
      <c r="H133" s="308">
        <v>2083</v>
      </c>
      <c r="I133" s="307">
        <v>10.347225671849387</v>
      </c>
      <c r="J133" s="308">
        <v>8747</v>
      </c>
      <c r="K133" s="307">
        <v>43.450399880780886</v>
      </c>
      <c r="L133" s="308">
        <v>3914</v>
      </c>
      <c r="M133" s="307">
        <v>19.442650638319012</v>
      </c>
      <c r="N133" s="308">
        <v>3776</v>
      </c>
      <c r="O133" s="307">
        <v>18.757140728230091</v>
      </c>
      <c r="P133" s="308">
        <v>562</v>
      </c>
      <c r="Q133" s="307">
        <v>2.791714271521534</v>
      </c>
      <c r="R133" s="355">
        <v>20131</v>
      </c>
    </row>
    <row r="134" spans="1:23" ht="15">
      <c r="A134" s="349">
        <v>212</v>
      </c>
      <c r="B134" s="349" t="s">
        <v>90</v>
      </c>
      <c r="C134" s="355">
        <v>84389</v>
      </c>
      <c r="D134" s="308">
        <v>152</v>
      </c>
      <c r="E134" s="307">
        <v>0.79356792314921165</v>
      </c>
      <c r="F134" s="308">
        <v>719</v>
      </c>
      <c r="G134" s="307">
        <v>3.7537851101597575</v>
      </c>
      <c r="H134" s="308">
        <v>2191</v>
      </c>
      <c r="I134" s="307">
        <v>11.438863944867911</v>
      </c>
      <c r="J134" s="308">
        <v>8380</v>
      </c>
      <c r="K134" s="307">
        <v>43.75065260519996</v>
      </c>
      <c r="L134" s="308">
        <v>3803</v>
      </c>
      <c r="M134" s="307">
        <v>19.854860603529289</v>
      </c>
      <c r="N134" s="308">
        <v>3344</v>
      </c>
      <c r="O134" s="307">
        <v>17.458494309282656</v>
      </c>
      <c r="P134" s="308">
        <v>565</v>
      </c>
      <c r="Q134" s="307">
        <v>2.9497755038112143</v>
      </c>
      <c r="R134" s="355">
        <v>19154</v>
      </c>
    </row>
    <row r="135" spans="1:23" ht="15">
      <c r="A135" s="349">
        <v>266</v>
      </c>
      <c r="B135" s="349" t="s">
        <v>104</v>
      </c>
      <c r="C135" s="355">
        <v>249800</v>
      </c>
      <c r="D135" s="308">
        <v>140</v>
      </c>
      <c r="E135" s="307">
        <v>0.54534122779682148</v>
      </c>
      <c r="F135" s="308">
        <v>961</v>
      </c>
      <c r="G135" s="307">
        <v>3.7433779993767526</v>
      </c>
      <c r="H135" s="308">
        <v>2977</v>
      </c>
      <c r="I135" s="307">
        <v>11.596291679650982</v>
      </c>
      <c r="J135" s="308">
        <v>11048</v>
      </c>
      <c r="K135" s="307">
        <v>43.03521346213774</v>
      </c>
      <c r="L135" s="308">
        <v>4847</v>
      </c>
      <c r="M135" s="307">
        <v>18.88049236522281</v>
      </c>
      <c r="N135" s="308">
        <v>4820</v>
      </c>
      <c r="O135" s="307">
        <v>18.77531941414771</v>
      </c>
      <c r="P135" s="308">
        <v>879</v>
      </c>
      <c r="Q135" s="307">
        <v>3.4239638516671862</v>
      </c>
      <c r="R135" s="355">
        <v>25672</v>
      </c>
    </row>
    <row r="136" spans="1:23" ht="15">
      <c r="A136" s="349">
        <v>308</v>
      </c>
      <c r="B136" s="349" t="s">
        <v>112</v>
      </c>
      <c r="C136" s="355">
        <v>56148</v>
      </c>
      <c r="D136" s="308">
        <v>151</v>
      </c>
      <c r="E136" s="307">
        <v>0.9593392630241423</v>
      </c>
      <c r="F136" s="308">
        <v>777</v>
      </c>
      <c r="G136" s="307">
        <v>4.9364675984752218</v>
      </c>
      <c r="H136" s="308">
        <v>1952</v>
      </c>
      <c r="I136" s="307">
        <v>12.401524777636595</v>
      </c>
      <c r="J136" s="308">
        <v>6923</v>
      </c>
      <c r="K136" s="307">
        <v>43.983481575603555</v>
      </c>
      <c r="L136" s="308">
        <v>2972</v>
      </c>
      <c r="M136" s="307">
        <v>18.881829733163912</v>
      </c>
      <c r="N136" s="308">
        <v>2502</v>
      </c>
      <c r="O136" s="307">
        <v>15.895806861499365</v>
      </c>
      <c r="P136" s="308">
        <v>463</v>
      </c>
      <c r="Q136" s="307">
        <v>2.9415501905972046</v>
      </c>
      <c r="R136" s="355">
        <v>15740</v>
      </c>
    </row>
    <row r="137" spans="1:23" ht="15">
      <c r="A137" s="349">
        <v>360</v>
      </c>
      <c r="B137" s="349" t="s">
        <v>3349</v>
      </c>
      <c r="C137" s="355">
        <v>299098</v>
      </c>
      <c r="D137" s="308">
        <v>538</v>
      </c>
      <c r="E137" s="307">
        <v>0.86384071933204887</v>
      </c>
      <c r="F137" s="308">
        <v>2886</v>
      </c>
      <c r="G137" s="307">
        <v>4.633911368015414</v>
      </c>
      <c r="H137" s="308">
        <v>7499</v>
      </c>
      <c r="I137" s="307">
        <v>12.040783558124598</v>
      </c>
      <c r="J137" s="308">
        <v>28998</v>
      </c>
      <c r="K137" s="307">
        <v>46.560693641618492</v>
      </c>
      <c r="L137" s="308">
        <v>11162</v>
      </c>
      <c r="M137" s="307">
        <v>17.92228644829801</v>
      </c>
      <c r="N137" s="308">
        <v>9570</v>
      </c>
      <c r="O137" s="307">
        <v>15.366088631984587</v>
      </c>
      <c r="P137" s="308">
        <v>1627</v>
      </c>
      <c r="Q137" s="307">
        <v>2.6123956326268463</v>
      </c>
      <c r="R137" s="355">
        <v>62280</v>
      </c>
    </row>
    <row r="138" spans="1:23" ht="15">
      <c r="A138" s="349">
        <v>380</v>
      </c>
      <c r="B138" s="349" t="s">
        <v>139</v>
      </c>
      <c r="C138" s="355">
        <v>77888</v>
      </c>
      <c r="D138" s="308">
        <v>113</v>
      </c>
      <c r="E138" s="307">
        <v>0.9717086593860178</v>
      </c>
      <c r="F138" s="308">
        <v>475</v>
      </c>
      <c r="G138" s="307">
        <v>4.084616046091667</v>
      </c>
      <c r="H138" s="308">
        <v>1327</v>
      </c>
      <c r="I138" s="307">
        <v>11.411127354028721</v>
      </c>
      <c r="J138" s="308">
        <v>4832</v>
      </c>
      <c r="K138" s="307">
        <v>41.551294178347234</v>
      </c>
      <c r="L138" s="308">
        <v>2210</v>
      </c>
      <c r="M138" s="307">
        <v>19.004213603921229</v>
      </c>
      <c r="N138" s="308">
        <v>2187</v>
      </c>
      <c r="O138" s="307">
        <v>18.806432195373635</v>
      </c>
      <c r="P138" s="308">
        <v>485</v>
      </c>
      <c r="Q138" s="307">
        <v>4.1706079628514923</v>
      </c>
      <c r="R138" s="355">
        <v>11629</v>
      </c>
    </row>
    <row r="139" spans="1:23" ht="15.75" thickBot="1">
      <c r="A139" s="349">
        <v>631</v>
      </c>
      <c r="B139" s="349" t="s">
        <v>185</v>
      </c>
      <c r="C139" s="384">
        <v>90743</v>
      </c>
      <c r="D139" s="308">
        <v>96</v>
      </c>
      <c r="E139" s="307">
        <v>0.79411034825047566</v>
      </c>
      <c r="F139" s="308">
        <v>496</v>
      </c>
      <c r="G139" s="307">
        <v>4.1029034659607913</v>
      </c>
      <c r="H139" s="308">
        <v>1644</v>
      </c>
      <c r="I139" s="307">
        <v>13.599139713789397</v>
      </c>
      <c r="J139" s="308">
        <v>5667</v>
      </c>
      <c r="K139" s="307">
        <v>46.877326495160894</v>
      </c>
      <c r="L139" s="308">
        <v>2083</v>
      </c>
      <c r="M139" s="307">
        <v>17.230540160476465</v>
      </c>
      <c r="N139" s="308">
        <v>1807</v>
      </c>
      <c r="O139" s="307">
        <v>14.947472909256348</v>
      </c>
      <c r="P139" s="308">
        <v>296</v>
      </c>
      <c r="Q139" s="307">
        <v>2.4485069071056333</v>
      </c>
      <c r="R139" s="355">
        <v>12089</v>
      </c>
    </row>
    <row r="140" spans="1:23">
      <c r="B140" s="63"/>
    </row>
    <row r="141" spans="1:23">
      <c r="A141" s="219" t="s">
        <v>424</v>
      </c>
      <c r="B141" s="799" t="s">
        <v>3361</v>
      </c>
      <c r="C141" s="800"/>
      <c r="D141" s="800"/>
      <c r="E141" s="800"/>
      <c r="F141" s="800"/>
      <c r="G141" s="800"/>
      <c r="H141" s="800"/>
      <c r="I141" s="800"/>
      <c r="J141" s="800"/>
      <c r="K141" s="800"/>
      <c r="L141" s="800"/>
      <c r="M141" s="810"/>
    </row>
    <row r="142" spans="1:23">
      <c r="A142" s="222" t="s">
        <v>3362</v>
      </c>
      <c r="B142" s="801" t="s">
        <v>429</v>
      </c>
      <c r="C142" s="802"/>
      <c r="D142" s="802"/>
      <c r="E142" s="802"/>
      <c r="F142" s="802"/>
      <c r="G142" s="802"/>
      <c r="H142" s="802"/>
      <c r="I142" s="802"/>
      <c r="J142" s="802"/>
      <c r="K142" s="802"/>
      <c r="L142" s="802"/>
      <c r="M142" s="802"/>
    </row>
    <row r="143" spans="1:23">
      <c r="B143" s="62"/>
    </row>
    <row r="144" spans="1:23">
      <c r="B144" s="60"/>
    </row>
  </sheetData>
  <sheetProtection autoFilter="0"/>
  <mergeCells count="8">
    <mergeCell ref="B141:M141"/>
    <mergeCell ref="B142:M142"/>
    <mergeCell ref="D1:Q1"/>
    <mergeCell ref="A2:A5"/>
    <mergeCell ref="R2:R4"/>
    <mergeCell ref="C2:C4"/>
    <mergeCell ref="B2:B4"/>
    <mergeCell ref="D2:Q3"/>
  </mergeCells>
  <pageMargins left="0.75" right="0.75" top="1" bottom="1" header="0" footer="0"/>
  <pageSetup scale="65" orientation="portrait" r:id="rId1"/>
  <headerFooter alignWithMargins="0"/>
  <colBreaks count="1" manualBreakCount="1">
    <brk id="14" max="142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9900"/>
  </sheetPr>
  <dimension ref="A1:P144"/>
  <sheetViews>
    <sheetView showGridLines="0" zoomScaleNormal="100" workbookViewId="0">
      <pane xSplit="3" ySplit="5" topLeftCell="D6" activePane="bottomRight" state="frozen"/>
      <selection pane="topRight" activeCell="BK18" activeCellId="6" sqref="BM8:BN132 BE30 AZ25 BB22 BL21 BE12 BK18"/>
      <selection pane="bottomLeft" activeCell="BK18" activeCellId="6" sqref="BM8:BN132 BE30 AZ25 BB22 BL21 BE12 BK18"/>
      <selection pane="bottomRight" activeCell="L14" sqref="L14"/>
    </sheetView>
  </sheetViews>
  <sheetFormatPr baseColWidth="10" defaultColWidth="11.42578125" defaultRowHeight="12.75"/>
  <cols>
    <col min="1" max="1" width="10.7109375" style="64" customWidth="1"/>
    <col min="2" max="2" width="20.140625" style="59" customWidth="1"/>
    <col min="3" max="3" width="11.42578125" style="64"/>
    <col min="4" max="4" width="12.42578125" style="64" customWidth="1"/>
    <col min="5" max="5" width="6.7109375" style="64" customWidth="1"/>
    <col min="6" max="6" width="11.42578125" style="64"/>
    <col min="7" max="7" width="6.7109375" style="64" customWidth="1"/>
    <col min="8" max="8" width="13.7109375" style="64" customWidth="1"/>
    <col min="9" max="9" width="6.7109375" style="64" customWidth="1"/>
    <col min="10" max="10" width="11.42578125" style="64"/>
    <col min="11" max="11" width="6.7109375" style="64" customWidth="1"/>
    <col min="12" max="12" width="11.42578125" style="64"/>
    <col min="13" max="13" width="6.7109375" style="64" customWidth="1"/>
    <col min="14" max="14" width="11.42578125" style="64"/>
    <col min="15" max="15" width="6.7109375" style="64" customWidth="1"/>
    <col min="16" max="16" width="11.5703125" style="64" customWidth="1"/>
    <col min="17" max="16384" width="11.42578125" style="64"/>
  </cols>
  <sheetData>
    <row r="1" spans="1:16" ht="90.75" customHeight="1" thickBot="1">
      <c r="A1" s="606"/>
      <c r="B1" s="607"/>
      <c r="C1" s="608"/>
      <c r="D1" s="943" t="s">
        <v>3363</v>
      </c>
      <c r="E1" s="943"/>
      <c r="F1" s="943"/>
      <c r="G1" s="943"/>
      <c r="H1" s="943"/>
      <c r="I1" s="943"/>
      <c r="J1" s="943"/>
      <c r="K1" s="943"/>
      <c r="L1" s="943"/>
      <c r="M1" s="943"/>
      <c r="N1" s="943"/>
      <c r="O1" s="943"/>
      <c r="P1" s="641" t="s">
        <v>269</v>
      </c>
    </row>
    <row r="2" spans="1:16" ht="12.75" customHeight="1">
      <c r="A2" s="944" t="s">
        <v>3306</v>
      </c>
      <c r="B2" s="946" t="s">
        <v>3307</v>
      </c>
      <c r="C2" s="931" t="s">
        <v>280</v>
      </c>
      <c r="D2" s="948" t="s">
        <v>3352</v>
      </c>
      <c r="E2" s="948"/>
      <c r="F2" s="948"/>
      <c r="G2" s="948"/>
      <c r="H2" s="948"/>
      <c r="I2" s="948"/>
      <c r="J2" s="948"/>
      <c r="K2" s="948"/>
      <c r="L2" s="948"/>
      <c r="M2" s="948"/>
      <c r="N2" s="948"/>
      <c r="O2" s="949"/>
      <c r="P2" s="940" t="s">
        <v>3353</v>
      </c>
    </row>
    <row r="3" spans="1:16" ht="12.75" customHeight="1">
      <c r="A3" s="945"/>
      <c r="B3" s="947"/>
      <c r="C3" s="932"/>
      <c r="D3" s="938"/>
      <c r="E3" s="938"/>
      <c r="F3" s="938"/>
      <c r="G3" s="938"/>
      <c r="H3" s="938"/>
      <c r="I3" s="938"/>
      <c r="J3" s="938"/>
      <c r="K3" s="938"/>
      <c r="L3" s="938"/>
      <c r="M3" s="938"/>
      <c r="N3" s="938"/>
      <c r="O3" s="950"/>
      <c r="P3" s="941"/>
    </row>
    <row r="4" spans="1:16" ht="28.5" customHeight="1" thickBot="1">
      <c r="A4" s="945"/>
      <c r="B4" s="947"/>
      <c r="C4" s="932"/>
      <c r="D4" s="609" t="s">
        <v>3364</v>
      </c>
      <c r="E4" s="610" t="s">
        <v>488</v>
      </c>
      <c r="F4" s="610" t="s">
        <v>3365</v>
      </c>
      <c r="G4" s="610" t="s">
        <v>488</v>
      </c>
      <c r="H4" s="610" t="s">
        <v>3366</v>
      </c>
      <c r="I4" s="610" t="s">
        <v>488</v>
      </c>
      <c r="J4" s="610" t="s">
        <v>3367</v>
      </c>
      <c r="K4" s="610" t="s">
        <v>488</v>
      </c>
      <c r="L4" s="610" t="s">
        <v>3368</v>
      </c>
      <c r="M4" s="610" t="s">
        <v>488</v>
      </c>
      <c r="N4" s="610" t="s">
        <v>3369</v>
      </c>
      <c r="O4" s="611" t="s">
        <v>488</v>
      </c>
      <c r="P4" s="942"/>
    </row>
    <row r="5" spans="1:16" ht="20.25" customHeight="1">
      <c r="A5" s="945"/>
      <c r="B5" s="612" t="s">
        <v>3329</v>
      </c>
      <c r="C5" s="566">
        <v>6887306</v>
      </c>
      <c r="D5" s="613">
        <v>216594</v>
      </c>
      <c r="E5" s="639">
        <v>3.1448290521722135E-2</v>
      </c>
      <c r="F5" s="613">
        <v>232834</v>
      </c>
      <c r="G5" s="639">
        <v>3.3806251675183301E-2</v>
      </c>
      <c r="H5" s="615">
        <v>281059</v>
      </c>
      <c r="I5" s="639">
        <v>4.0808263782674971E-2</v>
      </c>
      <c r="J5" s="615">
        <v>490496</v>
      </c>
      <c r="K5" s="639">
        <v>0.18319239915278893</v>
      </c>
      <c r="L5" s="615">
        <v>1028617</v>
      </c>
      <c r="M5" s="639">
        <v>0.38417197294033856</v>
      </c>
      <c r="N5" s="615">
        <v>427891</v>
      </c>
      <c r="O5" s="640">
        <v>0.15981043447018123</v>
      </c>
      <c r="P5" s="619">
        <v>2677491</v>
      </c>
    </row>
    <row r="6" spans="1:16" ht="24.75" customHeight="1">
      <c r="A6" s="620">
        <v>1</v>
      </c>
      <c r="B6" s="186" t="s">
        <v>285</v>
      </c>
      <c r="C6" s="66">
        <v>110358</v>
      </c>
      <c r="D6" s="621">
        <v>5117</v>
      </c>
      <c r="E6" s="637">
        <v>4.6367277406259629E-2</v>
      </c>
      <c r="F6" s="621">
        <v>5806</v>
      </c>
      <c r="G6" s="637">
        <v>5.2610594610268402E-2</v>
      </c>
      <c r="H6" s="66">
        <v>7157</v>
      </c>
      <c r="I6" s="637">
        <v>6.4852570724369785E-2</v>
      </c>
      <c r="J6" s="66">
        <v>10590</v>
      </c>
      <c r="K6" s="637">
        <v>0.17001123775886981</v>
      </c>
      <c r="L6" s="66">
        <v>22846</v>
      </c>
      <c r="M6" s="637">
        <v>0.36676834162786964</v>
      </c>
      <c r="N6" s="66">
        <v>10774</v>
      </c>
      <c r="O6" s="637">
        <v>0.17296516294750361</v>
      </c>
      <c r="P6" s="622">
        <v>62290</v>
      </c>
    </row>
    <row r="7" spans="1:16" ht="15">
      <c r="A7" s="623">
        <v>142</v>
      </c>
      <c r="B7" s="341" t="s">
        <v>67</v>
      </c>
      <c r="C7" s="355">
        <v>4673</v>
      </c>
      <c r="D7" s="624">
        <v>192</v>
      </c>
      <c r="E7" s="636">
        <v>4.1087096083886152E-2</v>
      </c>
      <c r="F7" s="308">
        <v>250</v>
      </c>
      <c r="G7" s="636">
        <v>5.3498823025893427E-2</v>
      </c>
      <c r="H7" s="308">
        <v>303</v>
      </c>
      <c r="I7" s="636">
        <v>6.4840573507382843E-2</v>
      </c>
      <c r="J7" s="308">
        <v>447</v>
      </c>
      <c r="K7" s="636">
        <v>9.5655895570297453E-2</v>
      </c>
      <c r="L7" s="308">
        <v>1131</v>
      </c>
      <c r="M7" s="636">
        <v>0.24202867536914188</v>
      </c>
      <c r="N7" s="308">
        <v>708</v>
      </c>
      <c r="O7" s="636">
        <v>0.1515086668093302</v>
      </c>
      <c r="P7" s="625">
        <v>3031</v>
      </c>
    </row>
    <row r="8" spans="1:16" ht="15">
      <c r="A8" s="623">
        <v>425</v>
      </c>
      <c r="B8" s="341" t="s">
        <v>147</v>
      </c>
      <c r="C8" s="355">
        <v>8505</v>
      </c>
      <c r="D8" s="624">
        <v>428</v>
      </c>
      <c r="E8" s="636">
        <v>5.0323339212228098E-2</v>
      </c>
      <c r="F8" s="308">
        <v>506</v>
      </c>
      <c r="G8" s="636">
        <v>5.9494415049970606E-2</v>
      </c>
      <c r="H8" s="308">
        <v>654</v>
      </c>
      <c r="I8" s="636">
        <v>7.6895943562610231E-2</v>
      </c>
      <c r="J8" s="308">
        <v>945</v>
      </c>
      <c r="K8" s="636">
        <v>0.1111111111111111</v>
      </c>
      <c r="L8" s="308">
        <v>2172</v>
      </c>
      <c r="M8" s="636">
        <v>0.25537918871252202</v>
      </c>
      <c r="N8" s="308">
        <v>1156</v>
      </c>
      <c r="O8" s="636">
        <v>0.13592004703115815</v>
      </c>
      <c r="P8" s="625">
        <v>5861</v>
      </c>
    </row>
    <row r="9" spans="1:16" ht="15">
      <c r="A9" s="623">
        <v>579</v>
      </c>
      <c r="B9" s="341" t="s">
        <v>171</v>
      </c>
      <c r="C9" s="355">
        <v>41983</v>
      </c>
      <c r="D9" s="624">
        <v>2136</v>
      </c>
      <c r="E9" s="636">
        <v>5.0877736226567896E-2</v>
      </c>
      <c r="F9" s="308">
        <v>2280</v>
      </c>
      <c r="G9" s="636">
        <v>5.4307695972179215E-2</v>
      </c>
      <c r="H9" s="308">
        <v>2843</v>
      </c>
      <c r="I9" s="636">
        <v>6.7717885810923473E-2</v>
      </c>
      <c r="J9" s="308">
        <v>4375</v>
      </c>
      <c r="K9" s="636">
        <v>0.10420884643784389</v>
      </c>
      <c r="L9" s="308">
        <v>9820</v>
      </c>
      <c r="M9" s="636">
        <v>0.23390419931877188</v>
      </c>
      <c r="N9" s="308">
        <v>4670</v>
      </c>
      <c r="O9" s="636">
        <v>0.11123550008336708</v>
      </c>
      <c r="P9" s="625">
        <v>26124</v>
      </c>
    </row>
    <row r="10" spans="1:16" ht="15">
      <c r="A10" s="623">
        <v>585</v>
      </c>
      <c r="B10" s="341" t="s">
        <v>173</v>
      </c>
      <c r="C10" s="355">
        <v>14890</v>
      </c>
      <c r="D10" s="624">
        <v>473</v>
      </c>
      <c r="E10" s="636">
        <v>3.1766286098052383E-2</v>
      </c>
      <c r="F10" s="308">
        <v>575</v>
      </c>
      <c r="G10" s="636">
        <v>3.8616521155137674E-2</v>
      </c>
      <c r="H10" s="308">
        <v>811</v>
      </c>
      <c r="I10" s="636">
        <v>5.4466084620550706E-2</v>
      </c>
      <c r="J10" s="308">
        <v>1081</v>
      </c>
      <c r="K10" s="636">
        <v>7.2599059771658828E-2</v>
      </c>
      <c r="L10" s="308">
        <v>2781</v>
      </c>
      <c r="M10" s="636">
        <v>0.18676964405641369</v>
      </c>
      <c r="N10" s="308">
        <v>1507</v>
      </c>
      <c r="O10" s="636">
        <v>0.10120886501007388</v>
      </c>
      <c r="P10" s="625">
        <v>7228</v>
      </c>
    </row>
    <row r="11" spans="1:16" ht="15">
      <c r="A11" s="623">
        <v>591</v>
      </c>
      <c r="B11" s="341" t="s">
        <v>175</v>
      </c>
      <c r="C11" s="355">
        <v>19566</v>
      </c>
      <c r="D11" s="624">
        <v>951</v>
      </c>
      <c r="E11" s="636">
        <v>4.8604722477767558E-2</v>
      </c>
      <c r="F11" s="308">
        <v>980</v>
      </c>
      <c r="G11" s="636">
        <v>5.0086885413472351E-2</v>
      </c>
      <c r="H11" s="308">
        <v>1210</v>
      </c>
      <c r="I11" s="636">
        <v>6.1841970765613818E-2</v>
      </c>
      <c r="J11" s="308">
        <v>1996</v>
      </c>
      <c r="K11" s="636">
        <v>0.10201369722988858</v>
      </c>
      <c r="L11" s="308">
        <v>3834</v>
      </c>
      <c r="M11" s="636">
        <v>0.19595216191352346</v>
      </c>
      <c r="N11" s="308">
        <v>1438</v>
      </c>
      <c r="O11" s="636">
        <v>7.3494837984258404E-2</v>
      </c>
      <c r="P11" s="625">
        <v>10409</v>
      </c>
    </row>
    <row r="12" spans="1:16" ht="15">
      <c r="A12" s="623">
        <v>893</v>
      </c>
      <c r="B12" s="341" t="s">
        <v>265</v>
      </c>
      <c r="C12" s="355">
        <v>20741</v>
      </c>
      <c r="D12" s="624">
        <v>937</v>
      </c>
      <c r="E12" s="636">
        <v>4.517622101152307E-2</v>
      </c>
      <c r="F12" s="308">
        <v>1215</v>
      </c>
      <c r="G12" s="636">
        <v>5.8579624897545923E-2</v>
      </c>
      <c r="H12" s="308">
        <v>1336</v>
      </c>
      <c r="I12" s="636">
        <v>6.4413480545778889E-2</v>
      </c>
      <c r="J12" s="308">
        <v>1746</v>
      </c>
      <c r="K12" s="636">
        <v>8.4181090593510435E-2</v>
      </c>
      <c r="L12" s="308">
        <v>3108</v>
      </c>
      <c r="M12" s="636">
        <v>0.14984812689841376</v>
      </c>
      <c r="N12" s="308">
        <v>1295</v>
      </c>
      <c r="O12" s="636">
        <v>6.2436719541005735E-2</v>
      </c>
      <c r="P12" s="625">
        <v>9637</v>
      </c>
    </row>
    <row r="13" spans="1:16">
      <c r="A13" s="620">
        <v>2</v>
      </c>
      <c r="B13" s="186" t="s">
        <v>297</v>
      </c>
      <c r="C13" s="68">
        <v>268848</v>
      </c>
      <c r="D13" s="621">
        <v>23938</v>
      </c>
      <c r="E13" s="637">
        <v>8.903915967386776E-2</v>
      </c>
      <c r="F13" s="621">
        <v>25418</v>
      </c>
      <c r="G13" s="637">
        <v>9.4544129024578941E-2</v>
      </c>
      <c r="H13" s="66">
        <v>31216</v>
      </c>
      <c r="I13" s="637">
        <v>0.11611021841337857</v>
      </c>
      <c r="J13" s="66">
        <v>41481</v>
      </c>
      <c r="K13" s="637">
        <v>0.18371983842964959</v>
      </c>
      <c r="L13" s="66">
        <v>76369</v>
      </c>
      <c r="M13" s="637">
        <v>0.3382392020692343</v>
      </c>
      <c r="N13" s="66">
        <v>27362</v>
      </c>
      <c r="O13" s="637">
        <v>0.12118662084115792</v>
      </c>
      <c r="P13" s="622">
        <v>225784</v>
      </c>
    </row>
    <row r="14" spans="1:16" ht="15">
      <c r="A14" s="623">
        <v>120</v>
      </c>
      <c r="B14" s="341" t="s">
        <v>57</v>
      </c>
      <c r="C14" s="355">
        <v>31309</v>
      </c>
      <c r="D14" s="624">
        <v>2342</v>
      </c>
      <c r="E14" s="636">
        <v>7.4802772365773415E-2</v>
      </c>
      <c r="F14" s="308">
        <v>2773</v>
      </c>
      <c r="G14" s="636">
        <v>8.8568782139320956E-2</v>
      </c>
      <c r="H14" s="308">
        <v>3503</v>
      </c>
      <c r="I14" s="636">
        <v>0.11188476157015555</v>
      </c>
      <c r="J14" s="308">
        <v>4172</v>
      </c>
      <c r="K14" s="636">
        <v>0.13325241943211216</v>
      </c>
      <c r="L14" s="308">
        <v>7349</v>
      </c>
      <c r="M14" s="636">
        <v>0.23472483950301831</v>
      </c>
      <c r="N14" s="308">
        <v>2837</v>
      </c>
      <c r="O14" s="636">
        <v>9.061292280175029E-2</v>
      </c>
      <c r="P14" s="625">
        <v>22976</v>
      </c>
    </row>
    <row r="15" spans="1:16" ht="15">
      <c r="A15" s="623">
        <v>154</v>
      </c>
      <c r="B15" s="341" t="s">
        <v>77</v>
      </c>
      <c r="C15" s="355">
        <v>98423</v>
      </c>
      <c r="D15" s="624">
        <v>7763</v>
      </c>
      <c r="E15" s="636">
        <v>7.887384046411916E-2</v>
      </c>
      <c r="F15" s="308">
        <v>8127</v>
      </c>
      <c r="G15" s="636">
        <v>8.2572163010678393E-2</v>
      </c>
      <c r="H15" s="308">
        <v>9937</v>
      </c>
      <c r="I15" s="636">
        <v>0.10096217347571197</v>
      </c>
      <c r="J15" s="308">
        <v>13982</v>
      </c>
      <c r="K15" s="636">
        <v>0.14206029078569032</v>
      </c>
      <c r="L15" s="308">
        <v>27791</v>
      </c>
      <c r="M15" s="636">
        <v>0.28236286233908742</v>
      </c>
      <c r="N15" s="308">
        <v>10509</v>
      </c>
      <c r="O15" s="636">
        <v>0.10677382319173363</v>
      </c>
      <c r="P15" s="625">
        <v>78109</v>
      </c>
    </row>
    <row r="16" spans="1:16" ht="15">
      <c r="A16" s="623">
        <v>250</v>
      </c>
      <c r="B16" s="341" t="s">
        <v>99</v>
      </c>
      <c r="C16" s="355">
        <v>55525</v>
      </c>
      <c r="D16" s="624">
        <v>5213</v>
      </c>
      <c r="E16" s="636">
        <v>9.388563710040522E-2</v>
      </c>
      <c r="F16" s="308">
        <v>5828</v>
      </c>
      <c r="G16" s="636">
        <v>0.10496172895092301</v>
      </c>
      <c r="H16" s="308">
        <v>6706</v>
      </c>
      <c r="I16" s="636">
        <v>0.12077442593426385</v>
      </c>
      <c r="J16" s="308">
        <v>9116</v>
      </c>
      <c r="K16" s="636">
        <v>0.16417829806393516</v>
      </c>
      <c r="L16" s="308">
        <v>15928</v>
      </c>
      <c r="M16" s="636">
        <v>0.28686177397568663</v>
      </c>
      <c r="N16" s="308">
        <v>5419</v>
      </c>
      <c r="O16" s="636">
        <v>9.7595677622692487E-2</v>
      </c>
      <c r="P16" s="625">
        <v>48210</v>
      </c>
    </row>
    <row r="17" spans="1:16" ht="15">
      <c r="A17" s="623">
        <v>495</v>
      </c>
      <c r="B17" s="341" t="s">
        <v>161</v>
      </c>
      <c r="C17" s="355">
        <v>28213</v>
      </c>
      <c r="D17" s="624">
        <v>3267</v>
      </c>
      <c r="E17" s="636">
        <v>0.11579768191968241</v>
      </c>
      <c r="F17" s="308">
        <v>3027</v>
      </c>
      <c r="G17" s="636">
        <v>0.10729096515790593</v>
      </c>
      <c r="H17" s="308">
        <v>3677</v>
      </c>
      <c r="I17" s="636">
        <v>0.13032998972105059</v>
      </c>
      <c r="J17" s="308">
        <v>4703</v>
      </c>
      <c r="K17" s="636">
        <v>0.16669620387764505</v>
      </c>
      <c r="L17" s="308">
        <v>8165</v>
      </c>
      <c r="M17" s="636">
        <v>0.28940559316627085</v>
      </c>
      <c r="N17" s="308">
        <v>2998</v>
      </c>
      <c r="O17" s="636">
        <v>0.10626307021585794</v>
      </c>
      <c r="P17" s="625">
        <v>25837</v>
      </c>
    </row>
    <row r="18" spans="1:16" ht="15">
      <c r="A18" s="623">
        <v>790</v>
      </c>
      <c r="B18" s="341" t="s">
        <v>234</v>
      </c>
      <c r="C18" s="355">
        <v>28868</v>
      </c>
      <c r="D18" s="624">
        <v>2511</v>
      </c>
      <c r="E18" s="636">
        <v>8.6982125536926705E-2</v>
      </c>
      <c r="F18" s="308">
        <v>2856</v>
      </c>
      <c r="G18" s="636">
        <v>9.8933074684772068E-2</v>
      </c>
      <c r="H18" s="308">
        <v>4000</v>
      </c>
      <c r="I18" s="636">
        <v>0.13856172925038104</v>
      </c>
      <c r="J18" s="308">
        <v>4863</v>
      </c>
      <c r="K18" s="636">
        <v>0.16845642233615077</v>
      </c>
      <c r="L18" s="308">
        <v>8962</v>
      </c>
      <c r="M18" s="636">
        <v>0.31044755438547872</v>
      </c>
      <c r="N18" s="308">
        <v>2964</v>
      </c>
      <c r="O18" s="636">
        <v>0.10267424137453235</v>
      </c>
      <c r="P18" s="625">
        <v>26156</v>
      </c>
    </row>
    <row r="19" spans="1:16" ht="15">
      <c r="A19" s="623">
        <v>895</v>
      </c>
      <c r="B19" s="341" t="s">
        <v>267</v>
      </c>
      <c r="C19" s="355">
        <v>26510</v>
      </c>
      <c r="D19" s="624">
        <v>2842</v>
      </c>
      <c r="E19" s="636">
        <v>0.1072048283666541</v>
      </c>
      <c r="F19" s="308">
        <v>2807</v>
      </c>
      <c r="G19" s="636">
        <v>0.10588457185967559</v>
      </c>
      <c r="H19" s="308">
        <v>3393</v>
      </c>
      <c r="I19" s="636">
        <v>0.12798943794794418</v>
      </c>
      <c r="J19" s="308">
        <v>4645</v>
      </c>
      <c r="K19" s="636">
        <v>0.17521689928328932</v>
      </c>
      <c r="L19" s="308">
        <v>8174</v>
      </c>
      <c r="M19" s="636">
        <v>0.30833647680120707</v>
      </c>
      <c r="N19" s="308">
        <v>2635</v>
      </c>
      <c r="O19" s="636">
        <v>9.9396454168238405E-2</v>
      </c>
      <c r="P19" s="625">
        <v>24496</v>
      </c>
    </row>
    <row r="20" spans="1:16">
      <c r="A20" s="620">
        <v>3</v>
      </c>
      <c r="B20" s="186" t="s">
        <v>3273</v>
      </c>
      <c r="C20" s="68">
        <v>542171</v>
      </c>
      <c r="D20" s="621">
        <v>43646</v>
      </c>
      <c r="E20" s="637">
        <v>8.0502276956901056E-2</v>
      </c>
      <c r="F20" s="621">
        <v>44128</v>
      </c>
      <c r="G20" s="637">
        <v>8.1391295366222097E-2</v>
      </c>
      <c r="H20" s="66">
        <v>52490</v>
      </c>
      <c r="I20" s="637">
        <v>9.6814473662368519E-2</v>
      </c>
      <c r="J20" s="66">
        <v>79258</v>
      </c>
      <c r="K20" s="637">
        <v>0.19804993603070525</v>
      </c>
      <c r="L20" s="66">
        <v>136206</v>
      </c>
      <c r="M20" s="637">
        <v>0.34035163121701584</v>
      </c>
      <c r="N20" s="66">
        <v>44464</v>
      </c>
      <c r="O20" s="637">
        <v>0.11110666879897649</v>
      </c>
      <c r="P20" s="622">
        <v>400192</v>
      </c>
    </row>
    <row r="21" spans="1:16" ht="15">
      <c r="A21" s="623">
        <v>45</v>
      </c>
      <c r="B21" s="341" t="s">
        <v>32</v>
      </c>
      <c r="C21" s="355">
        <v>131754</v>
      </c>
      <c r="D21" s="624">
        <v>6242</v>
      </c>
      <c r="E21" s="636">
        <v>4.7376170742444254E-2</v>
      </c>
      <c r="F21" s="308">
        <v>6105</v>
      </c>
      <c r="G21" s="636">
        <v>4.633635411448609E-2</v>
      </c>
      <c r="H21" s="308">
        <v>7094</v>
      </c>
      <c r="I21" s="636">
        <v>5.3842767582008892E-2</v>
      </c>
      <c r="J21" s="308">
        <v>13553</v>
      </c>
      <c r="K21" s="636">
        <v>0.10286594714391972</v>
      </c>
      <c r="L21" s="308">
        <v>24180</v>
      </c>
      <c r="M21" s="636">
        <v>0.18352383988341911</v>
      </c>
      <c r="N21" s="308">
        <v>7745</v>
      </c>
      <c r="O21" s="636">
        <v>5.8783794040408642E-2</v>
      </c>
      <c r="P21" s="625">
        <v>64919</v>
      </c>
    </row>
    <row r="22" spans="1:16" ht="15">
      <c r="A22" s="623">
        <v>51</v>
      </c>
      <c r="B22" s="341" t="s">
        <v>35</v>
      </c>
      <c r="C22" s="355">
        <v>31462</v>
      </c>
      <c r="D22" s="624">
        <v>2681</v>
      </c>
      <c r="E22" s="636">
        <v>8.5213908842413075E-2</v>
      </c>
      <c r="F22" s="308">
        <v>2852</v>
      </c>
      <c r="G22" s="636">
        <v>9.0649036933443519E-2</v>
      </c>
      <c r="H22" s="308">
        <v>3336</v>
      </c>
      <c r="I22" s="636">
        <v>0.10603267433729578</v>
      </c>
      <c r="J22" s="308">
        <v>4530</v>
      </c>
      <c r="K22" s="636">
        <v>0.1439832178501049</v>
      </c>
      <c r="L22" s="308">
        <v>8983</v>
      </c>
      <c r="M22" s="636">
        <v>0.285519038840506</v>
      </c>
      <c r="N22" s="308">
        <v>3554</v>
      </c>
      <c r="O22" s="636">
        <v>0.11296166804398958</v>
      </c>
      <c r="P22" s="625">
        <v>25936</v>
      </c>
    </row>
    <row r="23" spans="1:16" ht="15">
      <c r="A23" s="623">
        <v>147</v>
      </c>
      <c r="B23" s="341" t="s">
        <v>71</v>
      </c>
      <c r="C23" s="355">
        <v>52749</v>
      </c>
      <c r="D23" s="624">
        <v>3220</v>
      </c>
      <c r="E23" s="636">
        <v>6.104381125708544E-2</v>
      </c>
      <c r="F23" s="308">
        <v>3047</v>
      </c>
      <c r="G23" s="636">
        <v>5.7764128229919054E-2</v>
      </c>
      <c r="H23" s="308">
        <v>3672</v>
      </c>
      <c r="I23" s="636">
        <v>6.9612694079508611E-2</v>
      </c>
      <c r="J23" s="308">
        <v>6546</v>
      </c>
      <c r="K23" s="636">
        <v>0.12409713928226128</v>
      </c>
      <c r="L23" s="308">
        <v>10887</v>
      </c>
      <c r="M23" s="636">
        <v>0.20639253824717058</v>
      </c>
      <c r="N23" s="308">
        <v>3356</v>
      </c>
      <c r="O23" s="636">
        <v>6.3622059185956134E-2</v>
      </c>
      <c r="P23" s="625">
        <v>30728</v>
      </c>
    </row>
    <row r="24" spans="1:16" ht="15">
      <c r="A24" s="623">
        <v>172</v>
      </c>
      <c r="B24" s="341" t="s">
        <v>79</v>
      </c>
      <c r="C24" s="355">
        <v>61714</v>
      </c>
      <c r="D24" s="624">
        <v>4421</v>
      </c>
      <c r="E24" s="636">
        <v>7.1636905726415401E-2</v>
      </c>
      <c r="F24" s="308">
        <v>4411</v>
      </c>
      <c r="G24" s="636">
        <v>7.1474867939203421E-2</v>
      </c>
      <c r="H24" s="308">
        <v>5115</v>
      </c>
      <c r="I24" s="636">
        <v>8.2882328158926669E-2</v>
      </c>
      <c r="J24" s="308">
        <v>8464</v>
      </c>
      <c r="K24" s="636">
        <v>0.13714878309621803</v>
      </c>
      <c r="L24" s="308">
        <v>14206</v>
      </c>
      <c r="M24" s="636">
        <v>0.23019088051333572</v>
      </c>
      <c r="N24" s="308">
        <v>4814</v>
      </c>
      <c r="O24" s="636">
        <v>7.8004990763846135E-2</v>
      </c>
      <c r="P24" s="625">
        <v>41431</v>
      </c>
    </row>
    <row r="25" spans="1:16" ht="15">
      <c r="A25" s="623">
        <v>475</v>
      </c>
      <c r="B25" s="341" t="s">
        <v>153</v>
      </c>
      <c r="C25" s="355">
        <v>5398</v>
      </c>
      <c r="D25" s="624">
        <v>806</v>
      </c>
      <c r="E25" s="636">
        <v>0.14931456094849943</v>
      </c>
      <c r="F25" s="308">
        <v>790</v>
      </c>
      <c r="G25" s="636">
        <v>0.14635050018525381</v>
      </c>
      <c r="H25" s="308">
        <v>753</v>
      </c>
      <c r="I25" s="636">
        <v>0.13949610967024825</v>
      </c>
      <c r="J25" s="308">
        <v>912</v>
      </c>
      <c r="K25" s="636">
        <v>0.16895146350500184</v>
      </c>
      <c r="L25" s="308">
        <v>1166</v>
      </c>
      <c r="M25" s="636">
        <v>0.2160059281215265</v>
      </c>
      <c r="N25" s="308">
        <v>327</v>
      </c>
      <c r="O25" s="636">
        <v>6.0577991848832904E-2</v>
      </c>
      <c r="P25" s="625">
        <v>4754</v>
      </c>
    </row>
    <row r="26" spans="1:16" ht="15">
      <c r="A26" s="623">
        <v>480</v>
      </c>
      <c r="B26" s="341" t="s">
        <v>155</v>
      </c>
      <c r="C26" s="355">
        <v>14838</v>
      </c>
      <c r="D26" s="624">
        <v>2934</v>
      </c>
      <c r="E26" s="636">
        <v>0.19773554387383743</v>
      </c>
      <c r="F26" s="308">
        <v>2807</v>
      </c>
      <c r="G26" s="636">
        <v>0.18917643887316349</v>
      </c>
      <c r="H26" s="308">
        <v>2911</v>
      </c>
      <c r="I26" s="636">
        <v>0.19618546973985712</v>
      </c>
      <c r="J26" s="308">
        <v>4011</v>
      </c>
      <c r="K26" s="636">
        <v>0.27031945006065505</v>
      </c>
      <c r="L26" s="308">
        <v>6724</v>
      </c>
      <c r="M26" s="636">
        <v>0.45316080334276859</v>
      </c>
      <c r="N26" s="308">
        <v>1811</v>
      </c>
      <c r="O26" s="636">
        <v>0.12205148941905918</v>
      </c>
      <c r="P26" s="625">
        <v>21198</v>
      </c>
    </row>
    <row r="27" spans="1:16" ht="15">
      <c r="A27" s="623">
        <v>490</v>
      </c>
      <c r="B27" s="341" t="s">
        <v>159</v>
      </c>
      <c r="C27" s="355">
        <v>45503</v>
      </c>
      <c r="D27" s="624">
        <v>5826</v>
      </c>
      <c r="E27" s="636">
        <v>0.12803551414192471</v>
      </c>
      <c r="F27" s="308">
        <v>5829</v>
      </c>
      <c r="G27" s="636">
        <v>0.12810144386084435</v>
      </c>
      <c r="H27" s="308">
        <v>7113</v>
      </c>
      <c r="I27" s="636">
        <v>0.15631936355844669</v>
      </c>
      <c r="J27" s="308">
        <v>9404</v>
      </c>
      <c r="K27" s="636">
        <v>0.20666769224007209</v>
      </c>
      <c r="L27" s="308">
        <v>15747</v>
      </c>
      <c r="M27" s="636">
        <v>0.34606509460914664</v>
      </c>
      <c r="N27" s="308">
        <v>5230</v>
      </c>
      <c r="O27" s="636">
        <v>0.11493747664989122</v>
      </c>
      <c r="P27" s="625">
        <v>49149</v>
      </c>
    </row>
    <row r="28" spans="1:16" ht="15">
      <c r="A28" s="623">
        <v>659</v>
      </c>
      <c r="B28" s="341" t="s">
        <v>199</v>
      </c>
      <c r="C28" s="355">
        <v>21608</v>
      </c>
      <c r="D28" s="624">
        <v>2246</v>
      </c>
      <c r="E28" s="636">
        <v>0.10394298407997038</v>
      </c>
      <c r="F28" s="308">
        <v>2646</v>
      </c>
      <c r="G28" s="636">
        <v>0.12245464642724917</v>
      </c>
      <c r="H28" s="308">
        <v>2956</v>
      </c>
      <c r="I28" s="636">
        <v>0.13680118474639022</v>
      </c>
      <c r="J28" s="308">
        <v>4078</v>
      </c>
      <c r="K28" s="636">
        <v>0.18872639763050722</v>
      </c>
      <c r="L28" s="308">
        <v>6915</v>
      </c>
      <c r="M28" s="636">
        <v>0.32002036282858198</v>
      </c>
      <c r="N28" s="308">
        <v>2383</v>
      </c>
      <c r="O28" s="636">
        <v>0.11028322843391336</v>
      </c>
      <c r="P28" s="625">
        <v>21224</v>
      </c>
    </row>
    <row r="29" spans="1:16" ht="15">
      <c r="A29" s="623">
        <v>665</v>
      </c>
      <c r="B29" s="341" t="s">
        <v>207</v>
      </c>
      <c r="C29" s="355">
        <v>33150</v>
      </c>
      <c r="D29" s="624">
        <v>3017</v>
      </c>
      <c r="E29" s="636">
        <v>9.1010558069381603E-2</v>
      </c>
      <c r="F29" s="308">
        <v>3250</v>
      </c>
      <c r="G29" s="636">
        <v>9.8039215686274508E-2</v>
      </c>
      <c r="H29" s="308">
        <v>4567</v>
      </c>
      <c r="I29" s="636">
        <v>0.13776772247360483</v>
      </c>
      <c r="J29" s="308">
        <v>5327</v>
      </c>
      <c r="K29" s="636">
        <v>0.16069381598793364</v>
      </c>
      <c r="L29" s="308">
        <v>10679</v>
      </c>
      <c r="M29" s="636">
        <v>0.32214177978883862</v>
      </c>
      <c r="N29" s="308">
        <v>4003</v>
      </c>
      <c r="O29" s="636">
        <v>0.12075414781297135</v>
      </c>
      <c r="P29" s="625">
        <v>30843</v>
      </c>
    </row>
    <row r="30" spans="1:16" ht="15">
      <c r="A30" s="623">
        <v>837</v>
      </c>
      <c r="B30" s="341" t="s">
        <v>242</v>
      </c>
      <c r="C30" s="355">
        <v>134278</v>
      </c>
      <c r="D30" s="624">
        <v>11198</v>
      </c>
      <c r="E30" s="636">
        <v>8.3394152430033217E-2</v>
      </c>
      <c r="F30" s="308">
        <v>11317</v>
      </c>
      <c r="G30" s="636">
        <v>8.4280373553374338E-2</v>
      </c>
      <c r="H30" s="308">
        <v>13766</v>
      </c>
      <c r="I30" s="636">
        <v>0.10251865532700814</v>
      </c>
      <c r="J30" s="308">
        <v>20908</v>
      </c>
      <c r="K30" s="636">
        <v>0.15570681720013702</v>
      </c>
      <c r="L30" s="308">
        <v>34761</v>
      </c>
      <c r="M30" s="636">
        <v>0.25887338208790717</v>
      </c>
      <c r="N30" s="308">
        <v>10477</v>
      </c>
      <c r="O30" s="636">
        <v>7.8024695035672262E-2</v>
      </c>
      <c r="P30" s="625">
        <v>102427</v>
      </c>
    </row>
    <row r="31" spans="1:16" ht="15">
      <c r="A31" s="623">
        <v>873</v>
      </c>
      <c r="B31" s="341" t="s">
        <v>3330</v>
      </c>
      <c r="C31" s="355">
        <v>9717</v>
      </c>
      <c r="D31" s="624">
        <v>1055</v>
      </c>
      <c r="E31" s="636">
        <v>0.10857260471338891</v>
      </c>
      <c r="F31" s="308">
        <v>1074</v>
      </c>
      <c r="G31" s="636">
        <v>0.11052794072244521</v>
      </c>
      <c r="H31" s="308">
        <v>1207</v>
      </c>
      <c r="I31" s="636">
        <v>0.12421529278583925</v>
      </c>
      <c r="J31" s="308">
        <v>1525</v>
      </c>
      <c r="K31" s="636">
        <v>0.15694144283214984</v>
      </c>
      <c r="L31" s="308">
        <v>1958</v>
      </c>
      <c r="M31" s="636">
        <v>0.20150252135432747</v>
      </c>
      <c r="N31" s="308">
        <v>764</v>
      </c>
      <c r="O31" s="636">
        <v>7.8625090048368831E-2</v>
      </c>
      <c r="P31" s="625">
        <v>7583</v>
      </c>
    </row>
    <row r="32" spans="1:16">
      <c r="A32" s="620">
        <v>4</v>
      </c>
      <c r="B32" s="186" t="s">
        <v>316</v>
      </c>
      <c r="C32" s="68">
        <v>208590</v>
      </c>
      <c r="D32" s="621">
        <v>12407</v>
      </c>
      <c r="E32" s="637">
        <v>5.9480320245457595E-2</v>
      </c>
      <c r="F32" s="621">
        <v>13116</v>
      </c>
      <c r="G32" s="637">
        <v>6.2879332662160226E-2</v>
      </c>
      <c r="H32" s="66">
        <v>16178</v>
      </c>
      <c r="I32" s="637">
        <v>7.7558847499880151E-2</v>
      </c>
      <c r="J32" s="66">
        <v>25922</v>
      </c>
      <c r="K32" s="637">
        <v>0.18380095438656202</v>
      </c>
      <c r="L32" s="66">
        <v>52090</v>
      </c>
      <c r="M32" s="637">
        <v>0.36934618139017111</v>
      </c>
      <c r="N32" s="66">
        <v>21320</v>
      </c>
      <c r="O32" s="637">
        <v>0.15117029347741309</v>
      </c>
      <c r="P32" s="622">
        <v>141033</v>
      </c>
    </row>
    <row r="33" spans="1:16" ht="15">
      <c r="A33" s="623">
        <v>31</v>
      </c>
      <c r="B33" s="341" t="s">
        <v>16</v>
      </c>
      <c r="C33" s="355">
        <v>27921</v>
      </c>
      <c r="D33" s="624">
        <v>1548</v>
      </c>
      <c r="E33" s="636">
        <v>5.5442140324486945E-2</v>
      </c>
      <c r="F33" s="308">
        <v>1658</v>
      </c>
      <c r="G33" s="636">
        <v>5.9381827298449194E-2</v>
      </c>
      <c r="H33" s="308">
        <v>1981</v>
      </c>
      <c r="I33" s="636">
        <v>7.0950180867447435E-2</v>
      </c>
      <c r="J33" s="308">
        <v>3521</v>
      </c>
      <c r="K33" s="636">
        <v>0.12610579850291895</v>
      </c>
      <c r="L33" s="308">
        <v>6607</v>
      </c>
      <c r="M33" s="636">
        <v>0.23663192579062353</v>
      </c>
      <c r="N33" s="308">
        <v>2564</v>
      </c>
      <c r="O33" s="636">
        <v>9.183052182944737E-2</v>
      </c>
      <c r="P33" s="625">
        <v>17879</v>
      </c>
    </row>
    <row r="34" spans="1:16" ht="15">
      <c r="A34" s="623">
        <v>40</v>
      </c>
      <c r="B34" s="341" t="s">
        <v>24</v>
      </c>
      <c r="C34" s="355">
        <v>19704</v>
      </c>
      <c r="D34" s="624">
        <v>1390</v>
      </c>
      <c r="E34" s="636">
        <v>7.0544051969143318E-2</v>
      </c>
      <c r="F34" s="308">
        <v>1562</v>
      </c>
      <c r="G34" s="636">
        <v>7.9273244011368246E-2</v>
      </c>
      <c r="H34" s="308">
        <v>1853</v>
      </c>
      <c r="I34" s="636">
        <v>9.4041818920016243E-2</v>
      </c>
      <c r="J34" s="308">
        <v>3088</v>
      </c>
      <c r="K34" s="636">
        <v>0.15671944782785222</v>
      </c>
      <c r="L34" s="308">
        <v>5607</v>
      </c>
      <c r="M34" s="636">
        <v>0.2845615103532278</v>
      </c>
      <c r="N34" s="308">
        <v>1628</v>
      </c>
      <c r="O34" s="636">
        <v>8.262281770198944E-2</v>
      </c>
      <c r="P34" s="625">
        <v>15128</v>
      </c>
    </row>
    <row r="35" spans="1:16" ht="15">
      <c r="A35" s="623">
        <v>190</v>
      </c>
      <c r="B35" s="341" t="s">
        <v>81</v>
      </c>
      <c r="C35" s="355">
        <v>10246</v>
      </c>
      <c r="D35" s="624">
        <v>458</v>
      </c>
      <c r="E35" s="636">
        <v>4.4700370876439584E-2</v>
      </c>
      <c r="F35" s="308">
        <v>476</v>
      </c>
      <c r="G35" s="636">
        <v>4.6457154011321493E-2</v>
      </c>
      <c r="H35" s="308">
        <v>617</v>
      </c>
      <c r="I35" s="636">
        <v>6.0218621901229751E-2</v>
      </c>
      <c r="J35" s="308">
        <v>1028</v>
      </c>
      <c r="K35" s="636">
        <v>0.10033183681436658</v>
      </c>
      <c r="L35" s="308">
        <v>2609</v>
      </c>
      <c r="M35" s="636">
        <v>0.25463595549482726</v>
      </c>
      <c r="N35" s="308">
        <v>1522</v>
      </c>
      <c r="O35" s="636">
        <v>0.14854577396056998</v>
      </c>
      <c r="P35" s="625">
        <v>6710</v>
      </c>
    </row>
    <row r="36" spans="1:16" ht="15">
      <c r="A36" s="623">
        <v>604</v>
      </c>
      <c r="B36" s="341" t="s">
        <v>177</v>
      </c>
      <c r="C36" s="355">
        <v>30559</v>
      </c>
      <c r="D36" s="624">
        <v>2399</v>
      </c>
      <c r="E36" s="636">
        <v>7.8503877744690601E-2</v>
      </c>
      <c r="F36" s="308">
        <v>2381</v>
      </c>
      <c r="G36" s="636">
        <v>7.7914853234726272E-2</v>
      </c>
      <c r="H36" s="308">
        <v>2917</v>
      </c>
      <c r="I36" s="636">
        <v>9.5454694198108578E-2</v>
      </c>
      <c r="J36" s="308">
        <v>4145</v>
      </c>
      <c r="K36" s="636">
        <v>0.13563925521123074</v>
      </c>
      <c r="L36" s="308">
        <v>7999</v>
      </c>
      <c r="M36" s="636">
        <v>0.26175594751137143</v>
      </c>
      <c r="N36" s="308">
        <v>2616</v>
      </c>
      <c r="O36" s="636">
        <v>8.5604895448149476E-2</v>
      </c>
      <c r="P36" s="625">
        <v>22457</v>
      </c>
    </row>
    <row r="37" spans="1:16" ht="15">
      <c r="A37" s="623">
        <v>670</v>
      </c>
      <c r="B37" s="341" t="s">
        <v>211</v>
      </c>
      <c r="C37" s="355">
        <v>22271</v>
      </c>
      <c r="D37" s="624">
        <v>997</v>
      </c>
      <c r="E37" s="636">
        <v>4.4766737012258091E-2</v>
      </c>
      <c r="F37" s="308">
        <v>1222</v>
      </c>
      <c r="G37" s="636">
        <v>5.4869561312918147E-2</v>
      </c>
      <c r="H37" s="308">
        <v>1494</v>
      </c>
      <c r="I37" s="636">
        <v>6.7082753356382738E-2</v>
      </c>
      <c r="J37" s="308">
        <v>2313</v>
      </c>
      <c r="K37" s="636">
        <v>0.10385703381078533</v>
      </c>
      <c r="L37" s="308">
        <v>5319</v>
      </c>
      <c r="M37" s="636">
        <v>0.23883076646760362</v>
      </c>
      <c r="N37" s="308">
        <v>2641</v>
      </c>
      <c r="O37" s="636">
        <v>0.11858470656908086</v>
      </c>
      <c r="P37" s="625">
        <v>13986</v>
      </c>
    </row>
    <row r="38" spans="1:16" ht="15">
      <c r="A38" s="623">
        <v>690</v>
      </c>
      <c r="B38" s="341" t="s">
        <v>221</v>
      </c>
      <c r="C38" s="355">
        <v>12708</v>
      </c>
      <c r="D38" s="624">
        <v>362</v>
      </c>
      <c r="E38" s="636">
        <v>2.8485993075228203E-2</v>
      </c>
      <c r="F38" s="308">
        <v>417</v>
      </c>
      <c r="G38" s="636">
        <v>3.2813975448536356E-2</v>
      </c>
      <c r="H38" s="308">
        <v>608</v>
      </c>
      <c r="I38" s="636">
        <v>4.7843877872206488E-2</v>
      </c>
      <c r="J38" s="308">
        <v>936</v>
      </c>
      <c r="K38" s="636">
        <v>7.3654390934844188E-2</v>
      </c>
      <c r="L38" s="308">
        <v>2490</v>
      </c>
      <c r="M38" s="636">
        <v>0.1959395656279509</v>
      </c>
      <c r="N38" s="308">
        <v>1450</v>
      </c>
      <c r="O38" s="636">
        <v>0.11410135347812402</v>
      </c>
      <c r="P38" s="625">
        <v>6263</v>
      </c>
    </row>
    <row r="39" spans="1:16" ht="15">
      <c r="A39" s="623">
        <v>736</v>
      </c>
      <c r="B39" s="341" t="s">
        <v>225</v>
      </c>
      <c r="C39" s="355">
        <v>40607</v>
      </c>
      <c r="D39" s="624">
        <v>2840</v>
      </c>
      <c r="E39" s="636">
        <v>6.9938680523062527E-2</v>
      </c>
      <c r="F39" s="308">
        <v>2790</v>
      </c>
      <c r="G39" s="636">
        <v>6.8707365725121289E-2</v>
      </c>
      <c r="H39" s="308">
        <v>3163</v>
      </c>
      <c r="I39" s="636">
        <v>7.7892974117762942E-2</v>
      </c>
      <c r="J39" s="308">
        <v>5161</v>
      </c>
      <c r="K39" s="636">
        <v>0.12709631344349495</v>
      </c>
      <c r="L39" s="308">
        <v>9393</v>
      </c>
      <c r="M39" s="636">
        <v>0.23131479794124166</v>
      </c>
      <c r="N39" s="308">
        <v>3129</v>
      </c>
      <c r="O39" s="636">
        <v>7.7055680055162903E-2</v>
      </c>
      <c r="P39" s="625">
        <v>26476</v>
      </c>
    </row>
    <row r="40" spans="1:16" ht="15">
      <c r="A40" s="623">
        <v>858</v>
      </c>
      <c r="B40" s="341" t="s">
        <v>253</v>
      </c>
      <c r="C40" s="355">
        <v>12414</v>
      </c>
      <c r="D40" s="624">
        <v>973</v>
      </c>
      <c r="E40" s="636">
        <v>7.837924923473498E-2</v>
      </c>
      <c r="F40" s="308">
        <v>1009</v>
      </c>
      <c r="G40" s="636">
        <v>8.127920090220718E-2</v>
      </c>
      <c r="H40" s="308">
        <v>1249</v>
      </c>
      <c r="I40" s="636">
        <v>0.10061221201868857</v>
      </c>
      <c r="J40" s="308">
        <v>2118</v>
      </c>
      <c r="K40" s="636">
        <v>0.17061382310294829</v>
      </c>
      <c r="L40" s="308">
        <v>4204</v>
      </c>
      <c r="M40" s="636">
        <v>0.33864991139036571</v>
      </c>
      <c r="N40" s="308">
        <v>1687</v>
      </c>
      <c r="O40" s="636">
        <v>0.13589495730626711</v>
      </c>
      <c r="P40" s="625">
        <v>11240</v>
      </c>
    </row>
    <row r="41" spans="1:16" ht="15">
      <c r="A41" s="623">
        <v>885</v>
      </c>
      <c r="B41" s="341" t="s">
        <v>259</v>
      </c>
      <c r="C41" s="355">
        <v>7921</v>
      </c>
      <c r="D41" s="624">
        <v>405</v>
      </c>
      <c r="E41" s="636">
        <v>5.1129907839919199E-2</v>
      </c>
      <c r="F41" s="308">
        <v>503</v>
      </c>
      <c r="G41" s="636">
        <v>6.3502083070319404E-2</v>
      </c>
      <c r="H41" s="308">
        <v>548</v>
      </c>
      <c r="I41" s="636">
        <v>6.9183183941421533E-2</v>
      </c>
      <c r="J41" s="308">
        <v>1006</v>
      </c>
      <c r="K41" s="636">
        <v>0.12700416614063881</v>
      </c>
      <c r="L41" s="308">
        <v>2137</v>
      </c>
      <c r="M41" s="636">
        <v>0.26978916803433911</v>
      </c>
      <c r="N41" s="308">
        <v>923</v>
      </c>
      <c r="O41" s="636">
        <v>0.11652569120060599</v>
      </c>
      <c r="P41" s="625">
        <v>5522</v>
      </c>
    </row>
    <row r="42" spans="1:16" ht="15">
      <c r="A42" s="623">
        <v>890</v>
      </c>
      <c r="B42" s="341" t="s">
        <v>263</v>
      </c>
      <c r="C42" s="355">
        <v>24239</v>
      </c>
      <c r="D42" s="624">
        <v>1035</v>
      </c>
      <c r="E42" s="636">
        <v>4.2699781344114854E-2</v>
      </c>
      <c r="F42" s="308">
        <v>1098</v>
      </c>
      <c r="G42" s="636">
        <v>4.5298898469408801E-2</v>
      </c>
      <c r="H42" s="308">
        <v>1748</v>
      </c>
      <c r="I42" s="636">
        <v>7.2115186270060652E-2</v>
      </c>
      <c r="J42" s="308">
        <v>2606</v>
      </c>
      <c r="K42" s="636">
        <v>0.10751268616692108</v>
      </c>
      <c r="L42" s="308">
        <v>5725</v>
      </c>
      <c r="M42" s="636">
        <v>0.23618961178266429</v>
      </c>
      <c r="N42" s="308">
        <v>3160</v>
      </c>
      <c r="O42" s="636">
        <v>0.13036841453855358</v>
      </c>
      <c r="P42" s="625">
        <v>15372</v>
      </c>
    </row>
    <row r="43" spans="1:16">
      <c r="A43" s="620">
        <v>5</v>
      </c>
      <c r="B43" s="186" t="s">
        <v>327</v>
      </c>
      <c r="C43" s="68">
        <v>219073</v>
      </c>
      <c r="D43" s="621">
        <v>12599</v>
      </c>
      <c r="E43" s="637">
        <v>5.7510510195231727E-2</v>
      </c>
      <c r="F43" s="621">
        <v>14108</v>
      </c>
      <c r="G43" s="637">
        <v>6.4398625115828972E-2</v>
      </c>
      <c r="H43" s="66">
        <v>16826</v>
      </c>
      <c r="I43" s="637">
        <v>7.6805448412173113E-2</v>
      </c>
      <c r="J43" s="66">
        <v>25766</v>
      </c>
      <c r="K43" s="637">
        <v>0.17054766412052053</v>
      </c>
      <c r="L43" s="66">
        <v>55343</v>
      </c>
      <c r="M43" s="637">
        <v>0.36632070850818782</v>
      </c>
      <c r="N43" s="66">
        <v>26436</v>
      </c>
      <c r="O43" s="637">
        <v>0.17498245939183732</v>
      </c>
      <c r="P43" s="622">
        <v>151078</v>
      </c>
    </row>
    <row r="44" spans="1:16" ht="15">
      <c r="A44" s="623">
        <v>4</v>
      </c>
      <c r="B44" s="341" t="s">
        <v>10</v>
      </c>
      <c r="C44" s="355">
        <v>2820</v>
      </c>
      <c r="D44" s="624">
        <v>86</v>
      </c>
      <c r="E44" s="636">
        <v>3.0496453900709219E-2</v>
      </c>
      <c r="F44" s="308">
        <v>122</v>
      </c>
      <c r="G44" s="636">
        <v>4.326241134751773E-2</v>
      </c>
      <c r="H44" s="308">
        <v>136</v>
      </c>
      <c r="I44" s="636">
        <v>4.8226950354609929E-2</v>
      </c>
      <c r="J44" s="308">
        <v>196</v>
      </c>
      <c r="K44" s="636">
        <v>6.9503546099290783E-2</v>
      </c>
      <c r="L44" s="308">
        <v>600</v>
      </c>
      <c r="M44" s="636">
        <v>0.21276595744680851</v>
      </c>
      <c r="N44" s="308">
        <v>291</v>
      </c>
      <c r="O44" s="636">
        <v>0.10319148936170212</v>
      </c>
      <c r="P44" s="625">
        <v>1431</v>
      </c>
    </row>
    <row r="45" spans="1:16" ht="15">
      <c r="A45" s="623">
        <v>42</v>
      </c>
      <c r="B45" s="341" t="s">
        <v>3331</v>
      </c>
      <c r="C45" s="355">
        <v>27844</v>
      </c>
      <c r="D45" s="624">
        <v>1323</v>
      </c>
      <c r="E45" s="636">
        <v>4.75147248958483E-2</v>
      </c>
      <c r="F45" s="308">
        <v>1473</v>
      </c>
      <c r="G45" s="636">
        <v>5.2901881913518176E-2</v>
      </c>
      <c r="H45" s="308">
        <v>1942</v>
      </c>
      <c r="I45" s="636">
        <v>6.9745726188765983E-2</v>
      </c>
      <c r="J45" s="308">
        <v>3302</v>
      </c>
      <c r="K45" s="636">
        <v>0.11858928314897285</v>
      </c>
      <c r="L45" s="308">
        <v>7401</v>
      </c>
      <c r="M45" s="636">
        <v>0.26580232725183162</v>
      </c>
      <c r="N45" s="308">
        <v>2993</v>
      </c>
      <c r="O45" s="636">
        <v>0.1074917396925729</v>
      </c>
      <c r="P45" s="625">
        <v>18434</v>
      </c>
    </row>
    <row r="46" spans="1:16" ht="15">
      <c r="A46" s="623">
        <v>44</v>
      </c>
      <c r="B46" s="341" t="s">
        <v>30</v>
      </c>
      <c r="C46" s="355">
        <v>7393</v>
      </c>
      <c r="D46" s="624">
        <v>490</v>
      </c>
      <c r="E46" s="636">
        <v>6.6278912484782904E-2</v>
      </c>
      <c r="F46" s="308">
        <v>459</v>
      </c>
      <c r="G46" s="636">
        <v>6.2085756796970107E-2</v>
      </c>
      <c r="H46" s="308">
        <v>574</v>
      </c>
      <c r="I46" s="636">
        <v>7.764101176788854E-2</v>
      </c>
      <c r="J46" s="308">
        <v>1056</v>
      </c>
      <c r="K46" s="636">
        <v>0.14283781955904234</v>
      </c>
      <c r="L46" s="308">
        <v>2201</v>
      </c>
      <c r="M46" s="636">
        <v>0.2977140538347085</v>
      </c>
      <c r="N46" s="308">
        <v>953</v>
      </c>
      <c r="O46" s="636">
        <v>0.12890572162856756</v>
      </c>
      <c r="P46" s="625">
        <v>5733</v>
      </c>
    </row>
    <row r="47" spans="1:16" ht="15">
      <c r="A47" s="623">
        <v>59</v>
      </c>
      <c r="B47" s="341" t="s">
        <v>39</v>
      </c>
      <c r="C47" s="355">
        <v>5232</v>
      </c>
      <c r="D47" s="624">
        <v>116</v>
      </c>
      <c r="E47" s="636">
        <v>2.2171253822629969E-2</v>
      </c>
      <c r="F47" s="308">
        <v>154</v>
      </c>
      <c r="G47" s="636">
        <v>2.9434250764525993E-2</v>
      </c>
      <c r="H47" s="308">
        <v>207</v>
      </c>
      <c r="I47" s="636">
        <v>3.9564220183486237E-2</v>
      </c>
      <c r="J47" s="308">
        <v>301</v>
      </c>
      <c r="K47" s="636">
        <v>5.7530581039755349E-2</v>
      </c>
      <c r="L47" s="308">
        <v>1009</v>
      </c>
      <c r="M47" s="636">
        <v>0.19285168195718655</v>
      </c>
      <c r="N47" s="308">
        <v>812</v>
      </c>
      <c r="O47" s="636">
        <v>0.15519877675840979</v>
      </c>
      <c r="P47" s="625">
        <v>2599</v>
      </c>
    </row>
    <row r="48" spans="1:16" ht="15">
      <c r="A48" s="623">
        <v>113</v>
      </c>
      <c r="B48" s="341" t="s">
        <v>55</v>
      </c>
      <c r="C48" s="355">
        <v>9934</v>
      </c>
      <c r="D48" s="624">
        <v>516</v>
      </c>
      <c r="E48" s="636">
        <v>5.1942822629353735E-2</v>
      </c>
      <c r="F48" s="308">
        <v>560</v>
      </c>
      <c r="G48" s="636">
        <v>5.6372055566740485E-2</v>
      </c>
      <c r="H48" s="308">
        <v>714</v>
      </c>
      <c r="I48" s="636">
        <v>7.1874370847594127E-2</v>
      </c>
      <c r="J48" s="308">
        <v>1128</v>
      </c>
      <c r="K48" s="636">
        <v>0.11354942621300584</v>
      </c>
      <c r="L48" s="308">
        <v>2341</v>
      </c>
      <c r="M48" s="636">
        <v>0.23565532514596335</v>
      </c>
      <c r="N48" s="308">
        <v>983</v>
      </c>
      <c r="O48" s="636">
        <v>9.8953090396617677E-2</v>
      </c>
      <c r="P48" s="625">
        <v>6242</v>
      </c>
    </row>
    <row r="49" spans="1:16" ht="15">
      <c r="A49" s="623">
        <v>125</v>
      </c>
      <c r="B49" s="341" t="s">
        <v>59</v>
      </c>
      <c r="C49" s="355">
        <v>8802</v>
      </c>
      <c r="D49" s="624">
        <v>563</v>
      </c>
      <c r="E49" s="636">
        <v>6.3962735741876844E-2</v>
      </c>
      <c r="F49" s="308">
        <v>626</v>
      </c>
      <c r="G49" s="636">
        <v>7.1120199954555777E-2</v>
      </c>
      <c r="H49" s="308">
        <v>750</v>
      </c>
      <c r="I49" s="636">
        <v>8.5207907293796861E-2</v>
      </c>
      <c r="J49" s="308">
        <v>1291</v>
      </c>
      <c r="K49" s="636">
        <v>0.14667121108838901</v>
      </c>
      <c r="L49" s="308">
        <v>2759</v>
      </c>
      <c r="M49" s="636">
        <v>0.31345148829811409</v>
      </c>
      <c r="N49" s="308">
        <v>954</v>
      </c>
      <c r="O49" s="636">
        <v>0.10838445807770961</v>
      </c>
      <c r="P49" s="625">
        <v>6943</v>
      </c>
    </row>
    <row r="50" spans="1:16" ht="15">
      <c r="A50" s="623">
        <v>138</v>
      </c>
      <c r="B50" s="341" t="s">
        <v>65</v>
      </c>
      <c r="C50" s="355">
        <v>16037</v>
      </c>
      <c r="D50" s="624">
        <v>844</v>
      </c>
      <c r="E50" s="636">
        <v>5.2628297063041715E-2</v>
      </c>
      <c r="F50" s="308">
        <v>950</v>
      </c>
      <c r="G50" s="636">
        <v>5.923801209702563E-2</v>
      </c>
      <c r="H50" s="308">
        <v>1183</v>
      </c>
      <c r="I50" s="636">
        <v>7.3766914011348758E-2</v>
      </c>
      <c r="J50" s="308">
        <v>1836</v>
      </c>
      <c r="K50" s="636">
        <v>0.11448525285277796</v>
      </c>
      <c r="L50" s="308">
        <v>4075</v>
      </c>
      <c r="M50" s="636">
        <v>0.25409989399513627</v>
      </c>
      <c r="N50" s="308">
        <v>2352</v>
      </c>
      <c r="O50" s="636">
        <v>0.14666084679179398</v>
      </c>
      <c r="P50" s="625">
        <v>11240</v>
      </c>
    </row>
    <row r="51" spans="1:16" ht="15">
      <c r="A51" s="623">
        <v>234</v>
      </c>
      <c r="B51" s="341" t="s">
        <v>92</v>
      </c>
      <c r="C51" s="355">
        <v>24242</v>
      </c>
      <c r="D51" s="624">
        <v>2376</v>
      </c>
      <c r="E51" s="636">
        <v>9.8011715205016087E-2</v>
      </c>
      <c r="F51" s="308">
        <v>2564</v>
      </c>
      <c r="G51" s="636">
        <v>0.1057668509198911</v>
      </c>
      <c r="H51" s="308">
        <v>2944</v>
      </c>
      <c r="I51" s="636">
        <v>0.12144212523719165</v>
      </c>
      <c r="J51" s="308">
        <v>3845</v>
      </c>
      <c r="K51" s="636">
        <v>0.15860902565794902</v>
      </c>
      <c r="L51" s="308">
        <v>6599</v>
      </c>
      <c r="M51" s="636">
        <v>0.27221351373649039</v>
      </c>
      <c r="N51" s="308">
        <v>2761</v>
      </c>
      <c r="O51" s="636">
        <v>0.11389324313175481</v>
      </c>
      <c r="P51" s="625">
        <v>21089</v>
      </c>
    </row>
    <row r="52" spans="1:16" ht="15">
      <c r="A52" s="623">
        <v>240</v>
      </c>
      <c r="B52" s="341" t="s">
        <v>97</v>
      </c>
      <c r="C52" s="355">
        <v>12512</v>
      </c>
      <c r="D52" s="624">
        <v>323</v>
      </c>
      <c r="E52" s="636">
        <v>2.5815217391304348E-2</v>
      </c>
      <c r="F52" s="308">
        <v>408</v>
      </c>
      <c r="G52" s="636">
        <v>3.2608695652173912E-2</v>
      </c>
      <c r="H52" s="308">
        <v>611</v>
      </c>
      <c r="I52" s="636">
        <v>4.8833120204603578E-2</v>
      </c>
      <c r="J52" s="308">
        <v>828</v>
      </c>
      <c r="K52" s="636">
        <v>6.6176470588235295E-2</v>
      </c>
      <c r="L52" s="308">
        <v>2535</v>
      </c>
      <c r="M52" s="636">
        <v>0.20260549872122763</v>
      </c>
      <c r="N52" s="308">
        <v>1926</v>
      </c>
      <c r="O52" s="636">
        <v>0.15393222506393861</v>
      </c>
      <c r="P52" s="625">
        <v>6631</v>
      </c>
    </row>
    <row r="53" spans="1:16" ht="15">
      <c r="A53" s="623">
        <v>284</v>
      </c>
      <c r="B53" s="341" t="s">
        <v>108</v>
      </c>
      <c r="C53" s="355">
        <v>21346</v>
      </c>
      <c r="D53" s="624">
        <v>1906</v>
      </c>
      <c r="E53" s="636">
        <v>8.9290733626909022E-2</v>
      </c>
      <c r="F53" s="308">
        <v>2259</v>
      </c>
      <c r="G53" s="636">
        <v>0.10582778974983603</v>
      </c>
      <c r="H53" s="308">
        <v>2217</v>
      </c>
      <c r="I53" s="636">
        <v>0.10386020800149912</v>
      </c>
      <c r="J53" s="308">
        <v>3269</v>
      </c>
      <c r="K53" s="636">
        <v>0.15314344607889066</v>
      </c>
      <c r="L53" s="308">
        <v>6195</v>
      </c>
      <c r="M53" s="636">
        <v>0.29021830787969644</v>
      </c>
      <c r="N53" s="308">
        <v>2760</v>
      </c>
      <c r="O53" s="636">
        <v>0.1292982291764265</v>
      </c>
      <c r="P53" s="625">
        <v>18606</v>
      </c>
    </row>
    <row r="54" spans="1:16" ht="15">
      <c r="A54" s="623">
        <v>306</v>
      </c>
      <c r="B54" s="341" t="s">
        <v>110</v>
      </c>
      <c r="C54" s="355">
        <v>5929</v>
      </c>
      <c r="D54" s="624">
        <v>330</v>
      </c>
      <c r="E54" s="636">
        <v>5.5658627087198514E-2</v>
      </c>
      <c r="F54" s="308">
        <v>388</v>
      </c>
      <c r="G54" s="636">
        <v>6.5441052454039472E-2</v>
      </c>
      <c r="H54" s="308">
        <v>461</v>
      </c>
      <c r="I54" s="636">
        <v>7.7753415415753077E-2</v>
      </c>
      <c r="J54" s="308">
        <v>660</v>
      </c>
      <c r="K54" s="636">
        <v>0.11131725417439703</v>
      </c>
      <c r="L54" s="308">
        <v>1401</v>
      </c>
      <c r="M54" s="636">
        <v>0.23629617136110642</v>
      </c>
      <c r="N54" s="308">
        <v>695</v>
      </c>
      <c r="O54" s="636">
        <v>0.11722044189576657</v>
      </c>
      <c r="P54" s="625">
        <v>3935</v>
      </c>
    </row>
    <row r="55" spans="1:16" ht="15">
      <c r="A55" s="623">
        <v>347</v>
      </c>
      <c r="B55" s="341" t="s">
        <v>124</v>
      </c>
      <c r="C55" s="355">
        <v>5563</v>
      </c>
      <c r="D55" s="624">
        <v>149</v>
      </c>
      <c r="E55" s="636">
        <v>2.6784109293546649E-2</v>
      </c>
      <c r="F55" s="308">
        <v>181</v>
      </c>
      <c r="G55" s="636">
        <v>3.2536401222362038E-2</v>
      </c>
      <c r="H55" s="308">
        <v>266</v>
      </c>
      <c r="I55" s="636">
        <v>4.7815926658277906E-2</v>
      </c>
      <c r="J55" s="308">
        <v>419</v>
      </c>
      <c r="K55" s="636">
        <v>7.5319072442926474E-2</v>
      </c>
      <c r="L55" s="308">
        <v>1331</v>
      </c>
      <c r="M55" s="636">
        <v>0.23925939241416502</v>
      </c>
      <c r="N55" s="308">
        <v>854</v>
      </c>
      <c r="O55" s="636">
        <v>0.15351429085026064</v>
      </c>
      <c r="P55" s="625">
        <v>3200</v>
      </c>
    </row>
    <row r="56" spans="1:16" ht="15">
      <c r="A56" s="623">
        <v>411</v>
      </c>
      <c r="B56" s="341" t="s">
        <v>145</v>
      </c>
      <c r="C56" s="355">
        <v>10405</v>
      </c>
      <c r="D56" s="624">
        <v>452</v>
      </c>
      <c r="E56" s="636">
        <v>4.3440653531955788E-2</v>
      </c>
      <c r="F56" s="308">
        <v>575</v>
      </c>
      <c r="G56" s="636">
        <v>5.5261893320518979E-2</v>
      </c>
      <c r="H56" s="308">
        <v>827</v>
      </c>
      <c r="I56" s="636">
        <v>7.9481018740989909E-2</v>
      </c>
      <c r="J56" s="308">
        <v>1118</v>
      </c>
      <c r="K56" s="636">
        <v>0.10744834214320038</v>
      </c>
      <c r="L56" s="308">
        <v>2913</v>
      </c>
      <c r="M56" s="636">
        <v>0.27996155694377706</v>
      </c>
      <c r="N56" s="308">
        <v>1521</v>
      </c>
      <c r="O56" s="636">
        <v>0.14617972128784237</v>
      </c>
      <c r="P56" s="625">
        <v>7406</v>
      </c>
    </row>
    <row r="57" spans="1:16" ht="15">
      <c r="A57" s="623">
        <v>501</v>
      </c>
      <c r="B57" s="341" t="s">
        <v>163</v>
      </c>
      <c r="C57" s="355">
        <v>3274</v>
      </c>
      <c r="D57" s="624">
        <v>109</v>
      </c>
      <c r="E57" s="636">
        <v>3.3292608430054979E-2</v>
      </c>
      <c r="F57" s="308">
        <v>130</v>
      </c>
      <c r="G57" s="636">
        <v>3.9706780696395848E-2</v>
      </c>
      <c r="H57" s="308">
        <v>185</v>
      </c>
      <c r="I57" s="636">
        <v>5.6505803298717162E-2</v>
      </c>
      <c r="J57" s="308">
        <v>262</v>
      </c>
      <c r="K57" s="636">
        <v>8.002443494196701E-2</v>
      </c>
      <c r="L57" s="308">
        <v>727</v>
      </c>
      <c r="M57" s="636">
        <v>0.22205253512522907</v>
      </c>
      <c r="N57" s="308">
        <v>434</v>
      </c>
      <c r="O57" s="636">
        <v>0.13255956017104459</v>
      </c>
      <c r="P57" s="625">
        <v>1847</v>
      </c>
    </row>
    <row r="58" spans="1:16" ht="15">
      <c r="A58" s="623">
        <v>543</v>
      </c>
      <c r="B58" s="341" t="s">
        <v>167</v>
      </c>
      <c r="C58" s="355">
        <v>8543</v>
      </c>
      <c r="D58" s="624">
        <v>606</v>
      </c>
      <c r="E58" s="636">
        <v>7.093526864099263E-2</v>
      </c>
      <c r="F58" s="308">
        <v>695</v>
      </c>
      <c r="G58" s="636">
        <v>8.1353154629521252E-2</v>
      </c>
      <c r="H58" s="308">
        <v>753</v>
      </c>
      <c r="I58" s="636">
        <v>8.8142338756876978E-2</v>
      </c>
      <c r="J58" s="308">
        <v>1220</v>
      </c>
      <c r="K58" s="636">
        <v>0.14280697647196536</v>
      </c>
      <c r="L58" s="308">
        <v>2330</v>
      </c>
      <c r="M58" s="636">
        <v>0.27273791408170434</v>
      </c>
      <c r="N58" s="308">
        <v>1024</v>
      </c>
      <c r="O58" s="636">
        <v>0.11986421631745288</v>
      </c>
      <c r="P58" s="625">
        <v>6628</v>
      </c>
    </row>
    <row r="59" spans="1:16" ht="15">
      <c r="A59" s="623">
        <v>628</v>
      </c>
      <c r="B59" s="341" t="s">
        <v>183</v>
      </c>
      <c r="C59" s="355">
        <v>9567</v>
      </c>
      <c r="D59" s="624">
        <v>682</v>
      </c>
      <c r="E59" s="636">
        <v>7.1286714748615032E-2</v>
      </c>
      <c r="F59" s="308">
        <v>746</v>
      </c>
      <c r="G59" s="636">
        <v>7.7976377129716737E-2</v>
      </c>
      <c r="H59" s="308">
        <v>865</v>
      </c>
      <c r="I59" s="636">
        <v>9.0414968119577721E-2</v>
      </c>
      <c r="J59" s="308">
        <v>1259</v>
      </c>
      <c r="K59" s="636">
        <v>0.13159820215323509</v>
      </c>
      <c r="L59" s="308">
        <v>2629</v>
      </c>
      <c r="M59" s="636">
        <v>0.27479878749869341</v>
      </c>
      <c r="N59" s="308">
        <v>1061</v>
      </c>
      <c r="O59" s="636">
        <v>0.11090205916170168</v>
      </c>
      <c r="P59" s="625">
        <v>7242</v>
      </c>
    </row>
    <row r="60" spans="1:16" ht="15">
      <c r="A60" s="623">
        <v>656</v>
      </c>
      <c r="B60" s="341" t="s">
        <v>195</v>
      </c>
      <c r="C60" s="355">
        <v>16520</v>
      </c>
      <c r="D60" s="624">
        <v>627</v>
      </c>
      <c r="E60" s="636">
        <v>3.7953995157384991E-2</v>
      </c>
      <c r="F60" s="308">
        <v>619</v>
      </c>
      <c r="G60" s="636">
        <v>3.7469733656174335E-2</v>
      </c>
      <c r="H60" s="308">
        <v>727</v>
      </c>
      <c r="I60" s="636">
        <v>4.4007263922518157E-2</v>
      </c>
      <c r="J60" s="308">
        <v>1364</v>
      </c>
      <c r="K60" s="636">
        <v>8.2566585956416472E-2</v>
      </c>
      <c r="L60" s="308">
        <v>3053</v>
      </c>
      <c r="M60" s="636">
        <v>0.18480629539951574</v>
      </c>
      <c r="N60" s="308">
        <v>1383</v>
      </c>
      <c r="O60" s="636">
        <v>8.3716707021791764E-2</v>
      </c>
      <c r="P60" s="625">
        <v>7773</v>
      </c>
    </row>
    <row r="61" spans="1:16" ht="15">
      <c r="A61" s="623">
        <v>761</v>
      </c>
      <c r="B61" s="341" t="s">
        <v>230</v>
      </c>
      <c r="C61" s="355">
        <v>15996</v>
      </c>
      <c r="D61" s="624">
        <v>656</v>
      </c>
      <c r="E61" s="636">
        <v>4.1010252563140788E-2</v>
      </c>
      <c r="F61" s="308">
        <v>661</v>
      </c>
      <c r="G61" s="636">
        <v>4.1322830707676922E-2</v>
      </c>
      <c r="H61" s="308">
        <v>810</v>
      </c>
      <c r="I61" s="636">
        <v>5.0637659414853715E-2</v>
      </c>
      <c r="J61" s="308">
        <v>1528</v>
      </c>
      <c r="K61" s="636">
        <v>9.5523880970242558E-2</v>
      </c>
      <c r="L61" s="308">
        <v>3352</v>
      </c>
      <c r="M61" s="636">
        <v>0.20955238809702426</v>
      </c>
      <c r="N61" s="308">
        <v>1705</v>
      </c>
      <c r="O61" s="636">
        <v>0.1065891472868217</v>
      </c>
      <c r="P61" s="625">
        <v>8712</v>
      </c>
    </row>
    <row r="62" spans="1:16" ht="15">
      <c r="A62" s="623">
        <v>842</v>
      </c>
      <c r="B62" s="341" t="s">
        <v>244</v>
      </c>
      <c r="C62" s="355">
        <v>7114</v>
      </c>
      <c r="D62" s="624">
        <v>445</v>
      </c>
      <c r="E62" s="636">
        <v>6.2552712960359858E-2</v>
      </c>
      <c r="F62" s="308">
        <v>538</v>
      </c>
      <c r="G62" s="636">
        <v>7.5625527129603604E-2</v>
      </c>
      <c r="H62" s="308">
        <v>654</v>
      </c>
      <c r="I62" s="636">
        <v>9.1931402867585041E-2</v>
      </c>
      <c r="J62" s="308">
        <v>884</v>
      </c>
      <c r="K62" s="636">
        <v>0.12426201855496205</v>
      </c>
      <c r="L62" s="308">
        <v>1892</v>
      </c>
      <c r="M62" s="636">
        <v>0.2659544560022491</v>
      </c>
      <c r="N62" s="308">
        <v>974</v>
      </c>
      <c r="O62" s="636">
        <v>0.13691312904132696</v>
      </c>
      <c r="P62" s="625">
        <v>5387</v>
      </c>
    </row>
    <row r="63" spans="1:16">
      <c r="A63" s="620">
        <v>6</v>
      </c>
      <c r="B63" s="186" t="s">
        <v>347</v>
      </c>
      <c r="C63" s="68">
        <v>256188</v>
      </c>
      <c r="D63" s="621">
        <v>10589</v>
      </c>
      <c r="E63" s="637">
        <v>4.1332927381454242E-2</v>
      </c>
      <c r="F63" s="621">
        <v>12610</v>
      </c>
      <c r="G63" s="637">
        <v>4.9221665339516295E-2</v>
      </c>
      <c r="H63" s="66">
        <v>16440</v>
      </c>
      <c r="I63" s="637">
        <v>6.4171623963651697E-2</v>
      </c>
      <c r="J63" s="66">
        <v>26043</v>
      </c>
      <c r="K63" s="637">
        <v>0.1851367394379714</v>
      </c>
      <c r="L63" s="66">
        <v>52690</v>
      </c>
      <c r="M63" s="637">
        <v>0.37456724651486822</v>
      </c>
      <c r="N63" s="66">
        <v>22297</v>
      </c>
      <c r="O63" s="637">
        <v>0.1585068494124505</v>
      </c>
      <c r="P63" s="622">
        <v>140669</v>
      </c>
    </row>
    <row r="64" spans="1:16" ht="15">
      <c r="A64" s="623">
        <v>38</v>
      </c>
      <c r="B64" s="341" t="s">
        <v>22</v>
      </c>
      <c r="C64" s="355">
        <v>11896</v>
      </c>
      <c r="D64" s="624">
        <v>629</v>
      </c>
      <c r="E64" s="636">
        <v>5.2874915938130464E-2</v>
      </c>
      <c r="F64" s="308">
        <v>760</v>
      </c>
      <c r="G64" s="636">
        <v>6.3887020847343642E-2</v>
      </c>
      <c r="H64" s="308">
        <v>959</v>
      </c>
      <c r="I64" s="636">
        <v>8.061533288500336E-2</v>
      </c>
      <c r="J64" s="308">
        <v>1460</v>
      </c>
      <c r="K64" s="636">
        <v>0.12273032952252858</v>
      </c>
      <c r="L64" s="308">
        <v>3257</v>
      </c>
      <c r="M64" s="636">
        <v>0.27378950907868194</v>
      </c>
      <c r="N64" s="308">
        <v>1495</v>
      </c>
      <c r="O64" s="636">
        <v>0.12567249495628782</v>
      </c>
      <c r="P64" s="625">
        <v>8560</v>
      </c>
    </row>
    <row r="65" spans="1:16" ht="15">
      <c r="A65" s="623">
        <v>86</v>
      </c>
      <c r="B65" s="341" t="s">
        <v>43</v>
      </c>
      <c r="C65" s="355">
        <v>6307</v>
      </c>
      <c r="D65" s="624">
        <v>196</v>
      </c>
      <c r="E65" s="636">
        <v>3.1076581576026639E-2</v>
      </c>
      <c r="F65" s="308">
        <v>216</v>
      </c>
      <c r="G65" s="636">
        <v>3.4247661328682413E-2</v>
      </c>
      <c r="H65" s="308">
        <v>298</v>
      </c>
      <c r="I65" s="636">
        <v>4.7249088314571114E-2</v>
      </c>
      <c r="J65" s="308">
        <v>524</v>
      </c>
      <c r="K65" s="636">
        <v>8.3082289519581423E-2</v>
      </c>
      <c r="L65" s="308">
        <v>1074</v>
      </c>
      <c r="M65" s="636">
        <v>0.17028698271761536</v>
      </c>
      <c r="N65" s="308">
        <v>441</v>
      </c>
      <c r="O65" s="636">
        <v>6.9922308546059936E-2</v>
      </c>
      <c r="P65" s="625">
        <v>2749</v>
      </c>
    </row>
    <row r="66" spans="1:16" ht="15">
      <c r="A66" s="623">
        <v>107</v>
      </c>
      <c r="B66" s="341" t="s">
        <v>3332</v>
      </c>
      <c r="C66" s="355">
        <v>8373</v>
      </c>
      <c r="D66" s="624">
        <v>508</v>
      </c>
      <c r="E66" s="636">
        <v>6.0671205063895853E-2</v>
      </c>
      <c r="F66" s="308">
        <v>580</v>
      </c>
      <c r="G66" s="636">
        <v>6.9270273498148807E-2</v>
      </c>
      <c r="H66" s="308">
        <v>735</v>
      </c>
      <c r="I66" s="636">
        <v>8.7782156932998928E-2</v>
      </c>
      <c r="J66" s="308">
        <v>1065</v>
      </c>
      <c r="K66" s="636">
        <v>0.12719455392332496</v>
      </c>
      <c r="L66" s="308">
        <v>1986</v>
      </c>
      <c r="M66" s="636">
        <v>0.23719097097814404</v>
      </c>
      <c r="N66" s="308">
        <v>813</v>
      </c>
      <c r="O66" s="636">
        <v>9.7097814403439633E-2</v>
      </c>
      <c r="P66" s="625">
        <v>5687</v>
      </c>
    </row>
    <row r="67" spans="1:16" ht="15">
      <c r="A67" s="623">
        <v>134</v>
      </c>
      <c r="B67" s="341" t="s">
        <v>63</v>
      </c>
      <c r="C67" s="355">
        <v>9531</v>
      </c>
      <c r="D67" s="624">
        <v>468</v>
      </c>
      <c r="E67" s="636">
        <v>4.9102927289896126E-2</v>
      </c>
      <c r="F67" s="308">
        <v>590</v>
      </c>
      <c r="G67" s="636">
        <v>6.1903263036407509E-2</v>
      </c>
      <c r="H67" s="308">
        <v>811</v>
      </c>
      <c r="I67" s="636">
        <v>8.5090756478858456E-2</v>
      </c>
      <c r="J67" s="308">
        <v>1250</v>
      </c>
      <c r="K67" s="636">
        <v>0.13115098100933795</v>
      </c>
      <c r="L67" s="308">
        <v>2313</v>
      </c>
      <c r="M67" s="636">
        <v>0.24268177525967893</v>
      </c>
      <c r="N67" s="308">
        <v>962</v>
      </c>
      <c r="O67" s="636">
        <v>0.10093379498478648</v>
      </c>
      <c r="P67" s="625">
        <v>6394</v>
      </c>
    </row>
    <row r="68" spans="1:16" ht="15">
      <c r="A68" s="623">
        <v>150</v>
      </c>
      <c r="B68" s="341" t="s">
        <v>3333</v>
      </c>
      <c r="C68" s="355">
        <v>4096</v>
      </c>
      <c r="D68" s="624">
        <v>80</v>
      </c>
      <c r="E68" s="636">
        <v>1.953125E-2</v>
      </c>
      <c r="F68" s="308">
        <v>99</v>
      </c>
      <c r="G68" s="636">
        <v>2.4169921875E-2</v>
      </c>
      <c r="H68" s="308">
        <v>124</v>
      </c>
      <c r="I68" s="636">
        <v>3.02734375E-2</v>
      </c>
      <c r="J68" s="308">
        <v>277</v>
      </c>
      <c r="K68" s="636">
        <v>6.7626953125E-2</v>
      </c>
      <c r="L68" s="308">
        <v>652</v>
      </c>
      <c r="M68" s="636">
        <v>0.1591796875</v>
      </c>
      <c r="N68" s="308">
        <v>409</v>
      </c>
      <c r="O68" s="636">
        <v>9.9853515625E-2</v>
      </c>
      <c r="P68" s="625">
        <v>1641</v>
      </c>
    </row>
    <row r="69" spans="1:16" ht="15">
      <c r="A69" s="623">
        <v>237</v>
      </c>
      <c r="B69" s="341" t="s">
        <v>95</v>
      </c>
      <c r="C69" s="355">
        <v>20328</v>
      </c>
      <c r="D69" s="624">
        <v>548</v>
      </c>
      <c r="E69" s="636">
        <v>2.6957890594254231E-2</v>
      </c>
      <c r="F69" s="308">
        <v>628</v>
      </c>
      <c r="G69" s="636">
        <v>3.0893349075167258E-2</v>
      </c>
      <c r="H69" s="308">
        <v>845</v>
      </c>
      <c r="I69" s="636">
        <v>4.1568280204643843E-2</v>
      </c>
      <c r="J69" s="308">
        <v>1761</v>
      </c>
      <c r="K69" s="636">
        <v>8.6629279811097998E-2</v>
      </c>
      <c r="L69" s="308">
        <v>3287</v>
      </c>
      <c r="M69" s="636">
        <v>0.16169815033451396</v>
      </c>
      <c r="N69" s="308">
        <v>1144</v>
      </c>
      <c r="O69" s="636">
        <v>5.627705627705628E-2</v>
      </c>
      <c r="P69" s="625">
        <v>8213</v>
      </c>
    </row>
    <row r="70" spans="1:16" ht="15">
      <c r="A70" s="623">
        <v>264</v>
      </c>
      <c r="B70" s="341" t="s">
        <v>102</v>
      </c>
      <c r="C70" s="355">
        <v>12096</v>
      </c>
      <c r="D70" s="624">
        <v>227</v>
      </c>
      <c r="E70" s="636">
        <v>1.8766534391534393E-2</v>
      </c>
      <c r="F70" s="308">
        <v>254</v>
      </c>
      <c r="G70" s="636">
        <v>2.0998677248677249E-2</v>
      </c>
      <c r="H70" s="308">
        <v>286</v>
      </c>
      <c r="I70" s="636">
        <v>2.3644179894179895E-2</v>
      </c>
      <c r="J70" s="308">
        <v>589</v>
      </c>
      <c r="K70" s="636">
        <v>4.8693783068783067E-2</v>
      </c>
      <c r="L70" s="308">
        <v>1126</v>
      </c>
      <c r="M70" s="636">
        <v>9.3088624338624332E-2</v>
      </c>
      <c r="N70" s="308">
        <v>446</v>
      </c>
      <c r="O70" s="636">
        <v>3.6871693121693125E-2</v>
      </c>
      <c r="P70" s="625">
        <v>2928</v>
      </c>
    </row>
    <row r="71" spans="1:16" ht="15">
      <c r="A71" s="623">
        <v>310</v>
      </c>
      <c r="B71" s="341" t="s">
        <v>114</v>
      </c>
      <c r="C71" s="355">
        <v>10230</v>
      </c>
      <c r="D71" s="624">
        <v>278</v>
      </c>
      <c r="E71" s="636">
        <v>2.7174975562072337E-2</v>
      </c>
      <c r="F71" s="308">
        <v>344</v>
      </c>
      <c r="G71" s="636">
        <v>3.3626588465298146E-2</v>
      </c>
      <c r="H71" s="308">
        <v>482</v>
      </c>
      <c r="I71" s="636">
        <v>4.7116324535679377E-2</v>
      </c>
      <c r="J71" s="308">
        <v>703</v>
      </c>
      <c r="K71" s="636">
        <v>6.8719452590420338E-2</v>
      </c>
      <c r="L71" s="308">
        <v>1779</v>
      </c>
      <c r="M71" s="636">
        <v>0.17390029325513195</v>
      </c>
      <c r="N71" s="308">
        <v>1187</v>
      </c>
      <c r="O71" s="636">
        <v>0.11603128054740958</v>
      </c>
      <c r="P71" s="625">
        <v>4773</v>
      </c>
    </row>
    <row r="72" spans="1:16" ht="15">
      <c r="A72" s="623">
        <v>315</v>
      </c>
      <c r="B72" s="341" t="s">
        <v>118</v>
      </c>
      <c r="C72" s="355">
        <v>6873</v>
      </c>
      <c r="D72" s="624">
        <v>306</v>
      </c>
      <c r="E72" s="636">
        <v>4.4522042776080316E-2</v>
      </c>
      <c r="F72" s="308">
        <v>317</v>
      </c>
      <c r="G72" s="636">
        <v>4.6122508366070132E-2</v>
      </c>
      <c r="H72" s="308">
        <v>430</v>
      </c>
      <c r="I72" s="636">
        <v>6.2563654881420044E-2</v>
      </c>
      <c r="J72" s="308">
        <v>696</v>
      </c>
      <c r="K72" s="636">
        <v>0.10126582278481013</v>
      </c>
      <c r="L72" s="308">
        <v>1458</v>
      </c>
      <c r="M72" s="636">
        <v>0.21213443910955915</v>
      </c>
      <c r="N72" s="308">
        <v>826</v>
      </c>
      <c r="O72" s="636">
        <v>0.1201804161210534</v>
      </c>
      <c r="P72" s="625">
        <v>4033</v>
      </c>
    </row>
    <row r="73" spans="1:16" ht="15">
      <c r="A73" s="623">
        <v>361</v>
      </c>
      <c r="B73" s="341" t="s">
        <v>131</v>
      </c>
      <c r="C73" s="355">
        <v>28656</v>
      </c>
      <c r="D73" s="624">
        <v>1358</v>
      </c>
      <c r="E73" s="636">
        <v>4.7389726409826916E-2</v>
      </c>
      <c r="F73" s="308">
        <v>1813</v>
      </c>
      <c r="G73" s="636">
        <v>6.3267727526521503E-2</v>
      </c>
      <c r="H73" s="308">
        <v>2209</v>
      </c>
      <c r="I73" s="636">
        <v>7.7086823003908428E-2</v>
      </c>
      <c r="J73" s="308">
        <v>3348</v>
      </c>
      <c r="K73" s="636">
        <v>0.11683417085427136</v>
      </c>
      <c r="L73" s="308">
        <v>5908</v>
      </c>
      <c r="M73" s="636">
        <v>0.20616973757677276</v>
      </c>
      <c r="N73" s="308">
        <v>2657</v>
      </c>
      <c r="O73" s="636">
        <v>9.2720547180346169E-2</v>
      </c>
      <c r="P73" s="625">
        <v>17293</v>
      </c>
    </row>
    <row r="74" spans="1:16" ht="15">
      <c r="A74" s="623">
        <v>647</v>
      </c>
      <c r="B74" s="341" t="s">
        <v>3334</v>
      </c>
      <c r="C74" s="355">
        <v>7508</v>
      </c>
      <c r="D74" s="624">
        <v>373</v>
      </c>
      <c r="E74" s="636">
        <v>4.9680340969632392E-2</v>
      </c>
      <c r="F74" s="308">
        <v>445</v>
      </c>
      <c r="G74" s="636">
        <v>5.9270111880660628E-2</v>
      </c>
      <c r="H74" s="308">
        <v>547</v>
      </c>
      <c r="I74" s="636">
        <v>7.2855620671283969E-2</v>
      </c>
      <c r="J74" s="308">
        <v>713</v>
      </c>
      <c r="K74" s="636">
        <v>9.4965370271710176E-2</v>
      </c>
      <c r="L74" s="308">
        <v>1636</v>
      </c>
      <c r="M74" s="636">
        <v>0.21790090570058604</v>
      </c>
      <c r="N74" s="308">
        <v>762</v>
      </c>
      <c r="O74" s="636">
        <v>0.10149174214171551</v>
      </c>
      <c r="P74" s="625">
        <v>4476</v>
      </c>
    </row>
    <row r="75" spans="1:16" ht="15">
      <c r="A75" s="623">
        <v>658</v>
      </c>
      <c r="B75" s="341" t="s">
        <v>3335</v>
      </c>
      <c r="C75" s="355">
        <v>3882</v>
      </c>
      <c r="D75" s="624">
        <v>134</v>
      </c>
      <c r="E75" s="636">
        <v>3.4518289541473464E-2</v>
      </c>
      <c r="F75" s="308">
        <v>171</v>
      </c>
      <c r="G75" s="636">
        <v>4.4049459041731069E-2</v>
      </c>
      <c r="H75" s="308">
        <v>258</v>
      </c>
      <c r="I75" s="636">
        <v>6.6460587326120563E-2</v>
      </c>
      <c r="J75" s="308">
        <v>338</v>
      </c>
      <c r="K75" s="636">
        <v>8.7068521380731581E-2</v>
      </c>
      <c r="L75" s="308">
        <v>682</v>
      </c>
      <c r="M75" s="636">
        <v>0.17568263781555898</v>
      </c>
      <c r="N75" s="308">
        <v>261</v>
      </c>
      <c r="O75" s="636">
        <v>6.7233384853168474E-2</v>
      </c>
      <c r="P75" s="625">
        <v>1844</v>
      </c>
    </row>
    <row r="76" spans="1:16" ht="15">
      <c r="A76" s="623">
        <v>664</v>
      </c>
      <c r="B76" s="341" t="s">
        <v>3336</v>
      </c>
      <c r="C76" s="355">
        <v>23603</v>
      </c>
      <c r="D76" s="624">
        <v>753</v>
      </c>
      <c r="E76" s="636">
        <v>3.1902724229970765E-2</v>
      </c>
      <c r="F76" s="308">
        <v>845</v>
      </c>
      <c r="G76" s="636">
        <v>3.5800533830445284E-2</v>
      </c>
      <c r="H76" s="308">
        <v>1197</v>
      </c>
      <c r="I76" s="636">
        <v>5.071389230182604E-2</v>
      </c>
      <c r="J76" s="308">
        <v>1972</v>
      </c>
      <c r="K76" s="636">
        <v>8.3548701436258102E-2</v>
      </c>
      <c r="L76" s="308">
        <v>4126</v>
      </c>
      <c r="M76" s="636">
        <v>0.17480828708215057</v>
      </c>
      <c r="N76" s="308">
        <v>1574</v>
      </c>
      <c r="O76" s="636">
        <v>6.6686438164640094E-2</v>
      </c>
      <c r="P76" s="625">
        <v>10467</v>
      </c>
    </row>
    <row r="77" spans="1:16" ht="15">
      <c r="A77" s="623">
        <v>686</v>
      </c>
      <c r="B77" s="341" t="s">
        <v>219</v>
      </c>
      <c r="C77" s="355">
        <v>39058</v>
      </c>
      <c r="D77" s="624">
        <v>1250</v>
      </c>
      <c r="E77" s="636">
        <v>3.2003686824722211E-2</v>
      </c>
      <c r="F77" s="308">
        <v>1432</v>
      </c>
      <c r="G77" s="636">
        <v>3.6663423626401764E-2</v>
      </c>
      <c r="H77" s="308">
        <v>1806</v>
      </c>
      <c r="I77" s="636">
        <v>4.6238926724358649E-2</v>
      </c>
      <c r="J77" s="308">
        <v>3349</v>
      </c>
      <c r="K77" s="636">
        <v>8.5744277740795738E-2</v>
      </c>
      <c r="L77" s="308">
        <v>7029</v>
      </c>
      <c r="M77" s="636">
        <v>0.17996313175277792</v>
      </c>
      <c r="N77" s="308">
        <v>2796</v>
      </c>
      <c r="O77" s="636">
        <v>7.1585846689538629E-2</v>
      </c>
      <c r="P77" s="625">
        <v>17662</v>
      </c>
    </row>
    <row r="78" spans="1:16" ht="15">
      <c r="A78" s="623">
        <v>819</v>
      </c>
      <c r="B78" s="341" t="s">
        <v>240</v>
      </c>
      <c r="C78" s="355">
        <v>5200</v>
      </c>
      <c r="D78" s="624">
        <v>252</v>
      </c>
      <c r="E78" s="636">
        <v>4.8461538461538459E-2</v>
      </c>
      <c r="F78" s="308">
        <v>354</v>
      </c>
      <c r="G78" s="636">
        <v>6.8076923076923077E-2</v>
      </c>
      <c r="H78" s="308">
        <v>490</v>
      </c>
      <c r="I78" s="636">
        <v>9.4230769230769229E-2</v>
      </c>
      <c r="J78" s="308">
        <v>682</v>
      </c>
      <c r="K78" s="636">
        <v>0.13115384615384615</v>
      </c>
      <c r="L78" s="308">
        <v>1424</v>
      </c>
      <c r="M78" s="636">
        <v>0.27384615384615385</v>
      </c>
      <c r="N78" s="308">
        <v>639</v>
      </c>
      <c r="O78" s="636">
        <v>0.12288461538461538</v>
      </c>
      <c r="P78" s="625">
        <v>3841</v>
      </c>
    </row>
    <row r="79" spans="1:16" ht="15">
      <c r="A79" s="623">
        <v>854</v>
      </c>
      <c r="B79" s="341" t="s">
        <v>248</v>
      </c>
      <c r="C79" s="355">
        <v>14542</v>
      </c>
      <c r="D79" s="624">
        <v>1278</v>
      </c>
      <c r="E79" s="636">
        <v>8.788337230092147E-2</v>
      </c>
      <c r="F79" s="308">
        <v>1403</v>
      </c>
      <c r="G79" s="636">
        <v>9.647916380140284E-2</v>
      </c>
      <c r="H79" s="308">
        <v>1839</v>
      </c>
      <c r="I79" s="636">
        <v>0.12646128455508182</v>
      </c>
      <c r="J79" s="308">
        <v>2537</v>
      </c>
      <c r="K79" s="636">
        <v>0.17446018429376978</v>
      </c>
      <c r="L79" s="308">
        <v>4715</v>
      </c>
      <c r="M79" s="636">
        <v>0.32423325539815706</v>
      </c>
      <c r="N79" s="308">
        <v>1606</v>
      </c>
      <c r="O79" s="636">
        <v>0.11043872919818457</v>
      </c>
      <c r="P79" s="625">
        <v>13378</v>
      </c>
    </row>
    <row r="80" spans="1:16" ht="15">
      <c r="A80" s="623">
        <v>887</v>
      </c>
      <c r="B80" s="341" t="s">
        <v>261</v>
      </c>
      <c r="C80" s="355">
        <v>44009</v>
      </c>
      <c r="D80" s="624">
        <v>1951</v>
      </c>
      <c r="E80" s="636">
        <v>4.4331841214297077E-2</v>
      </c>
      <c r="F80" s="308">
        <v>2359</v>
      </c>
      <c r="G80" s="636">
        <v>5.3602672180690314E-2</v>
      </c>
      <c r="H80" s="308">
        <v>3124</v>
      </c>
      <c r="I80" s="636">
        <v>7.0985480242677632E-2</v>
      </c>
      <c r="J80" s="308">
        <v>4779</v>
      </c>
      <c r="K80" s="636">
        <v>0.10859142448135609</v>
      </c>
      <c r="L80" s="308">
        <v>10238</v>
      </c>
      <c r="M80" s="636">
        <v>0.2326342339067009</v>
      </c>
      <c r="N80" s="308">
        <v>4279</v>
      </c>
      <c r="O80" s="636">
        <v>9.7230112022540838E-2</v>
      </c>
      <c r="P80" s="625">
        <v>26730</v>
      </c>
    </row>
    <row r="81" spans="1:16">
      <c r="A81" s="620">
        <v>7</v>
      </c>
      <c r="B81" s="186" t="s">
        <v>365</v>
      </c>
      <c r="C81" s="68">
        <v>717384</v>
      </c>
      <c r="D81" s="621">
        <v>21308</v>
      </c>
      <c r="E81" s="637">
        <v>2.9702363030120547E-2</v>
      </c>
      <c r="F81" s="621">
        <v>22402</v>
      </c>
      <c r="G81" s="637">
        <v>3.1227348254212528E-2</v>
      </c>
      <c r="H81" s="66">
        <v>26129</v>
      </c>
      <c r="I81" s="637">
        <v>3.6422613272668471E-2</v>
      </c>
      <c r="J81" s="66">
        <v>48453</v>
      </c>
      <c r="K81" s="637">
        <v>0.17605444450904018</v>
      </c>
      <c r="L81" s="66">
        <v>106616</v>
      </c>
      <c r="M81" s="637">
        <v>0.38739026800767395</v>
      </c>
      <c r="N81" s="66">
        <v>50308</v>
      </c>
      <c r="O81" s="637">
        <v>0.18279460496482763</v>
      </c>
      <c r="P81" s="622">
        <v>275216</v>
      </c>
    </row>
    <row r="82" spans="1:16" ht="15">
      <c r="A82" s="623">
        <v>2</v>
      </c>
      <c r="B82" s="341" t="s">
        <v>8</v>
      </c>
      <c r="C82" s="355">
        <v>20920</v>
      </c>
      <c r="D82" s="624">
        <v>742</v>
      </c>
      <c r="E82" s="636">
        <v>3.5468451242829831E-2</v>
      </c>
      <c r="F82" s="308">
        <v>870</v>
      </c>
      <c r="G82" s="636">
        <v>4.1586998087954109E-2</v>
      </c>
      <c r="H82" s="308">
        <v>1131</v>
      </c>
      <c r="I82" s="636">
        <v>5.4063097514340346E-2</v>
      </c>
      <c r="J82" s="308">
        <v>1869</v>
      </c>
      <c r="K82" s="636">
        <v>8.9340344168260033E-2</v>
      </c>
      <c r="L82" s="308">
        <v>4545</v>
      </c>
      <c r="M82" s="636">
        <v>0.21725621414913959</v>
      </c>
      <c r="N82" s="308">
        <v>2703</v>
      </c>
      <c r="O82" s="636">
        <v>0.12920650095602296</v>
      </c>
      <c r="P82" s="625">
        <v>11860</v>
      </c>
    </row>
    <row r="83" spans="1:16" ht="15">
      <c r="A83" s="623">
        <v>21</v>
      </c>
      <c r="B83" s="341" t="s">
        <v>12</v>
      </c>
      <c r="C83" s="355">
        <v>4845</v>
      </c>
      <c r="D83" s="624">
        <v>182</v>
      </c>
      <c r="E83" s="636">
        <v>3.756449948400413E-2</v>
      </c>
      <c r="F83" s="308">
        <v>266</v>
      </c>
      <c r="G83" s="636">
        <v>5.4901960784313725E-2</v>
      </c>
      <c r="H83" s="308">
        <v>293</v>
      </c>
      <c r="I83" s="636">
        <v>6.0474716202270379E-2</v>
      </c>
      <c r="J83" s="308">
        <v>431</v>
      </c>
      <c r="K83" s="636">
        <v>8.8957688338493296E-2</v>
      </c>
      <c r="L83" s="308">
        <v>1143</v>
      </c>
      <c r="M83" s="636">
        <v>0.23591331269349844</v>
      </c>
      <c r="N83" s="308">
        <v>619</v>
      </c>
      <c r="O83" s="636">
        <v>0.12776057791537668</v>
      </c>
      <c r="P83" s="625">
        <v>2934</v>
      </c>
    </row>
    <row r="84" spans="1:16" ht="15">
      <c r="A84" s="623">
        <v>55</v>
      </c>
      <c r="B84" s="341" t="s">
        <v>3337</v>
      </c>
      <c r="C84" s="355">
        <v>7780</v>
      </c>
      <c r="D84" s="624">
        <v>542</v>
      </c>
      <c r="E84" s="636">
        <v>6.9665809768637538E-2</v>
      </c>
      <c r="F84" s="308">
        <v>618</v>
      </c>
      <c r="G84" s="636">
        <v>7.9434447300771205E-2</v>
      </c>
      <c r="H84" s="308">
        <v>746</v>
      </c>
      <c r="I84" s="636">
        <v>9.5886889460154237E-2</v>
      </c>
      <c r="J84" s="308">
        <v>1152</v>
      </c>
      <c r="K84" s="636">
        <v>0.1480719794344473</v>
      </c>
      <c r="L84" s="308">
        <v>2347</v>
      </c>
      <c r="M84" s="636">
        <v>0.30167095115681236</v>
      </c>
      <c r="N84" s="308">
        <v>1125</v>
      </c>
      <c r="O84" s="636">
        <v>0.14460154241645246</v>
      </c>
      <c r="P84" s="625">
        <v>6530</v>
      </c>
    </row>
    <row r="85" spans="1:16" ht="15">
      <c r="A85" s="623">
        <v>148</v>
      </c>
      <c r="B85" s="341" t="s">
        <v>73</v>
      </c>
      <c r="C85" s="355">
        <v>64546</v>
      </c>
      <c r="D85" s="624">
        <v>1551</v>
      </c>
      <c r="E85" s="636">
        <v>2.4029374399652959E-2</v>
      </c>
      <c r="F85" s="308">
        <v>1524</v>
      </c>
      <c r="G85" s="636">
        <v>2.3611068075481051E-2</v>
      </c>
      <c r="H85" s="308">
        <v>1692</v>
      </c>
      <c r="I85" s="636">
        <v>2.6213862981439594E-2</v>
      </c>
      <c r="J85" s="308">
        <v>3343</v>
      </c>
      <c r="K85" s="636">
        <v>5.1792520063210737E-2</v>
      </c>
      <c r="L85" s="308">
        <v>6927</v>
      </c>
      <c r="M85" s="636">
        <v>0.10731881139032629</v>
      </c>
      <c r="N85" s="308">
        <v>2866</v>
      </c>
      <c r="O85" s="636">
        <v>4.440244166950702E-2</v>
      </c>
      <c r="P85" s="625">
        <v>17903</v>
      </c>
    </row>
    <row r="86" spans="1:16" ht="15">
      <c r="A86" s="623">
        <v>197</v>
      </c>
      <c r="B86" s="341" t="s">
        <v>84</v>
      </c>
      <c r="C86" s="355">
        <v>15296</v>
      </c>
      <c r="D86" s="624">
        <v>820</v>
      </c>
      <c r="E86" s="636">
        <v>5.3608786610878659E-2</v>
      </c>
      <c r="F86" s="308">
        <v>952</v>
      </c>
      <c r="G86" s="636">
        <v>6.2238493723849375E-2</v>
      </c>
      <c r="H86" s="308">
        <v>1143</v>
      </c>
      <c r="I86" s="636">
        <v>7.4725418410041836E-2</v>
      </c>
      <c r="J86" s="308">
        <v>1932</v>
      </c>
      <c r="K86" s="636">
        <v>0.12630753138075315</v>
      </c>
      <c r="L86" s="308">
        <v>4258</v>
      </c>
      <c r="M86" s="636">
        <v>0.27837343096234307</v>
      </c>
      <c r="N86" s="308">
        <v>2398</v>
      </c>
      <c r="O86" s="636">
        <v>0.15677301255230125</v>
      </c>
      <c r="P86" s="625">
        <v>11503</v>
      </c>
    </row>
    <row r="87" spans="1:16" ht="15">
      <c r="A87" s="623">
        <v>206</v>
      </c>
      <c r="B87" s="341" t="s">
        <v>86</v>
      </c>
      <c r="C87" s="355">
        <v>4906</v>
      </c>
      <c r="D87" s="624">
        <v>150</v>
      </c>
      <c r="E87" s="636">
        <v>3.0574806359559722E-2</v>
      </c>
      <c r="F87" s="308">
        <v>216</v>
      </c>
      <c r="G87" s="636">
        <v>4.4027721157766E-2</v>
      </c>
      <c r="H87" s="308">
        <v>240</v>
      </c>
      <c r="I87" s="636">
        <v>4.8919690175295558E-2</v>
      </c>
      <c r="J87" s="308">
        <v>391</v>
      </c>
      <c r="K87" s="636">
        <v>7.9698328577252342E-2</v>
      </c>
      <c r="L87" s="308">
        <v>1090</v>
      </c>
      <c r="M87" s="636">
        <v>0.22217692621280066</v>
      </c>
      <c r="N87" s="308">
        <v>651</v>
      </c>
      <c r="O87" s="636">
        <v>0.13269465960048921</v>
      </c>
      <c r="P87" s="625">
        <v>2738</v>
      </c>
    </row>
    <row r="88" spans="1:16" ht="15">
      <c r="A88" s="623">
        <v>313</v>
      </c>
      <c r="B88" s="341" t="s">
        <v>3338</v>
      </c>
      <c r="C88" s="355">
        <v>10069</v>
      </c>
      <c r="D88" s="624">
        <v>560</v>
      </c>
      <c r="E88" s="636">
        <v>5.5616247889562022E-2</v>
      </c>
      <c r="F88" s="308">
        <v>624</v>
      </c>
      <c r="G88" s="636">
        <v>6.1972390505511968E-2</v>
      </c>
      <c r="H88" s="308">
        <v>698</v>
      </c>
      <c r="I88" s="636">
        <v>6.9321680405204089E-2</v>
      </c>
      <c r="J88" s="308">
        <v>1009</v>
      </c>
      <c r="K88" s="636">
        <v>0.10020856092958585</v>
      </c>
      <c r="L88" s="308">
        <v>2518</v>
      </c>
      <c r="M88" s="636">
        <v>0.25007448604628069</v>
      </c>
      <c r="N88" s="308">
        <v>1387</v>
      </c>
      <c r="O88" s="636">
        <v>0.13774952825504022</v>
      </c>
      <c r="P88" s="625">
        <v>6796</v>
      </c>
    </row>
    <row r="89" spans="1:16" ht="15">
      <c r="A89" s="623">
        <v>318</v>
      </c>
      <c r="B89" s="341" t="s">
        <v>120</v>
      </c>
      <c r="C89" s="355">
        <v>59985</v>
      </c>
      <c r="D89" s="624">
        <v>1011</v>
      </c>
      <c r="E89" s="636">
        <v>1.6854213553388345E-2</v>
      </c>
      <c r="F89" s="308">
        <v>1040</v>
      </c>
      <c r="G89" s="636">
        <v>1.7337667750270902E-2</v>
      </c>
      <c r="H89" s="308">
        <v>1160</v>
      </c>
      <c r="I89" s="636">
        <v>1.933816787530216E-2</v>
      </c>
      <c r="J89" s="308">
        <v>2595</v>
      </c>
      <c r="K89" s="636">
        <v>4.3260815203800949E-2</v>
      </c>
      <c r="L89" s="308">
        <v>5969</v>
      </c>
      <c r="M89" s="636">
        <v>9.9508210385929816E-2</v>
      </c>
      <c r="N89" s="308">
        <v>2942</v>
      </c>
      <c r="O89" s="636">
        <v>4.9045594732016334E-2</v>
      </c>
      <c r="P89" s="625">
        <v>14717</v>
      </c>
    </row>
    <row r="90" spans="1:16" ht="15">
      <c r="A90" s="623">
        <v>321</v>
      </c>
      <c r="B90" s="341" t="s">
        <v>122</v>
      </c>
      <c r="C90" s="355">
        <v>8981</v>
      </c>
      <c r="D90" s="624">
        <v>307</v>
      </c>
      <c r="E90" s="636">
        <v>3.4183275804476117E-2</v>
      </c>
      <c r="F90" s="308">
        <v>302</v>
      </c>
      <c r="G90" s="636">
        <v>3.362654492818172E-2</v>
      </c>
      <c r="H90" s="308">
        <v>337</v>
      </c>
      <c r="I90" s="636">
        <v>3.752366106224251E-2</v>
      </c>
      <c r="J90" s="308">
        <v>729</v>
      </c>
      <c r="K90" s="636">
        <v>8.1171361763723415E-2</v>
      </c>
      <c r="L90" s="308">
        <v>1548</v>
      </c>
      <c r="M90" s="636">
        <v>0.17236387930074601</v>
      </c>
      <c r="N90" s="308">
        <v>648</v>
      </c>
      <c r="O90" s="636">
        <v>7.2152321567754141E-2</v>
      </c>
      <c r="P90" s="625">
        <v>3871</v>
      </c>
    </row>
    <row r="91" spans="1:16" ht="15">
      <c r="A91" s="623">
        <v>376</v>
      </c>
      <c r="B91" s="341" t="s">
        <v>3339</v>
      </c>
      <c r="C91" s="355">
        <v>70470</v>
      </c>
      <c r="D91" s="624">
        <v>1004</v>
      </c>
      <c r="E91" s="636">
        <v>1.4247197388959841E-2</v>
      </c>
      <c r="F91" s="308">
        <v>1178</v>
      </c>
      <c r="G91" s="636">
        <v>1.6716333191428977E-2</v>
      </c>
      <c r="H91" s="308">
        <v>1310</v>
      </c>
      <c r="I91" s="636">
        <v>1.858947069675039E-2</v>
      </c>
      <c r="J91" s="308">
        <v>3027</v>
      </c>
      <c r="K91" s="636">
        <v>4.2954448701575138E-2</v>
      </c>
      <c r="L91" s="308">
        <v>5866</v>
      </c>
      <c r="M91" s="636">
        <v>8.3241095501631904E-2</v>
      </c>
      <c r="N91" s="308">
        <v>2749</v>
      </c>
      <c r="O91" s="636">
        <v>3.9009507591883069E-2</v>
      </c>
      <c r="P91" s="625">
        <v>15134</v>
      </c>
    </row>
    <row r="92" spans="1:16" ht="15">
      <c r="A92" s="623">
        <v>400</v>
      </c>
      <c r="B92" s="341" t="s">
        <v>3340</v>
      </c>
      <c r="C92" s="355">
        <v>23094</v>
      </c>
      <c r="D92" s="624">
        <v>617</v>
      </c>
      <c r="E92" s="636">
        <v>2.6716896163505671E-2</v>
      </c>
      <c r="F92" s="308">
        <v>695</v>
      </c>
      <c r="G92" s="636">
        <v>3.0094396813025028E-2</v>
      </c>
      <c r="H92" s="308">
        <v>957</v>
      </c>
      <c r="I92" s="636">
        <v>4.143933489217979E-2</v>
      </c>
      <c r="J92" s="308">
        <v>1797</v>
      </c>
      <c r="K92" s="636">
        <v>7.7812418810080539E-2</v>
      </c>
      <c r="L92" s="308">
        <v>3939</v>
      </c>
      <c r="M92" s="636">
        <v>0.17056378280072745</v>
      </c>
      <c r="N92" s="308">
        <v>1809</v>
      </c>
      <c r="O92" s="636">
        <v>7.8332034294621974E-2</v>
      </c>
      <c r="P92" s="625">
        <v>9814</v>
      </c>
    </row>
    <row r="93" spans="1:16" ht="15">
      <c r="A93" s="623">
        <v>440</v>
      </c>
      <c r="B93" s="341" t="s">
        <v>149</v>
      </c>
      <c r="C93" s="355">
        <v>70024</v>
      </c>
      <c r="D93" s="624">
        <v>2139</v>
      </c>
      <c r="E93" s="636">
        <v>3.0546669713241173E-2</v>
      </c>
      <c r="F93" s="308">
        <v>2099</v>
      </c>
      <c r="G93" s="636">
        <v>2.9975436993030961E-2</v>
      </c>
      <c r="H93" s="308">
        <v>2252</v>
      </c>
      <c r="I93" s="636">
        <v>3.2160402147835027E-2</v>
      </c>
      <c r="J93" s="308">
        <v>4694</v>
      </c>
      <c r="K93" s="636">
        <v>6.7034159716668568E-2</v>
      </c>
      <c r="L93" s="308">
        <v>9459</v>
      </c>
      <c r="M93" s="636">
        <v>0.13508225751171027</v>
      </c>
      <c r="N93" s="308">
        <v>3513</v>
      </c>
      <c r="O93" s="636">
        <v>5.0168513652462013E-2</v>
      </c>
      <c r="P93" s="625">
        <v>24156</v>
      </c>
    </row>
    <row r="94" spans="1:16" ht="15">
      <c r="A94" s="623">
        <v>483</v>
      </c>
      <c r="B94" s="341" t="s">
        <v>157</v>
      </c>
      <c r="C94" s="355">
        <v>10257</v>
      </c>
      <c r="D94" s="624">
        <v>598</v>
      </c>
      <c r="E94" s="636">
        <v>5.8301647655259824E-2</v>
      </c>
      <c r="F94" s="308">
        <v>653</v>
      </c>
      <c r="G94" s="636">
        <v>6.3663839329238567E-2</v>
      </c>
      <c r="H94" s="308">
        <v>873</v>
      </c>
      <c r="I94" s="636">
        <v>8.5112606025153553E-2</v>
      </c>
      <c r="J94" s="308">
        <v>1306</v>
      </c>
      <c r="K94" s="636">
        <v>0.12732767865847713</v>
      </c>
      <c r="L94" s="308">
        <v>2842</v>
      </c>
      <c r="M94" s="636">
        <v>0.27707906795359266</v>
      </c>
      <c r="N94" s="308">
        <v>1704</v>
      </c>
      <c r="O94" s="636">
        <v>0.16613044749926878</v>
      </c>
      <c r="P94" s="625">
        <v>7976</v>
      </c>
    </row>
    <row r="95" spans="1:16" ht="15">
      <c r="A95" s="623">
        <v>541</v>
      </c>
      <c r="B95" s="341" t="s">
        <v>3341</v>
      </c>
      <c r="C95" s="355">
        <v>22448</v>
      </c>
      <c r="D95" s="624">
        <v>1010</v>
      </c>
      <c r="E95" s="636">
        <v>4.4992872416250891E-2</v>
      </c>
      <c r="F95" s="308">
        <v>1018</v>
      </c>
      <c r="G95" s="636">
        <v>4.5349251603706342E-2</v>
      </c>
      <c r="H95" s="308">
        <v>1139</v>
      </c>
      <c r="I95" s="636">
        <v>5.0739486813970065E-2</v>
      </c>
      <c r="J95" s="308">
        <v>2045</v>
      </c>
      <c r="K95" s="636">
        <v>9.1099429793300074E-2</v>
      </c>
      <c r="L95" s="308">
        <v>4852</v>
      </c>
      <c r="M95" s="636">
        <v>0.21614397719173201</v>
      </c>
      <c r="N95" s="308">
        <v>2336</v>
      </c>
      <c r="O95" s="636">
        <v>0.10406272273699216</v>
      </c>
      <c r="P95" s="625">
        <v>12400</v>
      </c>
    </row>
    <row r="96" spans="1:16" ht="15">
      <c r="A96" s="623">
        <v>607</v>
      </c>
      <c r="B96" s="341" t="s">
        <v>3342</v>
      </c>
      <c r="C96" s="355">
        <v>25534</v>
      </c>
      <c r="D96" s="624">
        <v>295</v>
      </c>
      <c r="E96" s="636">
        <v>1.1553223153442468E-2</v>
      </c>
      <c r="F96" s="308">
        <v>301</v>
      </c>
      <c r="G96" s="636">
        <v>1.1788203963342994E-2</v>
      </c>
      <c r="H96" s="308">
        <v>351</v>
      </c>
      <c r="I96" s="636">
        <v>1.37463773791807E-2</v>
      </c>
      <c r="J96" s="308">
        <v>693</v>
      </c>
      <c r="K96" s="636">
        <v>2.7140283543510613E-2</v>
      </c>
      <c r="L96" s="308">
        <v>1617</v>
      </c>
      <c r="M96" s="636">
        <v>6.332732826819143E-2</v>
      </c>
      <c r="N96" s="308">
        <v>894</v>
      </c>
      <c r="O96" s="636">
        <v>3.5012140675178195E-2</v>
      </c>
      <c r="P96" s="625">
        <v>4151</v>
      </c>
    </row>
    <row r="97" spans="1:16" ht="15">
      <c r="A97" s="623">
        <v>615</v>
      </c>
      <c r="B97" s="341" t="s">
        <v>3343</v>
      </c>
      <c r="C97" s="355">
        <v>147484</v>
      </c>
      <c r="D97" s="624">
        <v>2714</v>
      </c>
      <c r="E97" s="636">
        <v>1.8401996148734778E-2</v>
      </c>
      <c r="F97" s="308">
        <v>2489</v>
      </c>
      <c r="G97" s="636">
        <v>1.6876406932277401E-2</v>
      </c>
      <c r="H97" s="308">
        <v>2598</v>
      </c>
      <c r="I97" s="636">
        <v>1.7615470152694528E-2</v>
      </c>
      <c r="J97" s="308">
        <v>6583</v>
      </c>
      <c r="K97" s="636">
        <v>4.4635350275284098E-2</v>
      </c>
      <c r="L97" s="308">
        <v>13974</v>
      </c>
      <c r="M97" s="636">
        <v>9.4749260936779586E-2</v>
      </c>
      <c r="N97" s="308">
        <v>5859</v>
      </c>
      <c r="O97" s="636">
        <v>3.9726343196550135E-2</v>
      </c>
      <c r="P97" s="625">
        <v>34217</v>
      </c>
    </row>
    <row r="98" spans="1:16" ht="15">
      <c r="A98" s="623">
        <v>649</v>
      </c>
      <c r="B98" s="341" t="s">
        <v>3344</v>
      </c>
      <c r="C98" s="355">
        <v>16304</v>
      </c>
      <c r="D98" s="624">
        <v>741</v>
      </c>
      <c r="E98" s="636">
        <v>4.5448969578017667E-2</v>
      </c>
      <c r="F98" s="308">
        <v>893</v>
      </c>
      <c r="G98" s="636">
        <v>5.4771835132482828E-2</v>
      </c>
      <c r="H98" s="308">
        <v>1089</v>
      </c>
      <c r="I98" s="636">
        <v>6.6793424926398434E-2</v>
      </c>
      <c r="J98" s="308">
        <v>1714</v>
      </c>
      <c r="K98" s="636">
        <v>0.10512757605495585</v>
      </c>
      <c r="L98" s="308">
        <v>3922</v>
      </c>
      <c r="M98" s="636">
        <v>0.24055446516192344</v>
      </c>
      <c r="N98" s="308">
        <v>2121</v>
      </c>
      <c r="O98" s="636">
        <v>0.13009077526987242</v>
      </c>
      <c r="P98" s="625">
        <v>10480</v>
      </c>
    </row>
    <row r="99" spans="1:16" ht="15">
      <c r="A99" s="623">
        <v>652</v>
      </c>
      <c r="B99" s="341" t="s">
        <v>193</v>
      </c>
      <c r="C99" s="355">
        <v>6074</v>
      </c>
      <c r="D99" s="624">
        <v>363</v>
      </c>
      <c r="E99" s="636">
        <v>5.9762923938096804E-2</v>
      </c>
      <c r="F99" s="308">
        <v>515</v>
      </c>
      <c r="G99" s="636">
        <v>8.4787619361211722E-2</v>
      </c>
      <c r="H99" s="308">
        <v>585</v>
      </c>
      <c r="I99" s="636">
        <v>9.6312150148172543E-2</v>
      </c>
      <c r="J99" s="308">
        <v>790</v>
      </c>
      <c r="K99" s="636">
        <v>0.13006256173855779</v>
      </c>
      <c r="L99" s="308">
        <v>1757</v>
      </c>
      <c r="M99" s="636">
        <v>0.2892657227527165</v>
      </c>
      <c r="N99" s="308">
        <v>996</v>
      </c>
      <c r="O99" s="636">
        <v>0.16397760948304246</v>
      </c>
      <c r="P99" s="625">
        <v>5006</v>
      </c>
    </row>
    <row r="100" spans="1:16" ht="15">
      <c r="A100" s="623">
        <v>660</v>
      </c>
      <c r="B100" s="341" t="s">
        <v>3345</v>
      </c>
      <c r="C100" s="355">
        <v>13532</v>
      </c>
      <c r="D100" s="624">
        <v>916</v>
      </c>
      <c r="E100" s="636">
        <v>6.7691398167307126E-2</v>
      </c>
      <c r="F100" s="308">
        <v>1035</v>
      </c>
      <c r="G100" s="636">
        <v>7.6485368016553354E-2</v>
      </c>
      <c r="H100" s="308">
        <v>1158</v>
      </c>
      <c r="I100" s="636">
        <v>8.5574933490984328E-2</v>
      </c>
      <c r="J100" s="308">
        <v>1731</v>
      </c>
      <c r="K100" s="636">
        <v>0.12791900679869939</v>
      </c>
      <c r="L100" s="308">
        <v>3975</v>
      </c>
      <c r="M100" s="636">
        <v>0.2937481525273426</v>
      </c>
      <c r="N100" s="308">
        <v>1664</v>
      </c>
      <c r="O100" s="636">
        <v>0.12296778007685487</v>
      </c>
      <c r="P100" s="625">
        <v>10479</v>
      </c>
    </row>
    <row r="101" spans="1:16" ht="15">
      <c r="A101" s="623">
        <v>667</v>
      </c>
      <c r="B101" s="341" t="s">
        <v>209</v>
      </c>
      <c r="C101" s="355">
        <v>16151</v>
      </c>
      <c r="D101" s="624">
        <v>717</v>
      </c>
      <c r="E101" s="636">
        <v>4.4393536003962605E-2</v>
      </c>
      <c r="F101" s="308">
        <v>750</v>
      </c>
      <c r="G101" s="636">
        <v>4.6436753142220295E-2</v>
      </c>
      <c r="H101" s="308">
        <v>932</v>
      </c>
      <c r="I101" s="636">
        <v>5.7705405238065756E-2</v>
      </c>
      <c r="J101" s="308">
        <v>1680</v>
      </c>
      <c r="K101" s="636">
        <v>0.10401832703857346</v>
      </c>
      <c r="L101" s="308">
        <v>3825</v>
      </c>
      <c r="M101" s="636">
        <v>0.23682744102532352</v>
      </c>
      <c r="N101" s="308">
        <v>2053</v>
      </c>
      <c r="O101" s="636">
        <v>0.12711287226797102</v>
      </c>
      <c r="P101" s="625">
        <v>9957</v>
      </c>
    </row>
    <row r="102" spans="1:16" ht="15">
      <c r="A102" s="623">
        <v>674</v>
      </c>
      <c r="B102" s="341" t="s">
        <v>213</v>
      </c>
      <c r="C102" s="355">
        <v>23170</v>
      </c>
      <c r="D102" s="624">
        <v>731</v>
      </c>
      <c r="E102" s="636">
        <v>3.1549417350021577E-2</v>
      </c>
      <c r="F102" s="308">
        <v>838</v>
      </c>
      <c r="G102" s="636">
        <v>3.6167457919723783E-2</v>
      </c>
      <c r="H102" s="308">
        <v>1084</v>
      </c>
      <c r="I102" s="636">
        <v>4.6784635304272765E-2</v>
      </c>
      <c r="J102" s="308">
        <v>1859</v>
      </c>
      <c r="K102" s="636">
        <v>8.023305999136815E-2</v>
      </c>
      <c r="L102" s="308">
        <v>4903</v>
      </c>
      <c r="M102" s="636">
        <v>0.21160984031074664</v>
      </c>
      <c r="N102" s="308">
        <v>2312</v>
      </c>
      <c r="O102" s="636">
        <v>9.9784203711696162E-2</v>
      </c>
      <c r="P102" s="625">
        <v>11727</v>
      </c>
    </row>
    <row r="103" spans="1:16" ht="15">
      <c r="A103" s="623">
        <v>697</v>
      </c>
      <c r="B103" s="341" t="s">
        <v>223</v>
      </c>
      <c r="C103" s="355">
        <v>37747</v>
      </c>
      <c r="D103" s="624">
        <v>1636</v>
      </c>
      <c r="E103" s="636">
        <v>4.3341192677563777E-2</v>
      </c>
      <c r="F103" s="308">
        <v>1631</v>
      </c>
      <c r="G103" s="636">
        <v>4.3208731819747263E-2</v>
      </c>
      <c r="H103" s="308">
        <v>1919</v>
      </c>
      <c r="I103" s="636">
        <v>5.0838477229978543E-2</v>
      </c>
      <c r="J103" s="308">
        <v>2933</v>
      </c>
      <c r="K103" s="636">
        <v>7.7701539195167826E-2</v>
      </c>
      <c r="L103" s="308">
        <v>6412</v>
      </c>
      <c r="M103" s="636">
        <v>0.16986780406389912</v>
      </c>
      <c r="N103" s="308">
        <v>2532</v>
      </c>
      <c r="O103" s="636">
        <v>6.7078178398283311E-2</v>
      </c>
      <c r="P103" s="625">
        <v>17063</v>
      </c>
    </row>
    <row r="104" spans="1:16" ht="15">
      <c r="A104" s="623">
        <v>756</v>
      </c>
      <c r="B104" s="341" t="s">
        <v>228</v>
      </c>
      <c r="C104" s="355">
        <v>37767</v>
      </c>
      <c r="D104" s="624">
        <v>1962</v>
      </c>
      <c r="E104" s="636">
        <v>5.1950115179918974E-2</v>
      </c>
      <c r="F104" s="308">
        <v>1895</v>
      </c>
      <c r="G104" s="636">
        <v>5.0176079646252016E-2</v>
      </c>
      <c r="H104" s="308">
        <v>2442</v>
      </c>
      <c r="I104" s="636">
        <v>6.465962348081658E-2</v>
      </c>
      <c r="J104" s="308">
        <v>4150</v>
      </c>
      <c r="K104" s="636">
        <v>0.10988429051817725</v>
      </c>
      <c r="L104" s="308">
        <v>8928</v>
      </c>
      <c r="M104" s="636">
        <v>0.23639685439669553</v>
      </c>
      <c r="N104" s="308">
        <v>4427</v>
      </c>
      <c r="O104" s="636">
        <v>0.1172187359334869</v>
      </c>
      <c r="P104" s="625">
        <v>23804</v>
      </c>
    </row>
    <row r="105" spans="1:16">
      <c r="A105" s="620">
        <v>8</v>
      </c>
      <c r="B105" s="186" t="s">
        <v>389</v>
      </c>
      <c r="C105" s="68">
        <v>382087</v>
      </c>
      <c r="D105" s="621">
        <v>14526</v>
      </c>
      <c r="E105" s="637">
        <v>3.8017519570150253E-2</v>
      </c>
      <c r="F105" s="621">
        <v>16395</v>
      </c>
      <c r="G105" s="637">
        <v>4.2909075681716466E-2</v>
      </c>
      <c r="H105" s="66">
        <v>20395</v>
      </c>
      <c r="I105" s="637">
        <v>5.3377895610162082E-2</v>
      </c>
      <c r="J105" s="66">
        <v>35306</v>
      </c>
      <c r="K105" s="637">
        <v>0.16502989197754478</v>
      </c>
      <c r="L105" s="66">
        <v>82021</v>
      </c>
      <c r="M105" s="637">
        <v>0.38338856766244267</v>
      </c>
      <c r="N105" s="66">
        <v>45294</v>
      </c>
      <c r="O105" s="637">
        <v>0.21171653337197399</v>
      </c>
      <c r="P105" s="622">
        <v>213937</v>
      </c>
    </row>
    <row r="106" spans="1:16" ht="15">
      <c r="A106" s="623">
        <v>30</v>
      </c>
      <c r="B106" s="341" t="s">
        <v>14</v>
      </c>
      <c r="C106" s="355">
        <v>32259</v>
      </c>
      <c r="D106" s="624">
        <v>594</v>
      </c>
      <c r="E106" s="636">
        <v>1.8413466009485725E-2</v>
      </c>
      <c r="F106" s="308">
        <v>582</v>
      </c>
      <c r="G106" s="636">
        <v>1.8041476797172881E-2</v>
      </c>
      <c r="H106" s="308">
        <v>823</v>
      </c>
      <c r="I106" s="636">
        <v>2.551226014445581E-2</v>
      </c>
      <c r="J106" s="308">
        <v>1586</v>
      </c>
      <c r="K106" s="636">
        <v>4.9164574227347407E-2</v>
      </c>
      <c r="L106" s="308">
        <v>4103</v>
      </c>
      <c r="M106" s="636">
        <v>0.12718931150996621</v>
      </c>
      <c r="N106" s="308">
        <v>2352</v>
      </c>
      <c r="O106" s="636">
        <v>7.290988561331721E-2</v>
      </c>
      <c r="P106" s="625">
        <v>10040</v>
      </c>
    </row>
    <row r="107" spans="1:16" ht="15">
      <c r="A107" s="623">
        <v>34</v>
      </c>
      <c r="B107" s="341" t="s">
        <v>18</v>
      </c>
      <c r="C107" s="355">
        <v>45577</v>
      </c>
      <c r="D107" s="624">
        <v>1909</v>
      </c>
      <c r="E107" s="636">
        <v>4.188516137525506E-2</v>
      </c>
      <c r="F107" s="308">
        <v>2299</v>
      </c>
      <c r="G107" s="636">
        <v>5.0442108958465896E-2</v>
      </c>
      <c r="H107" s="308">
        <v>2654</v>
      </c>
      <c r="I107" s="636">
        <v>5.8231125348311645E-2</v>
      </c>
      <c r="J107" s="308">
        <v>4861</v>
      </c>
      <c r="K107" s="636">
        <v>0.10665467231278934</v>
      </c>
      <c r="L107" s="308">
        <v>11139</v>
      </c>
      <c r="M107" s="636">
        <v>0.24439958751124471</v>
      </c>
      <c r="N107" s="308">
        <v>5596</v>
      </c>
      <c r="O107" s="636">
        <v>0.12278122737345591</v>
      </c>
      <c r="P107" s="625">
        <v>28458</v>
      </c>
    </row>
    <row r="108" spans="1:16" ht="15">
      <c r="A108" s="623">
        <v>36</v>
      </c>
      <c r="B108" s="341" t="s">
        <v>20</v>
      </c>
      <c r="C108" s="355">
        <v>6023</v>
      </c>
      <c r="D108" s="624">
        <v>203</v>
      </c>
      <c r="E108" s="636">
        <v>3.3704134152415736E-2</v>
      </c>
      <c r="F108" s="308">
        <v>166</v>
      </c>
      <c r="G108" s="636">
        <v>2.7561016104931096E-2</v>
      </c>
      <c r="H108" s="308">
        <v>237</v>
      </c>
      <c r="I108" s="636">
        <v>3.9349161547401625E-2</v>
      </c>
      <c r="J108" s="308">
        <v>389</v>
      </c>
      <c r="K108" s="636">
        <v>6.4585754607338536E-2</v>
      </c>
      <c r="L108" s="308">
        <v>864</v>
      </c>
      <c r="M108" s="636">
        <v>0.14345010791964138</v>
      </c>
      <c r="N108" s="308">
        <v>639</v>
      </c>
      <c r="O108" s="636">
        <v>0.10609330898223476</v>
      </c>
      <c r="P108" s="625">
        <v>2498</v>
      </c>
    </row>
    <row r="109" spans="1:16" ht="15">
      <c r="A109" s="623">
        <v>91</v>
      </c>
      <c r="B109" s="341" t="s">
        <v>47</v>
      </c>
      <c r="C109" s="355">
        <v>10605</v>
      </c>
      <c r="D109" s="624">
        <v>459</v>
      </c>
      <c r="E109" s="636">
        <v>4.3281471004243281E-2</v>
      </c>
      <c r="F109" s="308">
        <v>468</v>
      </c>
      <c r="G109" s="636">
        <v>4.4130127298444129E-2</v>
      </c>
      <c r="H109" s="308">
        <v>652</v>
      </c>
      <c r="I109" s="636">
        <v>6.1480433757661483E-2</v>
      </c>
      <c r="J109" s="308">
        <v>1053</v>
      </c>
      <c r="K109" s="636">
        <v>9.9292786421499288E-2</v>
      </c>
      <c r="L109" s="308">
        <v>2379</v>
      </c>
      <c r="M109" s="636">
        <v>0.22432814710042434</v>
      </c>
      <c r="N109" s="308">
        <v>1242</v>
      </c>
      <c r="O109" s="636">
        <v>0.11711456859971711</v>
      </c>
      <c r="P109" s="625">
        <v>6253</v>
      </c>
    </row>
    <row r="110" spans="1:16" ht="15">
      <c r="A110" s="623">
        <v>93</v>
      </c>
      <c r="B110" s="341" t="s">
        <v>49</v>
      </c>
      <c r="C110" s="355">
        <v>16392</v>
      </c>
      <c r="D110" s="624">
        <v>1197</v>
      </c>
      <c r="E110" s="636">
        <v>7.302342606149341E-2</v>
      </c>
      <c r="F110" s="308">
        <v>1299</v>
      </c>
      <c r="G110" s="636">
        <v>7.9245973645680826E-2</v>
      </c>
      <c r="H110" s="308">
        <v>1448</v>
      </c>
      <c r="I110" s="636">
        <v>8.8335773548072233E-2</v>
      </c>
      <c r="J110" s="308">
        <v>2625</v>
      </c>
      <c r="K110" s="636">
        <v>0.16013909224011713</v>
      </c>
      <c r="L110" s="308">
        <v>5405</v>
      </c>
      <c r="M110" s="636">
        <v>0.32973401659346024</v>
      </c>
      <c r="N110" s="308">
        <v>2121</v>
      </c>
      <c r="O110" s="636">
        <v>0.12939238653001464</v>
      </c>
      <c r="P110" s="625">
        <v>14095</v>
      </c>
    </row>
    <row r="111" spans="1:16" ht="15">
      <c r="A111" s="623">
        <v>101</v>
      </c>
      <c r="B111" s="341" t="s">
        <v>3346</v>
      </c>
      <c r="C111" s="355">
        <v>27134</v>
      </c>
      <c r="D111" s="624">
        <v>1310</v>
      </c>
      <c r="E111" s="636">
        <v>4.8278912066042602E-2</v>
      </c>
      <c r="F111" s="308">
        <v>1498</v>
      </c>
      <c r="G111" s="636">
        <v>5.5207488759489942E-2</v>
      </c>
      <c r="H111" s="308">
        <v>1844</v>
      </c>
      <c r="I111" s="636">
        <v>6.7959018205940885E-2</v>
      </c>
      <c r="J111" s="308">
        <v>3123</v>
      </c>
      <c r="K111" s="636">
        <v>0.11509545220019164</v>
      </c>
      <c r="L111" s="308">
        <v>7309</v>
      </c>
      <c r="M111" s="636">
        <v>0.26936684602343924</v>
      </c>
      <c r="N111" s="308">
        <v>3790</v>
      </c>
      <c r="O111" s="636">
        <v>0.13967715780939044</v>
      </c>
      <c r="P111" s="625">
        <v>18874</v>
      </c>
    </row>
    <row r="112" spans="1:16" ht="15">
      <c r="A112" s="623">
        <v>145</v>
      </c>
      <c r="B112" s="341" t="s">
        <v>69</v>
      </c>
      <c r="C112" s="355">
        <v>4793</v>
      </c>
      <c r="D112" s="624">
        <v>194</v>
      </c>
      <c r="E112" s="636">
        <v>4.0475693720008345E-2</v>
      </c>
      <c r="F112" s="308">
        <v>228</v>
      </c>
      <c r="G112" s="636">
        <v>4.7569372000834553E-2</v>
      </c>
      <c r="H112" s="308">
        <v>364</v>
      </c>
      <c r="I112" s="636">
        <v>7.5944085124139374E-2</v>
      </c>
      <c r="J112" s="308">
        <v>481</v>
      </c>
      <c r="K112" s="636">
        <v>0.10035468391404131</v>
      </c>
      <c r="L112" s="308">
        <v>1361</v>
      </c>
      <c r="M112" s="636">
        <v>0.2839557688295431</v>
      </c>
      <c r="N112" s="308">
        <v>806</v>
      </c>
      <c r="O112" s="636">
        <v>0.16816190277488002</v>
      </c>
      <c r="P112" s="625">
        <v>3434</v>
      </c>
    </row>
    <row r="113" spans="1:16" ht="15">
      <c r="A113" s="623">
        <v>209</v>
      </c>
      <c r="B113" s="341" t="s">
        <v>88</v>
      </c>
      <c r="C113" s="355">
        <v>22364</v>
      </c>
      <c r="D113" s="624">
        <v>929</v>
      </c>
      <c r="E113" s="636">
        <v>4.1539974959756754E-2</v>
      </c>
      <c r="F113" s="308">
        <v>1021</v>
      </c>
      <c r="G113" s="636">
        <v>4.5653729207655161E-2</v>
      </c>
      <c r="H113" s="308">
        <v>1279</v>
      </c>
      <c r="I113" s="636">
        <v>5.7190126989805044E-2</v>
      </c>
      <c r="J113" s="308">
        <v>2389</v>
      </c>
      <c r="K113" s="636">
        <v>0.10682346628510106</v>
      </c>
      <c r="L113" s="308">
        <v>5477</v>
      </c>
      <c r="M113" s="636">
        <v>0.24490252191021283</v>
      </c>
      <c r="N113" s="308">
        <v>2493</v>
      </c>
      <c r="O113" s="636">
        <v>0.11147379717402969</v>
      </c>
      <c r="P113" s="625">
        <v>13588</v>
      </c>
    </row>
    <row r="114" spans="1:16" ht="15">
      <c r="A114" s="623">
        <v>282</v>
      </c>
      <c r="B114" s="341" t="s">
        <v>106</v>
      </c>
      <c r="C114" s="355">
        <v>25526</v>
      </c>
      <c r="D114" s="624">
        <v>386</v>
      </c>
      <c r="E114" s="636">
        <v>1.512183655880279E-2</v>
      </c>
      <c r="F114" s="308">
        <v>387</v>
      </c>
      <c r="G114" s="636">
        <v>1.5161012301183108E-2</v>
      </c>
      <c r="H114" s="308">
        <v>626</v>
      </c>
      <c r="I114" s="636">
        <v>2.4524014730079136E-2</v>
      </c>
      <c r="J114" s="308">
        <v>1172</v>
      </c>
      <c r="K114" s="636">
        <v>4.5913970069732822E-2</v>
      </c>
      <c r="L114" s="308">
        <v>3117</v>
      </c>
      <c r="M114" s="636">
        <v>0.12211078899945153</v>
      </c>
      <c r="N114" s="308">
        <v>2382</v>
      </c>
      <c r="O114" s="636">
        <v>9.3316618349917738E-2</v>
      </c>
      <c r="P114" s="625">
        <v>8070</v>
      </c>
    </row>
    <row r="115" spans="1:16" ht="15">
      <c r="A115" s="623">
        <v>353</v>
      </c>
      <c r="B115" s="341" t="s">
        <v>126</v>
      </c>
      <c r="C115" s="355">
        <v>5765</v>
      </c>
      <c r="D115" s="624">
        <v>184</v>
      </c>
      <c r="E115" s="636">
        <v>3.1916738941890718E-2</v>
      </c>
      <c r="F115" s="308">
        <v>182</v>
      </c>
      <c r="G115" s="636">
        <v>3.1569817866435389E-2</v>
      </c>
      <c r="H115" s="308">
        <v>243</v>
      </c>
      <c r="I115" s="636">
        <v>4.2150910667823067E-2</v>
      </c>
      <c r="J115" s="308">
        <v>400</v>
      </c>
      <c r="K115" s="636">
        <v>6.9384215091066778E-2</v>
      </c>
      <c r="L115" s="308">
        <v>995</v>
      </c>
      <c r="M115" s="636">
        <v>0.17259323503902863</v>
      </c>
      <c r="N115" s="308">
        <v>687</v>
      </c>
      <c r="O115" s="636">
        <v>0.1191673894189072</v>
      </c>
      <c r="P115" s="625">
        <v>2691</v>
      </c>
    </row>
    <row r="116" spans="1:16" ht="15">
      <c r="A116" s="623">
        <v>364</v>
      </c>
      <c r="B116" s="341" t="s">
        <v>133</v>
      </c>
      <c r="C116" s="355">
        <v>15293</v>
      </c>
      <c r="D116" s="624">
        <v>619</v>
      </c>
      <c r="E116" s="636">
        <v>4.0476034787157521E-2</v>
      </c>
      <c r="F116" s="308">
        <v>727</v>
      </c>
      <c r="G116" s="636">
        <v>4.7538089321911989E-2</v>
      </c>
      <c r="H116" s="308">
        <v>889</v>
      </c>
      <c r="I116" s="636">
        <v>5.813117112404368E-2</v>
      </c>
      <c r="J116" s="308">
        <v>1582</v>
      </c>
      <c r="K116" s="636">
        <v>0.10344602105538482</v>
      </c>
      <c r="L116" s="308">
        <v>3713</v>
      </c>
      <c r="M116" s="636">
        <v>0.24279081932910482</v>
      </c>
      <c r="N116" s="308">
        <v>1999</v>
      </c>
      <c r="O116" s="636">
        <v>0.13071339828679787</v>
      </c>
      <c r="P116" s="625">
        <v>9529</v>
      </c>
    </row>
    <row r="117" spans="1:16" ht="15">
      <c r="A117" s="623">
        <v>368</v>
      </c>
      <c r="B117" s="341" t="s">
        <v>135</v>
      </c>
      <c r="C117" s="355">
        <v>14133</v>
      </c>
      <c r="D117" s="624">
        <v>384</v>
      </c>
      <c r="E117" s="636">
        <v>2.7170452133305031E-2</v>
      </c>
      <c r="F117" s="308">
        <v>484</v>
      </c>
      <c r="G117" s="636">
        <v>3.4246090709686552E-2</v>
      </c>
      <c r="H117" s="308">
        <v>545</v>
      </c>
      <c r="I117" s="636">
        <v>3.8562230241279277E-2</v>
      </c>
      <c r="J117" s="308">
        <v>913</v>
      </c>
      <c r="K117" s="636">
        <v>6.460058020236327E-2</v>
      </c>
      <c r="L117" s="308">
        <v>2424</v>
      </c>
      <c r="M117" s="636">
        <v>0.17151347909148801</v>
      </c>
      <c r="N117" s="308">
        <v>1719</v>
      </c>
      <c r="O117" s="636">
        <v>0.1216302271279983</v>
      </c>
      <c r="P117" s="625">
        <v>6469</v>
      </c>
    </row>
    <row r="118" spans="1:16" ht="15">
      <c r="A118" s="623">
        <v>390</v>
      </c>
      <c r="B118" s="341" t="s">
        <v>141</v>
      </c>
      <c r="C118" s="355">
        <v>8726</v>
      </c>
      <c r="D118" s="624">
        <v>391</v>
      </c>
      <c r="E118" s="636">
        <v>4.4808617923447168E-2</v>
      </c>
      <c r="F118" s="308">
        <v>338</v>
      </c>
      <c r="G118" s="636">
        <v>3.8734815493926197E-2</v>
      </c>
      <c r="H118" s="308">
        <v>419</v>
      </c>
      <c r="I118" s="636">
        <v>4.8017419206967685E-2</v>
      </c>
      <c r="J118" s="308">
        <v>855</v>
      </c>
      <c r="K118" s="636">
        <v>9.7983039193215674E-2</v>
      </c>
      <c r="L118" s="308">
        <v>1805</v>
      </c>
      <c r="M118" s="636">
        <v>0.2068530827412331</v>
      </c>
      <c r="N118" s="308">
        <v>811</v>
      </c>
      <c r="O118" s="636">
        <v>9.2940637176254864E-2</v>
      </c>
      <c r="P118" s="625">
        <v>4619</v>
      </c>
    </row>
    <row r="119" spans="1:16" ht="15">
      <c r="A119" s="623">
        <v>467</v>
      </c>
      <c r="B119" s="341" t="s">
        <v>151</v>
      </c>
      <c r="C119" s="355">
        <v>6848</v>
      </c>
      <c r="D119" s="624">
        <v>241</v>
      </c>
      <c r="E119" s="636">
        <v>3.5192757009345793E-2</v>
      </c>
      <c r="F119" s="308">
        <v>282</v>
      </c>
      <c r="G119" s="636">
        <v>4.1179906542056076E-2</v>
      </c>
      <c r="H119" s="308">
        <v>378</v>
      </c>
      <c r="I119" s="636">
        <v>5.5198598130841124E-2</v>
      </c>
      <c r="J119" s="308">
        <v>587</v>
      </c>
      <c r="K119" s="636">
        <v>8.5718457943925228E-2</v>
      </c>
      <c r="L119" s="308">
        <v>1824</v>
      </c>
      <c r="M119" s="636">
        <v>0.26635514018691586</v>
      </c>
      <c r="N119" s="308">
        <v>1197</v>
      </c>
      <c r="O119" s="636">
        <v>0.17479556074766356</v>
      </c>
      <c r="P119" s="625">
        <v>4509</v>
      </c>
    </row>
    <row r="120" spans="1:16" ht="15">
      <c r="A120" s="623">
        <v>576</v>
      </c>
      <c r="B120" s="341" t="s">
        <v>169</v>
      </c>
      <c r="C120" s="355">
        <v>9007</v>
      </c>
      <c r="D120" s="624">
        <v>380</v>
      </c>
      <c r="E120" s="636">
        <v>4.2189408238037081E-2</v>
      </c>
      <c r="F120" s="308">
        <v>451</v>
      </c>
      <c r="G120" s="636">
        <v>5.0072166093038745E-2</v>
      </c>
      <c r="H120" s="308">
        <v>558</v>
      </c>
      <c r="I120" s="636">
        <v>6.1951815254801819E-2</v>
      </c>
      <c r="J120" s="308">
        <v>927</v>
      </c>
      <c r="K120" s="636">
        <v>0.10291995114910625</v>
      </c>
      <c r="L120" s="308">
        <v>2125</v>
      </c>
      <c r="M120" s="636">
        <v>0.23592761185744421</v>
      </c>
      <c r="N120" s="308">
        <v>1216</v>
      </c>
      <c r="O120" s="636">
        <v>0.13500610636171867</v>
      </c>
      <c r="P120" s="625">
        <v>5657</v>
      </c>
    </row>
    <row r="121" spans="1:16" ht="15">
      <c r="A121" s="623">
        <v>642</v>
      </c>
      <c r="B121" s="341" t="s">
        <v>187</v>
      </c>
      <c r="C121" s="355">
        <v>18831</v>
      </c>
      <c r="D121" s="624">
        <v>943</v>
      </c>
      <c r="E121" s="636">
        <v>5.0077000690351016E-2</v>
      </c>
      <c r="F121" s="308">
        <v>1085</v>
      </c>
      <c r="G121" s="636">
        <v>5.7617757952312679E-2</v>
      </c>
      <c r="H121" s="308">
        <v>1378</v>
      </c>
      <c r="I121" s="636">
        <v>7.3177207795656105E-2</v>
      </c>
      <c r="J121" s="308">
        <v>2140</v>
      </c>
      <c r="K121" s="636">
        <v>0.113642398173225</v>
      </c>
      <c r="L121" s="308">
        <v>4881</v>
      </c>
      <c r="M121" s="636">
        <v>0.25920025489883702</v>
      </c>
      <c r="N121" s="308">
        <v>2405</v>
      </c>
      <c r="O121" s="636">
        <v>0.12771493813392809</v>
      </c>
      <c r="P121" s="625">
        <v>12832</v>
      </c>
    </row>
    <row r="122" spans="1:16" ht="15">
      <c r="A122" s="623">
        <v>679</v>
      </c>
      <c r="B122" s="341" t="s">
        <v>3347</v>
      </c>
      <c r="C122" s="355">
        <v>28034</v>
      </c>
      <c r="D122" s="624">
        <v>672</v>
      </c>
      <c r="E122" s="636">
        <v>2.3970892487693515E-2</v>
      </c>
      <c r="F122" s="308">
        <v>820</v>
      </c>
      <c r="G122" s="636">
        <v>2.9250196190340302E-2</v>
      </c>
      <c r="H122" s="308">
        <v>1133</v>
      </c>
      <c r="I122" s="636">
        <v>4.0415210102018977E-2</v>
      </c>
      <c r="J122" s="308">
        <v>1811</v>
      </c>
      <c r="K122" s="636">
        <v>6.4600128415495464E-2</v>
      </c>
      <c r="L122" s="308">
        <v>4825</v>
      </c>
      <c r="M122" s="636">
        <v>0.17211243490047798</v>
      </c>
      <c r="N122" s="308">
        <v>3637</v>
      </c>
      <c r="O122" s="636">
        <v>0.12973532139544838</v>
      </c>
      <c r="P122" s="625">
        <v>12898</v>
      </c>
    </row>
    <row r="123" spans="1:16" ht="15">
      <c r="A123" s="623">
        <v>789</v>
      </c>
      <c r="B123" s="341" t="s">
        <v>232</v>
      </c>
      <c r="C123" s="355">
        <v>16706</v>
      </c>
      <c r="D123" s="624">
        <v>515</v>
      </c>
      <c r="E123" s="636">
        <v>3.0827247695438764E-2</v>
      </c>
      <c r="F123" s="308">
        <v>600</v>
      </c>
      <c r="G123" s="636">
        <v>3.5915240033520889E-2</v>
      </c>
      <c r="H123" s="308">
        <v>782</v>
      </c>
      <c r="I123" s="636">
        <v>4.6809529510355559E-2</v>
      </c>
      <c r="J123" s="308">
        <v>1331</v>
      </c>
      <c r="K123" s="636">
        <v>7.9671974141027183E-2</v>
      </c>
      <c r="L123" s="308">
        <v>3507</v>
      </c>
      <c r="M123" s="636">
        <v>0.20992457799592962</v>
      </c>
      <c r="N123" s="308">
        <v>2495</v>
      </c>
      <c r="O123" s="636">
        <v>0.14934753980605769</v>
      </c>
      <c r="P123" s="625">
        <v>9230</v>
      </c>
    </row>
    <row r="124" spans="1:16" ht="15">
      <c r="A124" s="623">
        <v>792</v>
      </c>
      <c r="B124" s="341" t="s">
        <v>236</v>
      </c>
      <c r="C124" s="355">
        <v>6425</v>
      </c>
      <c r="D124" s="624">
        <v>216</v>
      </c>
      <c r="E124" s="636">
        <v>3.3618677042801554E-2</v>
      </c>
      <c r="F124" s="308">
        <v>229</v>
      </c>
      <c r="G124" s="636">
        <v>3.5642023346303502E-2</v>
      </c>
      <c r="H124" s="308">
        <v>246</v>
      </c>
      <c r="I124" s="636">
        <v>3.8287937743190663E-2</v>
      </c>
      <c r="J124" s="308">
        <v>566</v>
      </c>
      <c r="K124" s="636">
        <v>8.809338521400778E-2</v>
      </c>
      <c r="L124" s="308">
        <v>1160</v>
      </c>
      <c r="M124" s="636">
        <v>0.18054474708171206</v>
      </c>
      <c r="N124" s="308">
        <v>719</v>
      </c>
      <c r="O124" s="636">
        <v>0.11190661478599222</v>
      </c>
      <c r="P124" s="625">
        <v>3136</v>
      </c>
    </row>
    <row r="125" spans="1:16" ht="15">
      <c r="A125" s="623">
        <v>809</v>
      </c>
      <c r="B125" s="341" t="s">
        <v>238</v>
      </c>
      <c r="C125" s="355">
        <v>11053</v>
      </c>
      <c r="D125" s="624">
        <v>143</v>
      </c>
      <c r="E125" s="636">
        <v>1.293766398262915E-2</v>
      </c>
      <c r="F125" s="308">
        <v>182</v>
      </c>
      <c r="G125" s="636">
        <v>1.6466117796073463E-2</v>
      </c>
      <c r="H125" s="308">
        <v>226</v>
      </c>
      <c r="I125" s="636">
        <v>2.0446937483036279E-2</v>
      </c>
      <c r="J125" s="308">
        <v>509</v>
      </c>
      <c r="K125" s="636">
        <v>4.605084592418348E-2</v>
      </c>
      <c r="L125" s="308">
        <v>1353</v>
      </c>
      <c r="M125" s="636">
        <v>0.12241020537410657</v>
      </c>
      <c r="N125" s="308">
        <v>1124</v>
      </c>
      <c r="O125" s="636">
        <v>0.1016918483669592</v>
      </c>
      <c r="P125" s="625">
        <v>3537</v>
      </c>
    </row>
    <row r="126" spans="1:16" ht="15">
      <c r="A126" s="623">
        <v>847</v>
      </c>
      <c r="B126" s="341" t="s">
        <v>246</v>
      </c>
      <c r="C126" s="355">
        <v>31839</v>
      </c>
      <c r="D126" s="624">
        <v>2176</v>
      </c>
      <c r="E126" s="636">
        <v>6.8343855020572247E-2</v>
      </c>
      <c r="F126" s="308">
        <v>2544</v>
      </c>
      <c r="G126" s="636">
        <v>7.9902006972580791E-2</v>
      </c>
      <c r="H126" s="308">
        <v>2908</v>
      </c>
      <c r="I126" s="636">
        <v>9.1334526838154462E-2</v>
      </c>
      <c r="J126" s="308">
        <v>4692</v>
      </c>
      <c r="K126" s="636">
        <v>0.14736643738810892</v>
      </c>
      <c r="L126" s="308">
        <v>8764</v>
      </c>
      <c r="M126" s="636">
        <v>0.27525990137881212</v>
      </c>
      <c r="N126" s="308">
        <v>3549</v>
      </c>
      <c r="O126" s="636">
        <v>0.11146706868934325</v>
      </c>
      <c r="P126" s="625">
        <v>24633</v>
      </c>
    </row>
    <row r="127" spans="1:16" ht="15">
      <c r="A127" s="623">
        <v>856</v>
      </c>
      <c r="B127" s="341" t="s">
        <v>251</v>
      </c>
      <c r="C127" s="355">
        <v>6674</v>
      </c>
      <c r="D127" s="624">
        <v>154</v>
      </c>
      <c r="E127" s="636">
        <v>2.3074617920287685E-2</v>
      </c>
      <c r="F127" s="308">
        <v>189</v>
      </c>
      <c r="G127" s="636">
        <v>2.8318849265807612E-2</v>
      </c>
      <c r="H127" s="308">
        <v>244</v>
      </c>
      <c r="I127" s="636">
        <v>3.6559784237338924E-2</v>
      </c>
      <c r="J127" s="308">
        <v>399</v>
      </c>
      <c r="K127" s="636">
        <v>5.9784237338927182E-2</v>
      </c>
      <c r="L127" s="308">
        <v>1148</v>
      </c>
      <c r="M127" s="636">
        <v>0.17201078813305365</v>
      </c>
      <c r="N127" s="308">
        <v>833</v>
      </c>
      <c r="O127" s="636">
        <v>0.12481270602337428</v>
      </c>
      <c r="P127" s="625">
        <v>2967</v>
      </c>
    </row>
    <row r="128" spans="1:16" ht="15">
      <c r="A128" s="623">
        <v>861</v>
      </c>
      <c r="B128" s="341" t="s">
        <v>255</v>
      </c>
      <c r="C128" s="355">
        <v>12080</v>
      </c>
      <c r="D128" s="624">
        <v>327</v>
      </c>
      <c r="E128" s="636">
        <v>2.7069536423841061E-2</v>
      </c>
      <c r="F128" s="308">
        <v>334</v>
      </c>
      <c r="G128" s="636">
        <v>2.7649006622516556E-2</v>
      </c>
      <c r="H128" s="308">
        <v>519</v>
      </c>
      <c r="I128" s="636">
        <v>4.2963576158940399E-2</v>
      </c>
      <c r="J128" s="308">
        <v>915</v>
      </c>
      <c r="K128" s="636">
        <v>7.574503311258278E-2</v>
      </c>
      <c r="L128" s="308">
        <v>2343</v>
      </c>
      <c r="M128" s="636">
        <v>0.19395695364238411</v>
      </c>
      <c r="N128" s="308">
        <v>1482</v>
      </c>
      <c r="O128" s="636">
        <v>0.12268211920529801</v>
      </c>
      <c r="P128" s="625">
        <v>5920</v>
      </c>
    </row>
    <row r="129" spans="1:16">
      <c r="A129" s="620">
        <v>9</v>
      </c>
      <c r="B129" s="186" t="s">
        <v>3277</v>
      </c>
      <c r="C129" s="68">
        <v>4182607</v>
      </c>
      <c r="D129" s="621">
        <v>72464</v>
      </c>
      <c r="E129" s="637">
        <v>1.732507978875376E-2</v>
      </c>
      <c r="F129" s="621">
        <v>78851</v>
      </c>
      <c r="G129" s="637">
        <v>1.8852117829860657E-2</v>
      </c>
      <c r="H129" s="66">
        <v>94228</v>
      </c>
      <c r="I129" s="637">
        <v>2.252853304171298E-2</v>
      </c>
      <c r="J129" s="66">
        <v>197677</v>
      </c>
      <c r="K129" s="637">
        <v>0.18521360602346873</v>
      </c>
      <c r="L129" s="66">
        <v>444436</v>
      </c>
      <c r="M129" s="637">
        <v>0.41641462692496523</v>
      </c>
      <c r="N129" s="66">
        <v>179636</v>
      </c>
      <c r="O129" s="637">
        <v>0.16831007821664548</v>
      </c>
      <c r="P129" s="622">
        <v>1067292</v>
      </c>
    </row>
    <row r="130" spans="1:16" ht="15">
      <c r="A130" s="623">
        <v>1</v>
      </c>
      <c r="B130" s="341" t="s">
        <v>6</v>
      </c>
      <c r="C130" s="355">
        <v>2612958</v>
      </c>
      <c r="D130" s="624">
        <v>51765</v>
      </c>
      <c r="E130" s="636">
        <v>1.9810881001531597E-2</v>
      </c>
      <c r="F130" s="308">
        <v>56640</v>
      </c>
      <c r="G130" s="636">
        <v>2.1676582631638165E-2</v>
      </c>
      <c r="H130" s="308">
        <v>67385</v>
      </c>
      <c r="I130" s="636">
        <v>2.5788780378406387E-2</v>
      </c>
      <c r="J130" s="308">
        <v>141957</v>
      </c>
      <c r="K130" s="636">
        <v>5.4328083344623218E-2</v>
      </c>
      <c r="L130" s="308">
        <v>317290</v>
      </c>
      <c r="M130" s="636">
        <v>0.12142942978800271</v>
      </c>
      <c r="N130" s="308">
        <v>123244</v>
      </c>
      <c r="O130" s="636">
        <v>4.7166468041200817E-2</v>
      </c>
      <c r="P130" s="625">
        <v>758281</v>
      </c>
    </row>
    <row r="131" spans="1:16" ht="15">
      <c r="A131" s="623">
        <v>79</v>
      </c>
      <c r="B131" s="341" t="s">
        <v>41</v>
      </c>
      <c r="C131" s="355">
        <v>56053</v>
      </c>
      <c r="D131" s="624">
        <v>1362</v>
      </c>
      <c r="E131" s="636">
        <v>2.4298431841293062E-2</v>
      </c>
      <c r="F131" s="308">
        <v>1384</v>
      </c>
      <c r="G131" s="636">
        <v>2.4690917524485753E-2</v>
      </c>
      <c r="H131" s="308">
        <v>1896</v>
      </c>
      <c r="I131" s="636">
        <v>3.3825129787879327E-2</v>
      </c>
      <c r="J131" s="308">
        <v>3479</v>
      </c>
      <c r="K131" s="636">
        <v>6.2066258719426254E-2</v>
      </c>
      <c r="L131" s="308">
        <v>8514</v>
      </c>
      <c r="M131" s="636">
        <v>0.15189195939557204</v>
      </c>
      <c r="N131" s="308">
        <v>3996</v>
      </c>
      <c r="O131" s="636">
        <v>7.1289672274454541E-2</v>
      </c>
      <c r="P131" s="625">
        <v>20631</v>
      </c>
    </row>
    <row r="132" spans="1:16" ht="15">
      <c r="A132" s="623">
        <v>88</v>
      </c>
      <c r="B132" s="341" t="s">
        <v>45</v>
      </c>
      <c r="C132" s="355">
        <v>569488</v>
      </c>
      <c r="D132" s="624">
        <v>8876</v>
      </c>
      <c r="E132" s="636">
        <v>1.5585929817660776E-2</v>
      </c>
      <c r="F132" s="308">
        <v>9510</v>
      </c>
      <c r="G132" s="636">
        <v>1.6699210518922258E-2</v>
      </c>
      <c r="H132" s="308">
        <v>11355</v>
      </c>
      <c r="I132" s="636">
        <v>1.9938962717388251E-2</v>
      </c>
      <c r="J132" s="308">
        <v>22813</v>
      </c>
      <c r="K132" s="636">
        <v>4.0058789649650213E-2</v>
      </c>
      <c r="L132" s="308">
        <v>49618</v>
      </c>
      <c r="M132" s="636">
        <v>8.7127384598095131E-2</v>
      </c>
      <c r="N132" s="308">
        <v>19513</v>
      </c>
      <c r="O132" s="636">
        <v>3.4264110920686652E-2</v>
      </c>
      <c r="P132" s="625">
        <v>121685</v>
      </c>
    </row>
    <row r="133" spans="1:16" ht="15">
      <c r="A133" s="623">
        <v>129</v>
      </c>
      <c r="B133" s="341" t="s">
        <v>3348</v>
      </c>
      <c r="C133" s="355">
        <v>86042</v>
      </c>
      <c r="D133" s="624">
        <v>1267</v>
      </c>
      <c r="E133" s="636">
        <v>1.472536668138816E-2</v>
      </c>
      <c r="F133" s="308">
        <v>1189</v>
      </c>
      <c r="G133" s="636">
        <v>1.3818832663118012E-2</v>
      </c>
      <c r="H133" s="308">
        <v>1578</v>
      </c>
      <c r="I133" s="636">
        <v>1.8339880523465284E-2</v>
      </c>
      <c r="J133" s="308">
        <v>3391</v>
      </c>
      <c r="K133" s="636">
        <v>3.9410985332744473E-2</v>
      </c>
      <c r="L133" s="308">
        <v>8368</v>
      </c>
      <c r="M133" s="636">
        <v>9.7254829036981932E-2</v>
      </c>
      <c r="N133" s="308">
        <v>4338</v>
      </c>
      <c r="O133" s="636">
        <v>5.0417238093024334E-2</v>
      </c>
      <c r="P133" s="625">
        <v>20131</v>
      </c>
    </row>
    <row r="134" spans="1:16" ht="15">
      <c r="A134" s="623">
        <v>212</v>
      </c>
      <c r="B134" s="341" t="s">
        <v>90</v>
      </c>
      <c r="C134" s="355">
        <v>84389</v>
      </c>
      <c r="D134" s="624">
        <v>1073</v>
      </c>
      <c r="E134" s="636">
        <v>1.2714927300951546E-2</v>
      </c>
      <c r="F134" s="308">
        <v>1230</v>
      </c>
      <c r="G134" s="636">
        <v>1.4575359347782294E-2</v>
      </c>
      <c r="H134" s="308">
        <v>1585</v>
      </c>
      <c r="I134" s="636">
        <v>1.8782068753036535E-2</v>
      </c>
      <c r="J134" s="308">
        <v>3223</v>
      </c>
      <c r="K134" s="636">
        <v>3.8192181445449051E-2</v>
      </c>
      <c r="L134" s="308">
        <v>8134</v>
      </c>
      <c r="M134" s="636">
        <v>9.6386969865740801E-2</v>
      </c>
      <c r="N134" s="308">
        <v>3909</v>
      </c>
      <c r="O134" s="636">
        <v>4.6321203000391047E-2</v>
      </c>
      <c r="P134" s="625">
        <v>19154</v>
      </c>
    </row>
    <row r="135" spans="1:16" ht="15">
      <c r="A135" s="623">
        <v>266</v>
      </c>
      <c r="B135" s="341" t="s">
        <v>104</v>
      </c>
      <c r="C135" s="355">
        <v>249800</v>
      </c>
      <c r="D135" s="624">
        <v>1372</v>
      </c>
      <c r="E135" s="636">
        <v>5.4923939151321054E-3</v>
      </c>
      <c r="F135" s="308">
        <v>1749</v>
      </c>
      <c r="G135" s="636">
        <v>7.0016012810248203E-3</v>
      </c>
      <c r="H135" s="308">
        <v>1964</v>
      </c>
      <c r="I135" s="636">
        <v>7.8622898318654929E-3</v>
      </c>
      <c r="J135" s="308">
        <v>4270</v>
      </c>
      <c r="K135" s="636">
        <v>1.7093674939951963E-2</v>
      </c>
      <c r="L135" s="308">
        <v>10618</v>
      </c>
      <c r="M135" s="636">
        <v>4.2506004803843075E-2</v>
      </c>
      <c r="N135" s="308">
        <v>5699</v>
      </c>
      <c r="O135" s="636">
        <v>2.2814251401120898E-2</v>
      </c>
      <c r="P135" s="625">
        <v>25672</v>
      </c>
    </row>
    <row r="136" spans="1:16" ht="15">
      <c r="A136" s="623">
        <v>308</v>
      </c>
      <c r="B136" s="341" t="s">
        <v>112</v>
      </c>
      <c r="C136" s="355">
        <v>56148</v>
      </c>
      <c r="D136" s="624">
        <v>1121</v>
      </c>
      <c r="E136" s="636">
        <v>1.9965092256180095E-2</v>
      </c>
      <c r="F136" s="308">
        <v>1116</v>
      </c>
      <c r="G136" s="636">
        <v>1.9876041889292585E-2</v>
      </c>
      <c r="H136" s="308">
        <v>1391</v>
      </c>
      <c r="I136" s="636">
        <v>2.4773812068105722E-2</v>
      </c>
      <c r="J136" s="308">
        <v>2768</v>
      </c>
      <c r="K136" s="636">
        <v>4.9298283108926408E-2</v>
      </c>
      <c r="L136" s="308">
        <v>6379</v>
      </c>
      <c r="M136" s="636">
        <v>0.11361045807508727</v>
      </c>
      <c r="N136" s="308">
        <v>2965</v>
      </c>
      <c r="O136" s="636">
        <v>5.2806867564294362E-2</v>
      </c>
      <c r="P136" s="625">
        <v>15740</v>
      </c>
    </row>
    <row r="137" spans="1:16" ht="15">
      <c r="A137" s="623">
        <v>360</v>
      </c>
      <c r="B137" s="341" t="s">
        <v>3349</v>
      </c>
      <c r="C137" s="355">
        <v>299098</v>
      </c>
      <c r="D137" s="624">
        <v>4163</v>
      </c>
      <c r="E137" s="636">
        <v>1.3918515001771995E-2</v>
      </c>
      <c r="F137" s="308">
        <v>4295</v>
      </c>
      <c r="G137" s="636">
        <v>1.4359841924720326E-2</v>
      </c>
      <c r="H137" s="308">
        <v>5128</v>
      </c>
      <c r="I137" s="636">
        <v>1.7144882279386691E-2</v>
      </c>
      <c r="J137" s="308">
        <v>11515</v>
      </c>
      <c r="K137" s="636">
        <v>3.8499087255682081E-2</v>
      </c>
      <c r="L137" s="308">
        <v>25982</v>
      </c>
      <c r="M137" s="636">
        <v>8.6867849333663219E-2</v>
      </c>
      <c r="N137" s="308">
        <v>11197</v>
      </c>
      <c r="O137" s="636">
        <v>3.7435890577670196E-2</v>
      </c>
      <c r="P137" s="625">
        <v>62280</v>
      </c>
    </row>
    <row r="138" spans="1:16" ht="15">
      <c r="A138" s="623">
        <v>380</v>
      </c>
      <c r="B138" s="341" t="s">
        <v>139</v>
      </c>
      <c r="C138" s="355">
        <v>77888</v>
      </c>
      <c r="D138" s="624">
        <v>715</v>
      </c>
      <c r="E138" s="636">
        <v>9.1798479868529168E-3</v>
      </c>
      <c r="F138" s="308">
        <v>761</v>
      </c>
      <c r="G138" s="636">
        <v>9.7704396055875095E-3</v>
      </c>
      <c r="H138" s="308">
        <v>933</v>
      </c>
      <c r="I138" s="636">
        <v>1.1978738701725555E-2</v>
      </c>
      <c r="J138" s="308">
        <v>1875</v>
      </c>
      <c r="K138" s="636">
        <v>2.4073027937551356E-2</v>
      </c>
      <c r="L138" s="308">
        <v>4673</v>
      </c>
      <c r="M138" s="636">
        <v>5.9996405094494658E-2</v>
      </c>
      <c r="N138" s="308">
        <v>2672</v>
      </c>
      <c r="O138" s="636">
        <v>3.4305669679539852E-2</v>
      </c>
      <c r="P138" s="625">
        <v>11629</v>
      </c>
    </row>
    <row r="139" spans="1:16" ht="15.75" thickBot="1">
      <c r="A139" s="626">
        <v>631</v>
      </c>
      <c r="B139" s="627" t="s">
        <v>185</v>
      </c>
      <c r="C139" s="384">
        <v>90743</v>
      </c>
      <c r="D139" s="628">
        <v>750</v>
      </c>
      <c r="E139" s="638">
        <v>8.2651003383181071E-3</v>
      </c>
      <c r="F139" s="332">
        <v>977</v>
      </c>
      <c r="G139" s="638">
        <v>1.0766670707382388E-2</v>
      </c>
      <c r="H139" s="332">
        <v>1013</v>
      </c>
      <c r="I139" s="638">
        <v>1.1163395523621656E-2</v>
      </c>
      <c r="J139" s="332">
        <v>2386</v>
      </c>
      <c r="K139" s="638">
        <v>2.6294039209636005E-2</v>
      </c>
      <c r="L139" s="332">
        <v>4860</v>
      </c>
      <c r="M139" s="638">
        <v>5.3557850192301332E-2</v>
      </c>
      <c r="N139" s="332">
        <v>2103</v>
      </c>
      <c r="O139" s="638">
        <v>2.3175341348643973E-2</v>
      </c>
      <c r="P139" s="629">
        <v>12089</v>
      </c>
    </row>
    <row r="140" spans="1:16">
      <c r="B140" s="63"/>
    </row>
    <row r="141" spans="1:16">
      <c r="A141" s="630" t="s">
        <v>424</v>
      </c>
      <c r="B141" s="799" t="s">
        <v>3370</v>
      </c>
      <c r="C141" s="800"/>
      <c r="D141" s="800"/>
      <c r="E141" s="800"/>
      <c r="F141" s="800"/>
      <c r="G141" s="800"/>
      <c r="H141" s="800"/>
      <c r="I141" s="800"/>
      <c r="J141" s="800"/>
      <c r="K141" s="800"/>
      <c r="L141" s="800"/>
      <c r="M141" s="810"/>
      <c r="N141" s="729" t="s">
        <v>269</v>
      </c>
    </row>
    <row r="142" spans="1:16">
      <c r="A142" s="631" t="s">
        <v>3362</v>
      </c>
      <c r="B142" s="801" t="s">
        <v>429</v>
      </c>
      <c r="C142" s="802"/>
      <c r="D142" s="802"/>
      <c r="E142" s="802"/>
      <c r="F142" s="802"/>
      <c r="G142" s="802"/>
      <c r="H142" s="802"/>
      <c r="I142" s="802"/>
      <c r="J142" s="802"/>
      <c r="K142" s="802"/>
      <c r="L142" s="802"/>
      <c r="M142" s="802"/>
    </row>
    <row r="143" spans="1:16">
      <c r="B143" s="62"/>
    </row>
    <row r="144" spans="1:16">
      <c r="B144" s="632"/>
    </row>
  </sheetData>
  <sheetProtection autoFilter="0"/>
  <mergeCells count="8">
    <mergeCell ref="P2:P4"/>
    <mergeCell ref="C2:C4"/>
    <mergeCell ref="B142:M142"/>
    <mergeCell ref="D1:O1"/>
    <mergeCell ref="A2:A5"/>
    <mergeCell ref="B2:B4"/>
    <mergeCell ref="D2:O3"/>
    <mergeCell ref="B141:M141"/>
  </mergeCells>
  <pageMargins left="0.75" right="0.75" top="1" bottom="1" header="0" footer="0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rgb="FF009900"/>
  </sheetPr>
  <dimension ref="A1:EY145"/>
  <sheetViews>
    <sheetView tabSelected="1" zoomScale="90" zoomScaleNormal="90" zoomScaleSheetLayoutView="90" workbookViewId="0">
      <pane xSplit="3" ySplit="4" topLeftCell="D5" activePane="bottomRight" state="frozen"/>
      <selection pane="topRight" activeCell="D1" sqref="D1"/>
      <selection pane="bottomLeft" activeCell="A7" sqref="A7"/>
      <selection pane="bottomRight" activeCell="B2" sqref="B2:B3"/>
    </sheetView>
  </sheetViews>
  <sheetFormatPr baseColWidth="10" defaultColWidth="11.42578125" defaultRowHeight="15" customHeight="1" outlineLevelRow="2"/>
  <cols>
    <col min="1" max="1" width="8.85546875" customWidth="1"/>
    <col min="2" max="2" width="31.5703125" customWidth="1"/>
    <col min="3" max="3" width="15.28515625" style="97" customWidth="1"/>
    <col min="4" max="4" width="11.140625" style="97" bestFit="1" customWidth="1"/>
    <col min="5" max="5" width="11.28515625" style="97" bestFit="1" customWidth="1"/>
    <col min="6" max="6" width="12.28515625" style="97" customWidth="1"/>
    <col min="7" max="7" width="11.28515625" style="97" bestFit="1" customWidth="1"/>
    <col min="8" max="8" width="11.140625" style="97" bestFit="1" customWidth="1"/>
    <col min="9" max="9" width="11.28515625" style="97" customWidth="1"/>
    <col min="10" max="10" width="10.140625" style="97" bestFit="1" customWidth="1"/>
    <col min="11" max="11" width="11.28515625" style="97" bestFit="1" customWidth="1"/>
    <col min="12" max="12" width="12.85546875" style="97" bestFit="1" customWidth="1"/>
    <col min="13" max="13" width="12.42578125" style="97" bestFit="1" customWidth="1"/>
    <col min="14" max="14" width="11.5703125" style="97" customWidth="1"/>
    <col min="15" max="15" width="11.42578125" customWidth="1"/>
    <col min="16" max="16" width="8.7109375" customWidth="1"/>
    <col min="17" max="17" width="11.28515625" customWidth="1"/>
    <col min="20" max="20" width="14.42578125" customWidth="1"/>
  </cols>
  <sheetData>
    <row r="1" spans="1:53" s="6" customFormat="1" ht="51.75" customHeight="1" thickBot="1">
      <c r="A1" s="572"/>
      <c r="B1" s="571" t="s">
        <v>268</v>
      </c>
      <c r="C1" s="702" t="s">
        <v>269</v>
      </c>
      <c r="D1" s="803" t="s">
        <v>270</v>
      </c>
      <c r="E1" s="804"/>
      <c r="F1" s="804"/>
      <c r="G1" s="804"/>
      <c r="H1" s="804"/>
      <c r="I1" s="804"/>
      <c r="J1" s="804"/>
      <c r="K1" s="804"/>
      <c r="L1" s="804"/>
      <c r="M1" s="805"/>
      <c r="N1" s="806" t="s">
        <v>271</v>
      </c>
    </row>
    <row r="2" spans="1:53" ht="47.25" customHeight="1">
      <c r="A2" s="795" t="s">
        <v>272</v>
      </c>
      <c r="B2" s="795" t="s">
        <v>273</v>
      </c>
      <c r="C2" s="444" t="s">
        <v>274</v>
      </c>
      <c r="D2" s="797" t="s">
        <v>275</v>
      </c>
      <c r="E2" s="798"/>
      <c r="F2" s="797" t="s">
        <v>276</v>
      </c>
      <c r="G2" s="798"/>
      <c r="H2" s="797" t="s">
        <v>277</v>
      </c>
      <c r="I2" s="798"/>
      <c r="J2" s="797" t="s">
        <v>278</v>
      </c>
      <c r="K2" s="798"/>
      <c r="L2" s="797" t="s">
        <v>279</v>
      </c>
      <c r="M2" s="798"/>
      <c r="N2" s="807"/>
      <c r="Q2" s="5"/>
    </row>
    <row r="3" spans="1:53" ht="43.5" customHeight="1" outlineLevel="1" thickBot="1">
      <c r="A3" s="796"/>
      <c r="B3" s="796"/>
      <c r="C3" s="500" t="s">
        <v>280</v>
      </c>
      <c r="D3" s="501" t="s">
        <v>281</v>
      </c>
      <c r="E3" s="502" t="s">
        <v>282</v>
      </c>
      <c r="F3" s="501" t="s">
        <v>281</v>
      </c>
      <c r="G3" s="502" t="s">
        <v>282</v>
      </c>
      <c r="H3" s="501" t="s">
        <v>281</v>
      </c>
      <c r="I3" s="502" t="s">
        <v>282</v>
      </c>
      <c r="J3" s="501" t="s">
        <v>281</v>
      </c>
      <c r="K3" s="502" t="s">
        <v>282</v>
      </c>
      <c r="L3" s="501" t="s">
        <v>279</v>
      </c>
      <c r="M3" s="502" t="s">
        <v>283</v>
      </c>
      <c r="N3" s="808"/>
    </row>
    <row r="4" spans="1:53" s="22" customFormat="1" ht="18.75" outlineLevel="1" thickBot="1">
      <c r="A4" s="460"/>
      <c r="B4" s="461" t="s">
        <v>284</v>
      </c>
      <c r="C4" s="462">
        <v>6887306</v>
      </c>
      <c r="D4" s="463">
        <v>2677491</v>
      </c>
      <c r="E4" s="464">
        <v>0.38875737479937728</v>
      </c>
      <c r="F4" s="463">
        <v>4098416</v>
      </c>
      <c r="G4" s="465">
        <v>0.5950680861283062</v>
      </c>
      <c r="H4" s="463">
        <f>H5+H12+H19+H31+H42+H62+H80+H104+H128</f>
        <v>106175</v>
      </c>
      <c r="I4" s="465">
        <v>1.5458148657835154E-2</v>
      </c>
      <c r="J4" s="463">
        <v>95517</v>
      </c>
      <c r="K4" s="465">
        <v>1.3868557604381162E-2</v>
      </c>
      <c r="L4" s="463">
        <f>D4+F4+H4+J4</f>
        <v>6977599</v>
      </c>
      <c r="M4" s="593">
        <f>L4/C4</f>
        <v>1.0131100607407308</v>
      </c>
      <c r="N4" s="462">
        <f>C4-L4</f>
        <v>-90293</v>
      </c>
    </row>
    <row r="5" spans="1:53" ht="13.5" outlineLevel="2" thickBot="1">
      <c r="A5" s="454"/>
      <c r="B5" s="455" t="s">
        <v>285</v>
      </c>
      <c r="C5" s="456">
        <v>110358</v>
      </c>
      <c r="D5" s="457">
        <v>62290</v>
      </c>
      <c r="E5" s="665">
        <v>0.564435745482883</v>
      </c>
      <c r="F5" s="457">
        <v>27627</v>
      </c>
      <c r="G5" s="665">
        <v>0.25033980318599469</v>
      </c>
      <c r="H5" s="457">
        <f>SUM(H6:H11)</f>
        <v>1770</v>
      </c>
      <c r="I5" s="665">
        <v>1.6129324561880425E-2</v>
      </c>
      <c r="J5" s="457">
        <v>2658</v>
      </c>
      <c r="K5" s="665">
        <v>2.4085249823302343E-2</v>
      </c>
      <c r="L5" s="457">
        <f t="shared" ref="L5:L68" si="0">D5+F5+H5+J5</f>
        <v>94345</v>
      </c>
      <c r="M5" s="458">
        <f t="shared" ref="M5:M68" si="1">L5/C5</f>
        <v>0.85489950887112853</v>
      </c>
      <c r="N5" s="459">
        <f t="shared" ref="N5:N68" si="2">C5-L5</f>
        <v>16013</v>
      </c>
    </row>
    <row r="6" spans="1:53" outlineLevel="2">
      <c r="A6" s="580">
        <v>142</v>
      </c>
      <c r="B6" s="445" t="s">
        <v>286</v>
      </c>
      <c r="C6" s="507">
        <v>4673</v>
      </c>
      <c r="D6" s="508">
        <v>3031</v>
      </c>
      <c r="E6" s="634">
        <v>0.6486197303659319</v>
      </c>
      <c r="F6" s="509">
        <v>834</v>
      </c>
      <c r="G6" s="634">
        <v>0.17847207361438047</v>
      </c>
      <c r="H6" s="508">
        <f>VLOOKUP(A6,Hoja1!$A$2:$B$126,2)</f>
        <v>81</v>
      </c>
      <c r="I6" s="510">
        <v>1.6905628076182323E-2</v>
      </c>
      <c r="J6" s="508">
        <v>56</v>
      </c>
      <c r="K6" s="510">
        <v>1.1983736357800128E-2</v>
      </c>
      <c r="L6" s="504">
        <f t="shared" si="0"/>
        <v>4002</v>
      </c>
      <c r="M6" s="600">
        <f t="shared" si="1"/>
        <v>0.85640915899850201</v>
      </c>
      <c r="N6" s="503">
        <f t="shared" si="2"/>
        <v>671</v>
      </c>
      <c r="P6" s="659" t="s">
        <v>287</v>
      </c>
      <c r="Q6" s="660">
        <v>0.38371074690354062</v>
      </c>
    </row>
    <row r="7" spans="1:53" outlineLevel="2">
      <c r="A7" s="580">
        <v>425</v>
      </c>
      <c r="B7" s="445" t="s">
        <v>288</v>
      </c>
      <c r="C7" s="507">
        <v>8505</v>
      </c>
      <c r="D7" s="508">
        <v>5861</v>
      </c>
      <c r="E7" s="634">
        <v>0.6891240446796002</v>
      </c>
      <c r="F7" s="509">
        <v>2292</v>
      </c>
      <c r="G7" s="634">
        <v>0.2694885361552028</v>
      </c>
      <c r="H7" s="508">
        <f>VLOOKUP(A7,Hoja1!$A$2:$B$126,2)</f>
        <v>164</v>
      </c>
      <c r="I7" s="510">
        <v>1.9400352733686066E-2</v>
      </c>
      <c r="J7" s="508">
        <v>69</v>
      </c>
      <c r="K7" s="510">
        <v>8.1128747795414461E-3</v>
      </c>
      <c r="L7" s="504">
        <f t="shared" si="0"/>
        <v>8386</v>
      </c>
      <c r="M7" s="600">
        <f t="shared" si="1"/>
        <v>0.98600823045267494</v>
      </c>
      <c r="N7" s="503">
        <f t="shared" si="2"/>
        <v>119</v>
      </c>
      <c r="P7" s="661" t="s">
        <v>289</v>
      </c>
      <c r="Q7" s="662">
        <v>0.5873432495128541</v>
      </c>
    </row>
    <row r="8" spans="1:53" outlineLevel="2">
      <c r="A8" s="580">
        <v>579</v>
      </c>
      <c r="B8" s="446" t="s">
        <v>290</v>
      </c>
      <c r="C8" s="507">
        <v>41983</v>
      </c>
      <c r="D8" s="508">
        <v>26124</v>
      </c>
      <c r="E8" s="634">
        <v>0.62225186384965347</v>
      </c>
      <c r="F8" s="509">
        <v>15809</v>
      </c>
      <c r="G8" s="634">
        <v>0.37655717790534265</v>
      </c>
      <c r="H8" s="508">
        <f>VLOOKUP(A8,Hoja1!$A$2:$B$126,2)</f>
        <v>707</v>
      </c>
      <c r="I8" s="510">
        <v>1.6959245408855964E-2</v>
      </c>
      <c r="J8" s="508">
        <v>2308</v>
      </c>
      <c r="K8" s="510">
        <v>5.4974632589381414E-2</v>
      </c>
      <c r="L8" s="504">
        <f t="shared" si="0"/>
        <v>44948</v>
      </c>
      <c r="M8" s="600">
        <f t="shared" si="1"/>
        <v>1.0706238239287331</v>
      </c>
      <c r="N8" s="503">
        <f t="shared" si="2"/>
        <v>-2965</v>
      </c>
      <c r="P8" s="661" t="s">
        <v>291</v>
      </c>
      <c r="Q8" s="662">
        <v>1.5257479733483867E-2</v>
      </c>
    </row>
    <row r="9" spans="1:53" ht="15.75" outlineLevel="1" thickBot="1">
      <c r="A9" s="580">
        <v>585</v>
      </c>
      <c r="B9" s="445" t="s">
        <v>292</v>
      </c>
      <c r="C9" s="507">
        <v>14890</v>
      </c>
      <c r="D9" s="508">
        <v>7228</v>
      </c>
      <c r="E9" s="634">
        <v>0.48542646071188716</v>
      </c>
      <c r="F9" s="509">
        <v>3058</v>
      </c>
      <c r="G9" s="634">
        <v>0.2053727333781061</v>
      </c>
      <c r="H9" s="508">
        <f>VLOOKUP(A9,Hoja1!$A$2:$B$126,2)</f>
        <v>280</v>
      </c>
      <c r="I9" s="510">
        <v>1.9140362659503023E-2</v>
      </c>
      <c r="J9" s="508">
        <v>87</v>
      </c>
      <c r="K9" s="510">
        <v>5.842847548690396E-3</v>
      </c>
      <c r="L9" s="504">
        <f t="shared" si="0"/>
        <v>10653</v>
      </c>
      <c r="M9" s="600">
        <f t="shared" si="1"/>
        <v>0.7154466084620551</v>
      </c>
      <c r="N9" s="503">
        <f t="shared" si="2"/>
        <v>4237</v>
      </c>
      <c r="P9" s="664" t="s">
        <v>293</v>
      </c>
      <c r="Q9" s="663">
        <v>1.3688523850121434E-2</v>
      </c>
    </row>
    <row r="10" spans="1:53" outlineLevel="2">
      <c r="A10" s="580">
        <v>591</v>
      </c>
      <c r="B10" s="445" t="s">
        <v>294</v>
      </c>
      <c r="C10" s="507">
        <v>19566</v>
      </c>
      <c r="D10" s="508">
        <v>10409</v>
      </c>
      <c r="E10" s="634">
        <v>0.53199427578452418</v>
      </c>
      <c r="F10" s="509">
        <v>4221</v>
      </c>
      <c r="G10" s="634">
        <v>0.21573137074517018</v>
      </c>
      <c r="H10" s="508">
        <f>VLOOKUP(A10,Hoja1!$A$2:$B$126,2)</f>
        <v>265</v>
      </c>
      <c r="I10" s="510">
        <v>1.3595011755085352E-2</v>
      </c>
      <c r="J10" s="508">
        <v>95</v>
      </c>
      <c r="K10" s="510">
        <v>4.8553613411019114E-3</v>
      </c>
      <c r="L10" s="504">
        <f t="shared" si="0"/>
        <v>14990</v>
      </c>
      <c r="M10" s="600">
        <f t="shared" si="1"/>
        <v>0.76612491055913323</v>
      </c>
      <c r="N10" s="503">
        <f t="shared" si="2"/>
        <v>4576</v>
      </c>
    </row>
    <row r="11" spans="1:53" outlineLevel="2">
      <c r="A11" s="580">
        <v>893</v>
      </c>
      <c r="B11" s="445" t="s">
        <v>295</v>
      </c>
      <c r="C11" s="507">
        <v>20741</v>
      </c>
      <c r="D11" s="508">
        <v>9637</v>
      </c>
      <c r="E11" s="634">
        <v>0.46463526348777784</v>
      </c>
      <c r="F11" s="509">
        <v>1413</v>
      </c>
      <c r="G11" s="634">
        <v>6.8125934140108965E-2</v>
      </c>
      <c r="H11" s="508">
        <f>VLOOKUP(A11,Hoja1!$A$2:$B$126,2)</f>
        <v>273</v>
      </c>
      <c r="I11" s="510">
        <v>1.3162335470806615E-2</v>
      </c>
      <c r="J11" s="508">
        <v>43</v>
      </c>
      <c r="K11" s="510">
        <v>2.07318837085965E-3</v>
      </c>
      <c r="L11" s="504">
        <f t="shared" si="0"/>
        <v>11366</v>
      </c>
      <c r="M11" s="600">
        <f t="shared" si="1"/>
        <v>0.54799672146955303</v>
      </c>
      <c r="N11" s="503">
        <f t="shared" si="2"/>
        <v>9375</v>
      </c>
      <c r="T11" s="264" t="s">
        <v>296</v>
      </c>
    </row>
    <row r="12" spans="1:53" ht="12.75" outlineLevel="2">
      <c r="A12" s="447"/>
      <c r="B12" s="447" t="s">
        <v>297</v>
      </c>
      <c r="C12" s="436">
        <v>268848</v>
      </c>
      <c r="D12" s="457">
        <v>225784</v>
      </c>
      <c r="E12" s="666">
        <v>0.83982027018984706</v>
      </c>
      <c r="F12" s="437">
        <v>37035</v>
      </c>
      <c r="G12" s="667">
        <v>0.13775441885377612</v>
      </c>
      <c r="H12" s="457">
        <f>SUM(H13:H18)</f>
        <v>4184</v>
      </c>
      <c r="I12" s="667">
        <v>1.5618490745700172E-2</v>
      </c>
      <c r="J12" s="437">
        <v>2418</v>
      </c>
      <c r="K12" s="667">
        <v>8.9939296554186754E-3</v>
      </c>
      <c r="L12" s="437">
        <f t="shared" si="0"/>
        <v>269421</v>
      </c>
      <c r="M12" s="458">
        <f t="shared" si="1"/>
        <v>1.0021313158364578</v>
      </c>
      <c r="N12" s="438">
        <f t="shared" si="2"/>
        <v>-573</v>
      </c>
    </row>
    <row r="13" spans="1:53" ht="15.75" outlineLevel="2" thickBot="1">
      <c r="A13" s="446">
        <v>120</v>
      </c>
      <c r="B13" s="445" t="s">
        <v>298</v>
      </c>
      <c r="C13" s="507">
        <v>31309</v>
      </c>
      <c r="D13" s="508">
        <v>22976</v>
      </c>
      <c r="E13" s="634">
        <v>0.73384649781213074</v>
      </c>
      <c r="F13" s="509">
        <v>1351</v>
      </c>
      <c r="G13" s="634">
        <v>4.3150531795969213E-2</v>
      </c>
      <c r="H13" s="508">
        <f>VLOOKUP(A13,Hoja1!$A$2:$B$126,2)</f>
        <v>345</v>
      </c>
      <c r="I13" s="510">
        <v>1.1051135456258583E-2</v>
      </c>
      <c r="J13" s="508">
        <v>414</v>
      </c>
      <c r="K13" s="510">
        <v>1.322303491008975E-2</v>
      </c>
      <c r="L13" s="504">
        <f t="shared" si="0"/>
        <v>25086</v>
      </c>
      <c r="M13" s="600">
        <f t="shared" si="1"/>
        <v>0.80123926027659775</v>
      </c>
      <c r="N13" s="503">
        <f t="shared" si="2"/>
        <v>6223</v>
      </c>
    </row>
    <row r="14" spans="1:53" outlineLevel="2">
      <c r="A14" s="446">
        <v>154</v>
      </c>
      <c r="B14" s="445" t="s">
        <v>299</v>
      </c>
      <c r="C14" s="507">
        <v>98423</v>
      </c>
      <c r="D14" s="508">
        <v>78109</v>
      </c>
      <c r="E14" s="634">
        <v>0.79360515326702097</v>
      </c>
      <c r="F14" s="509">
        <v>21640</v>
      </c>
      <c r="G14" s="634">
        <v>0.21986730743830202</v>
      </c>
      <c r="H14" s="508">
        <f>VLOOKUP(A14,Hoja1!$A$2:$B$126,2)</f>
        <v>1877</v>
      </c>
      <c r="I14" s="510">
        <v>1.9162187700029466E-2</v>
      </c>
      <c r="J14" s="508">
        <v>1411</v>
      </c>
      <c r="K14" s="510">
        <v>1.4336079981305183E-2</v>
      </c>
      <c r="L14" s="504">
        <f t="shared" si="0"/>
        <v>103037</v>
      </c>
      <c r="M14" s="600">
        <f t="shared" si="1"/>
        <v>1.0468792863456713</v>
      </c>
      <c r="N14" s="503">
        <f t="shared" si="2"/>
        <v>-4614</v>
      </c>
      <c r="P14" s="659" t="s">
        <v>287</v>
      </c>
      <c r="Q14" s="660">
        <v>0.66016639287796086</v>
      </c>
      <c r="V14" s="659" t="s">
        <v>287</v>
      </c>
      <c r="W14" s="660">
        <v>0.75775000000000003</v>
      </c>
      <c r="AB14" s="659" t="s">
        <v>287</v>
      </c>
      <c r="AC14" s="660">
        <v>0.69881960176463576</v>
      </c>
      <c r="AH14" s="659" t="s">
        <v>287</v>
      </c>
      <c r="AI14" s="660">
        <v>0.58114030209329748</v>
      </c>
      <c r="AN14" s="659" t="s">
        <v>287</v>
      </c>
      <c r="AO14" s="660">
        <v>0.67817601801463689</v>
      </c>
      <c r="AT14" s="659" t="s">
        <v>287</v>
      </c>
      <c r="AU14" s="660">
        <v>0.69434994329931288</v>
      </c>
      <c r="AZ14" s="659" t="s">
        <v>287</v>
      </c>
      <c r="BA14" s="660">
        <v>0.84787964103466484</v>
      </c>
    </row>
    <row r="15" spans="1:53" outlineLevel="2">
      <c r="A15" s="446">
        <v>250</v>
      </c>
      <c r="B15" s="445" t="s">
        <v>300</v>
      </c>
      <c r="C15" s="507">
        <v>55525</v>
      </c>
      <c r="D15" s="508">
        <v>48210</v>
      </c>
      <c r="E15" s="634">
        <v>0.86825754164790636</v>
      </c>
      <c r="F15" s="509">
        <v>9014</v>
      </c>
      <c r="G15" s="634">
        <v>0.16234128770823952</v>
      </c>
      <c r="H15" s="508">
        <f>VLOOKUP(A15,Hoja1!$A$2:$B$126,2)</f>
        <v>725</v>
      </c>
      <c r="I15" s="510">
        <v>1.314723097703737E-2</v>
      </c>
      <c r="J15" s="508">
        <v>347</v>
      </c>
      <c r="K15" s="510">
        <v>6.2494371904547501E-3</v>
      </c>
      <c r="L15" s="504">
        <f t="shared" si="0"/>
        <v>58296</v>
      </c>
      <c r="M15" s="600">
        <f t="shared" si="1"/>
        <v>1.0499054479963981</v>
      </c>
      <c r="N15" s="503">
        <f t="shared" si="2"/>
        <v>-2771</v>
      </c>
      <c r="P15" s="661" t="s">
        <v>289</v>
      </c>
      <c r="Q15" s="662">
        <v>0.29279847384876267</v>
      </c>
      <c r="V15" s="661" t="s">
        <v>289</v>
      </c>
      <c r="W15" s="662">
        <v>0.20849999999999999</v>
      </c>
      <c r="AB15" s="661" t="s">
        <v>289</v>
      </c>
      <c r="AC15" s="669">
        <v>0.27328007630857282</v>
      </c>
      <c r="AH15" s="661" t="s">
        <v>289</v>
      </c>
      <c r="AI15" s="669">
        <v>0.3516784196827798</v>
      </c>
      <c r="AN15" s="661" t="s">
        <v>289</v>
      </c>
      <c r="AO15" s="669">
        <v>0.28692062300619253</v>
      </c>
      <c r="AT15" s="661" t="s">
        <v>289</v>
      </c>
      <c r="AU15" s="669">
        <v>0.28156894136481891</v>
      </c>
      <c r="AZ15" s="661" t="s">
        <v>289</v>
      </c>
      <c r="BA15" s="669">
        <v>0.12431814182650008</v>
      </c>
    </row>
    <row r="16" spans="1:53" outlineLevel="2">
      <c r="A16" s="446">
        <v>495</v>
      </c>
      <c r="B16" s="445" t="s">
        <v>301</v>
      </c>
      <c r="C16" s="507">
        <v>28213</v>
      </c>
      <c r="D16" s="508">
        <v>25837</v>
      </c>
      <c r="E16" s="634">
        <v>0.9157835040584128</v>
      </c>
      <c r="F16" s="509">
        <v>1313</v>
      </c>
      <c r="G16" s="634">
        <v>4.6538829617552194E-2</v>
      </c>
      <c r="H16" s="508">
        <f>VLOOKUP(A16,Hoja1!$A$2:$B$126,2)</f>
        <v>371</v>
      </c>
      <c r="I16" s="510">
        <v>1.3185410980753553E-2</v>
      </c>
      <c r="J16" s="508">
        <v>82</v>
      </c>
      <c r="K16" s="510">
        <v>2.9064615602736326E-3</v>
      </c>
      <c r="L16" s="504">
        <f t="shared" si="0"/>
        <v>27603</v>
      </c>
      <c r="M16" s="600">
        <f t="shared" si="1"/>
        <v>0.97837876156381809</v>
      </c>
      <c r="N16" s="503">
        <f t="shared" si="2"/>
        <v>610</v>
      </c>
      <c r="P16" s="661" t="s">
        <v>291</v>
      </c>
      <c r="Q16" s="662">
        <v>1.8864925017222194E-2</v>
      </c>
      <c r="V16" s="661" t="s">
        <v>291</v>
      </c>
      <c r="W16" s="662">
        <v>1.975E-2</v>
      </c>
      <c r="AB16" s="661" t="s">
        <v>291</v>
      </c>
      <c r="AC16" s="662">
        <v>1.967330392273757E-2</v>
      </c>
      <c r="AH16" s="661" t="s">
        <v>291</v>
      </c>
      <c r="AI16" s="662">
        <v>1.5838764932262585E-2</v>
      </c>
      <c r="AN16" s="661" t="s">
        <v>291</v>
      </c>
      <c r="AO16" s="662">
        <v>2.6740476637267779E-2</v>
      </c>
      <c r="AT16" s="661" t="s">
        <v>291</v>
      </c>
      <c r="AU16" s="662">
        <v>1.7743979721166033E-2</v>
      </c>
      <c r="AZ16" s="661" t="s">
        <v>291</v>
      </c>
      <c r="BA16" s="662">
        <v>2.4019004047158191E-2</v>
      </c>
    </row>
    <row r="17" spans="1:53" ht="15.75" outlineLevel="2" thickBot="1">
      <c r="A17" s="446">
        <v>790</v>
      </c>
      <c r="B17" s="445" t="s">
        <v>302</v>
      </c>
      <c r="C17" s="507">
        <v>28868</v>
      </c>
      <c r="D17" s="508">
        <v>26156</v>
      </c>
      <c r="E17" s="634">
        <v>0.90605514756824168</v>
      </c>
      <c r="F17" s="509">
        <v>1864</v>
      </c>
      <c r="G17" s="634">
        <v>6.456976583067757E-2</v>
      </c>
      <c r="H17" s="508">
        <f>VLOOKUP(A17,Hoja1!$A$2:$B$126,2)</f>
        <v>433</v>
      </c>
      <c r="I17" s="510">
        <v>1.4964666759041153E-2</v>
      </c>
      <c r="J17" s="508">
        <v>116</v>
      </c>
      <c r="K17" s="510">
        <v>4.01829014826105E-3</v>
      </c>
      <c r="L17" s="504">
        <f t="shared" si="0"/>
        <v>28569</v>
      </c>
      <c r="M17" s="600">
        <f t="shared" si="1"/>
        <v>0.98964251073853404</v>
      </c>
      <c r="N17" s="503">
        <f t="shared" si="2"/>
        <v>299</v>
      </c>
      <c r="P17" s="664" t="s">
        <v>293</v>
      </c>
      <c r="Q17" s="663">
        <v>2.8170208256054263E-2</v>
      </c>
      <c r="V17" s="664" t="s">
        <v>293</v>
      </c>
      <c r="W17" s="663">
        <v>1.4E-2</v>
      </c>
      <c r="AB17" s="664" t="s">
        <v>293</v>
      </c>
      <c r="AC17" s="663">
        <v>8.2270180040538935E-3</v>
      </c>
      <c r="AH17" s="664" t="s">
        <v>293</v>
      </c>
      <c r="AI17" s="663">
        <v>5.1342513291660181E-2</v>
      </c>
      <c r="AN17" s="664" t="s">
        <v>293</v>
      </c>
      <c r="AO17" s="663">
        <v>8.1628823419027958E-3</v>
      </c>
      <c r="AT17" s="664" t="s">
        <v>293</v>
      </c>
      <c r="AU17" s="663">
        <v>6.3371356147021544E-3</v>
      </c>
      <c r="AZ17" s="664" t="s">
        <v>293</v>
      </c>
      <c r="BA17" s="663">
        <v>3.7832130916769314E-3</v>
      </c>
    </row>
    <row r="18" spans="1:53" outlineLevel="2">
      <c r="A18" s="446">
        <v>895</v>
      </c>
      <c r="B18" s="446" t="s">
        <v>303</v>
      </c>
      <c r="C18" s="507">
        <v>26510</v>
      </c>
      <c r="D18" s="508">
        <v>24496</v>
      </c>
      <c r="E18" s="634">
        <v>0.9240286684270087</v>
      </c>
      <c r="F18" s="509">
        <v>1853</v>
      </c>
      <c r="G18" s="634">
        <v>6.9898151640890235E-2</v>
      </c>
      <c r="H18" s="508">
        <f>VLOOKUP(A18,Hoja1!$A$2:$B$126,2)</f>
        <v>433</v>
      </c>
      <c r="I18" s="510">
        <v>1.6333459072048282E-2</v>
      </c>
      <c r="J18" s="508">
        <v>48</v>
      </c>
      <c r="K18" s="510">
        <v>1.8106374952847981E-3</v>
      </c>
      <c r="L18" s="504">
        <f t="shared" si="0"/>
        <v>26830</v>
      </c>
      <c r="M18" s="600">
        <f t="shared" si="1"/>
        <v>1.012070916635232</v>
      </c>
      <c r="N18" s="503">
        <f t="shared" si="2"/>
        <v>-320</v>
      </c>
    </row>
    <row r="19" spans="1:53" ht="12.75" outlineLevel="1">
      <c r="A19" s="447"/>
      <c r="B19" s="447" t="s">
        <v>304</v>
      </c>
      <c r="C19" s="436">
        <v>542171</v>
      </c>
      <c r="D19" s="437">
        <v>400192</v>
      </c>
      <c r="E19" s="666">
        <v>0.73812874535893658</v>
      </c>
      <c r="F19" s="437">
        <v>199144</v>
      </c>
      <c r="G19" s="667">
        <v>0.36730846909923254</v>
      </c>
      <c r="H19" s="457">
        <f>SUM(H20:H30)</f>
        <v>9740</v>
      </c>
      <c r="I19" s="667">
        <v>1.8058878103033915E-2</v>
      </c>
      <c r="J19" s="437">
        <v>10079</v>
      </c>
      <c r="K19" s="667">
        <v>1.8590075824785907E-2</v>
      </c>
      <c r="L19" s="437">
        <f t="shared" si="0"/>
        <v>619155</v>
      </c>
      <c r="M19" s="458">
        <f t="shared" si="1"/>
        <v>1.1419921021227619</v>
      </c>
      <c r="N19" s="438">
        <f t="shared" si="2"/>
        <v>-76984</v>
      </c>
    </row>
    <row r="20" spans="1:53" outlineLevel="2">
      <c r="A20" s="446">
        <v>45</v>
      </c>
      <c r="B20" s="445" t="s">
        <v>305</v>
      </c>
      <c r="C20" s="507">
        <v>131754</v>
      </c>
      <c r="D20" s="508">
        <v>64919</v>
      </c>
      <c r="E20" s="634">
        <v>0.4927288735066867</v>
      </c>
      <c r="F20" s="509">
        <v>85085</v>
      </c>
      <c r="G20" s="634">
        <v>0.64578684518117102</v>
      </c>
      <c r="H20" s="508">
        <f>VLOOKUP(A20,Hoja1!$A$2:$B$126,2)</f>
        <v>2129</v>
      </c>
      <c r="I20" s="510">
        <v>1.622721131806245E-2</v>
      </c>
      <c r="J20" s="508">
        <v>3284</v>
      </c>
      <c r="K20" s="510">
        <v>2.4925239461420525E-2</v>
      </c>
      <c r="L20" s="504">
        <f t="shared" si="0"/>
        <v>155417</v>
      </c>
      <c r="M20" s="600">
        <f t="shared" si="1"/>
        <v>1.179599860345796</v>
      </c>
      <c r="N20" s="503">
        <f t="shared" si="2"/>
        <v>-23663</v>
      </c>
    </row>
    <row r="21" spans="1:53" outlineLevel="2">
      <c r="A21" s="446">
        <v>51</v>
      </c>
      <c r="B21" s="445" t="s">
        <v>306</v>
      </c>
      <c r="C21" s="507">
        <v>31462</v>
      </c>
      <c r="D21" s="508">
        <v>25936</v>
      </c>
      <c r="E21" s="634">
        <v>0.82435954484775287</v>
      </c>
      <c r="F21" s="509">
        <v>3786</v>
      </c>
      <c r="G21" s="634">
        <v>0.12033564299790223</v>
      </c>
      <c r="H21" s="508">
        <f>VLOOKUP(A21,Hoja1!$A$2:$B$126,2)</f>
        <v>625</v>
      </c>
      <c r="I21" s="510">
        <v>1.9928803000444983E-2</v>
      </c>
      <c r="J21" s="508">
        <v>181</v>
      </c>
      <c r="K21" s="510">
        <v>5.7529718390439263E-3</v>
      </c>
      <c r="L21" s="504">
        <f t="shared" si="0"/>
        <v>30528</v>
      </c>
      <c r="M21" s="600">
        <f t="shared" si="1"/>
        <v>0.97031339393554128</v>
      </c>
      <c r="N21" s="503">
        <f t="shared" si="2"/>
        <v>934</v>
      </c>
    </row>
    <row r="22" spans="1:53" outlineLevel="2">
      <c r="A22" s="446">
        <v>147</v>
      </c>
      <c r="B22" s="445" t="s">
        <v>307</v>
      </c>
      <c r="C22" s="507">
        <v>52749</v>
      </c>
      <c r="D22" s="508">
        <v>30728</v>
      </c>
      <c r="E22" s="634">
        <v>0.58253237028190108</v>
      </c>
      <c r="F22" s="509">
        <v>26241</v>
      </c>
      <c r="G22" s="634">
        <v>0.49746914633452766</v>
      </c>
      <c r="H22" s="508">
        <f>VLOOKUP(A22,Hoja1!$A$2:$B$126,2)</f>
        <v>536</v>
      </c>
      <c r="I22" s="510">
        <v>1.0256118599404729E-2</v>
      </c>
      <c r="J22" s="508">
        <v>3001</v>
      </c>
      <c r="K22" s="510">
        <v>5.6892073783389258E-2</v>
      </c>
      <c r="L22" s="504">
        <f t="shared" si="0"/>
        <v>60506</v>
      </c>
      <c r="M22" s="600">
        <f t="shared" si="1"/>
        <v>1.1470549204724261</v>
      </c>
      <c r="N22" s="503">
        <f t="shared" si="2"/>
        <v>-7757</v>
      </c>
      <c r="T22" s="216"/>
    </row>
    <row r="23" spans="1:53" outlineLevel="2">
      <c r="A23" s="446">
        <v>172</v>
      </c>
      <c r="B23" s="445" t="s">
        <v>308</v>
      </c>
      <c r="C23" s="507">
        <v>61714</v>
      </c>
      <c r="D23" s="508">
        <v>41431</v>
      </c>
      <c r="E23" s="634">
        <v>0.67133875619794536</v>
      </c>
      <c r="F23" s="509">
        <v>31348</v>
      </c>
      <c r="G23" s="634">
        <v>0.50795605535210808</v>
      </c>
      <c r="H23" s="508">
        <f>VLOOKUP(A23,Hoja1!$A$2:$B$126,2)</f>
        <v>802</v>
      </c>
      <c r="I23" s="510">
        <v>1.2946819198237029E-2</v>
      </c>
      <c r="J23" s="508">
        <v>1260</v>
      </c>
      <c r="K23" s="510">
        <v>2.0416761188709207E-2</v>
      </c>
      <c r="L23" s="504">
        <f t="shared" si="0"/>
        <v>74841</v>
      </c>
      <c r="M23" s="600">
        <f t="shared" si="1"/>
        <v>1.2127070032731633</v>
      </c>
      <c r="N23" s="503">
        <f t="shared" si="2"/>
        <v>-13127</v>
      </c>
    </row>
    <row r="24" spans="1:53" outlineLevel="2">
      <c r="A24" s="446">
        <v>475</v>
      </c>
      <c r="B24" s="445" t="s">
        <v>309</v>
      </c>
      <c r="C24" s="507">
        <v>5398</v>
      </c>
      <c r="D24" s="508">
        <v>4754</v>
      </c>
      <c r="E24" s="634">
        <v>0.88069655427936278</v>
      </c>
      <c r="F24" s="509">
        <v>282</v>
      </c>
      <c r="G24" s="634">
        <v>5.2241570952204518E-2</v>
      </c>
      <c r="H24" s="508">
        <f>VLOOKUP(A24,Hoja1!$A$2:$B$126,2)</f>
        <v>80</v>
      </c>
      <c r="I24" s="510">
        <v>1.4820303816228233E-2</v>
      </c>
      <c r="J24" s="508">
        <v>18</v>
      </c>
      <c r="K24" s="510">
        <v>3.3345683586513525E-3</v>
      </c>
      <c r="L24" s="504">
        <f t="shared" si="0"/>
        <v>5134</v>
      </c>
      <c r="M24" s="600">
        <f t="shared" si="1"/>
        <v>0.95109299740644682</v>
      </c>
      <c r="N24" s="503">
        <f t="shared" si="2"/>
        <v>264</v>
      </c>
    </row>
    <row r="25" spans="1:53" outlineLevel="2">
      <c r="A25" s="446">
        <v>480</v>
      </c>
      <c r="B25" s="445" t="s">
        <v>310</v>
      </c>
      <c r="C25" s="507">
        <v>14838</v>
      </c>
      <c r="D25" s="508">
        <v>21198</v>
      </c>
      <c r="E25" s="634">
        <v>1.4286291953093408</v>
      </c>
      <c r="F25" s="509">
        <v>2145</v>
      </c>
      <c r="G25" s="634">
        <v>0.14456126162555599</v>
      </c>
      <c r="H25" s="508">
        <f>VLOOKUP(A25,Hoja1!$A$2:$B$126,2)</f>
        <v>294</v>
      </c>
      <c r="I25" s="510">
        <v>2.0016174686615446E-2</v>
      </c>
      <c r="J25" s="508">
        <v>197</v>
      </c>
      <c r="K25" s="510">
        <v>1.3276721930179269E-2</v>
      </c>
      <c r="L25" s="504">
        <f t="shared" si="0"/>
        <v>23834</v>
      </c>
      <c r="M25" s="600">
        <f t="shared" si="1"/>
        <v>1.6062811699689985</v>
      </c>
      <c r="N25" s="503">
        <f t="shared" si="2"/>
        <v>-8996</v>
      </c>
    </row>
    <row r="26" spans="1:53" outlineLevel="2">
      <c r="A26" s="446">
        <v>490</v>
      </c>
      <c r="B26" s="445" t="s">
        <v>311</v>
      </c>
      <c r="C26" s="507">
        <v>45503</v>
      </c>
      <c r="D26" s="508">
        <v>49149</v>
      </c>
      <c r="E26" s="634">
        <v>1.0801265850603257</v>
      </c>
      <c r="F26" s="509">
        <v>5296</v>
      </c>
      <c r="G26" s="634">
        <v>0.11638793046612311</v>
      </c>
      <c r="H26" s="508">
        <f>VLOOKUP(A26,Hoja1!$A$2:$B$126,2)</f>
        <v>956</v>
      </c>
      <c r="I26" s="510">
        <v>2.1097510054282134E-2</v>
      </c>
      <c r="J26" s="508">
        <v>197</v>
      </c>
      <c r="K26" s="510">
        <v>4.3293848757224801E-3</v>
      </c>
      <c r="L26" s="504">
        <f t="shared" si="0"/>
        <v>55598</v>
      </c>
      <c r="M26" s="600">
        <f t="shared" si="1"/>
        <v>1.2218535041645606</v>
      </c>
      <c r="N26" s="503">
        <f t="shared" si="2"/>
        <v>-10095</v>
      </c>
    </row>
    <row r="27" spans="1:53" ht="15.75" outlineLevel="2" thickBot="1">
      <c r="A27" s="446">
        <v>659</v>
      </c>
      <c r="B27" s="445" t="s">
        <v>312</v>
      </c>
      <c r="C27" s="507">
        <v>21608</v>
      </c>
      <c r="D27" s="508">
        <v>21224</v>
      </c>
      <c r="E27" s="634">
        <v>0.9822288041466124</v>
      </c>
      <c r="F27" s="509">
        <v>1670</v>
      </c>
      <c r="G27" s="634">
        <v>7.7286190299888924E-2</v>
      </c>
      <c r="H27" s="508">
        <f>VLOOKUP(A27,Hoja1!$A$2:$B$126,2)</f>
        <v>377</v>
      </c>
      <c r="I27" s="510">
        <v>1.7447241762310255E-2</v>
      </c>
      <c r="J27" s="508">
        <v>101</v>
      </c>
      <c r="K27" s="510">
        <v>4.6741947426878934E-3</v>
      </c>
      <c r="L27" s="504">
        <f t="shared" si="0"/>
        <v>23372</v>
      </c>
      <c r="M27" s="600">
        <f t="shared" si="1"/>
        <v>1.0816364309514994</v>
      </c>
      <c r="N27" s="503">
        <f t="shared" si="2"/>
        <v>-1764</v>
      </c>
    </row>
    <row r="28" spans="1:53" outlineLevel="2">
      <c r="A28" s="446">
        <v>665</v>
      </c>
      <c r="B28" s="445" t="s">
        <v>313</v>
      </c>
      <c r="C28" s="507">
        <v>33150</v>
      </c>
      <c r="D28" s="508">
        <v>30843</v>
      </c>
      <c r="E28" s="634">
        <v>0.93040723981900453</v>
      </c>
      <c r="F28" s="509">
        <v>2228</v>
      </c>
      <c r="G28" s="634">
        <v>6.7209653092006036E-2</v>
      </c>
      <c r="H28" s="508">
        <f>VLOOKUP(A28,Hoja1!$A$2:$B$126,2)</f>
        <v>560</v>
      </c>
      <c r="I28" s="510">
        <v>1.6953242835595777E-2</v>
      </c>
      <c r="J28" s="508">
        <v>389</v>
      </c>
      <c r="K28" s="510">
        <v>1.1734539969834087E-2</v>
      </c>
      <c r="L28" s="504">
        <f t="shared" si="0"/>
        <v>34020</v>
      </c>
      <c r="M28" s="600">
        <f t="shared" si="1"/>
        <v>1.0262443438914026</v>
      </c>
      <c r="N28" s="503">
        <f t="shared" si="2"/>
        <v>-870</v>
      </c>
      <c r="P28" s="659" t="s">
        <v>287</v>
      </c>
      <c r="Q28" s="660">
        <v>0.83798749981442722</v>
      </c>
      <c r="V28" s="659" t="s">
        <v>287</v>
      </c>
      <c r="W28" s="660">
        <v>0.91585283214413837</v>
      </c>
      <c r="AB28" s="659" t="s">
        <v>287</v>
      </c>
      <c r="AC28" s="660">
        <v>0.75800128098130937</v>
      </c>
      <c r="AH28" s="659" t="s">
        <v>287</v>
      </c>
      <c r="AI28" s="660">
        <v>0.82691549030033795</v>
      </c>
      <c r="AN28" s="659" t="s">
        <v>287</v>
      </c>
      <c r="AO28" s="660">
        <v>0.93598753803796553</v>
      </c>
      <c r="AT28" s="659" t="s">
        <v>287</v>
      </c>
      <c r="AU28" s="660">
        <v>0.91556986838420606</v>
      </c>
      <c r="AZ28" s="659" t="s">
        <v>287</v>
      </c>
      <c r="BA28" s="660">
        <v>0.91300782705926198</v>
      </c>
    </row>
    <row r="29" spans="1:53" outlineLevel="2">
      <c r="A29" s="446">
        <v>837</v>
      </c>
      <c r="B29" s="445" t="s">
        <v>314</v>
      </c>
      <c r="C29" s="507">
        <v>134278</v>
      </c>
      <c r="D29" s="508">
        <v>102427</v>
      </c>
      <c r="E29" s="634">
        <v>0.76279807563413216</v>
      </c>
      <c r="F29" s="509">
        <v>40793</v>
      </c>
      <c r="G29" s="634">
        <v>0.30379511163407258</v>
      </c>
      <c r="H29" s="508">
        <f>VLOOKUP(A29,Hoja1!$A$2:$B$126,2)</f>
        <v>3187</v>
      </c>
      <c r="I29" s="510">
        <v>2.3957759275532849E-2</v>
      </c>
      <c r="J29" s="508">
        <v>1432</v>
      </c>
      <c r="K29" s="510">
        <v>1.0664442425415928E-2</v>
      </c>
      <c r="L29" s="504">
        <f t="shared" si="0"/>
        <v>147839</v>
      </c>
      <c r="M29" s="600">
        <f t="shared" si="1"/>
        <v>1.1009919718792356</v>
      </c>
      <c r="N29" s="503">
        <f t="shared" si="2"/>
        <v>-13561</v>
      </c>
      <c r="P29" s="661" t="s">
        <v>289</v>
      </c>
      <c r="Q29" s="662">
        <v>0.13745379236627622</v>
      </c>
      <c r="V29" s="661" t="s">
        <v>289</v>
      </c>
      <c r="W29" s="669">
        <v>5.3852592976441981E-2</v>
      </c>
      <c r="AB29" s="661" t="s">
        <v>289</v>
      </c>
      <c r="AC29" s="669">
        <v>0.21000329949731189</v>
      </c>
      <c r="AH29" s="661" t="s">
        <v>289</v>
      </c>
      <c r="AI29" s="669">
        <v>0.15461141318330732</v>
      </c>
      <c r="AN29" s="661" t="s">
        <v>289</v>
      </c>
      <c r="AO29" s="669">
        <v>4.7565570207216343E-2</v>
      </c>
      <c r="AT29" s="661" t="s">
        <v>289</v>
      </c>
      <c r="AU29" s="669">
        <v>6.5247829739568747E-2</v>
      </c>
      <c r="AZ29" s="661" t="s">
        <v>289</v>
      </c>
      <c r="BA29" s="669">
        <v>6.9064480059634739E-2</v>
      </c>
    </row>
    <row r="30" spans="1:53" outlineLevel="2">
      <c r="A30" s="446">
        <v>873</v>
      </c>
      <c r="B30" s="445" t="s">
        <v>315</v>
      </c>
      <c r="C30" s="507">
        <v>9717</v>
      </c>
      <c r="D30" s="508">
        <v>7583</v>
      </c>
      <c r="E30" s="634">
        <v>0.78038489245651954</v>
      </c>
      <c r="F30" s="509">
        <v>270</v>
      </c>
      <c r="G30" s="634">
        <v>2.7786353812905219E-2</v>
      </c>
      <c r="H30" s="508">
        <f>VLOOKUP(A30,Hoja1!$A$2:$B$126,2)</f>
        <v>194</v>
      </c>
      <c r="I30" s="510">
        <v>1.9862097355150765E-2</v>
      </c>
      <c r="J30" s="508">
        <v>19</v>
      </c>
      <c r="K30" s="510">
        <v>1.9553360090562933E-3</v>
      </c>
      <c r="L30" s="504">
        <f t="shared" si="0"/>
        <v>8066</v>
      </c>
      <c r="M30" s="600">
        <f t="shared" si="1"/>
        <v>0.83009159205516103</v>
      </c>
      <c r="N30" s="503">
        <f t="shared" si="2"/>
        <v>1651</v>
      </c>
      <c r="O30" s="211"/>
      <c r="P30" s="661" t="s">
        <v>291</v>
      </c>
      <c r="Q30" s="662">
        <v>1.5584405944268768E-2</v>
      </c>
      <c r="V30" s="661" t="s">
        <v>291</v>
      </c>
      <c r="W30" s="662">
        <v>1.3792003826683143E-2</v>
      </c>
      <c r="AB30" s="661" t="s">
        <v>291</v>
      </c>
      <c r="AC30" s="662">
        <v>1.8302505677076256E-2</v>
      </c>
      <c r="AH30" s="661" t="s">
        <v>291</v>
      </c>
      <c r="AI30" s="662">
        <v>1.2521226051011133E-2</v>
      </c>
      <c r="AN30" s="661" t="s">
        <v>291</v>
      </c>
      <c r="AO30" s="662">
        <v>1.3476307781480944E-2</v>
      </c>
      <c r="AT30" s="661" t="s">
        <v>291</v>
      </c>
      <c r="AU30" s="662">
        <v>1.512181461775413E-2</v>
      </c>
      <c r="AZ30" s="661" t="s">
        <v>291</v>
      </c>
      <c r="BA30" s="662">
        <v>1.6138650764070072E-2</v>
      </c>
    </row>
    <row r="31" spans="1:53" ht="13.5" outlineLevel="2" thickBot="1">
      <c r="A31" s="447"/>
      <c r="B31" s="447" t="s">
        <v>316</v>
      </c>
      <c r="C31" s="436">
        <v>208590</v>
      </c>
      <c r="D31" s="437">
        <v>141033</v>
      </c>
      <c r="E31" s="666">
        <v>0.67612541349057964</v>
      </c>
      <c r="F31" s="437">
        <v>40565</v>
      </c>
      <c r="G31" s="666">
        <v>0.19447240999089122</v>
      </c>
      <c r="H31" s="457">
        <f>SUM(H32:H41)</f>
        <v>3233</v>
      </c>
      <c r="I31" s="666">
        <v>1.5489716669063713E-2</v>
      </c>
      <c r="J31" s="437">
        <v>1124</v>
      </c>
      <c r="K31" s="666">
        <v>5.3885612924876548E-3</v>
      </c>
      <c r="L31" s="437">
        <f t="shared" si="0"/>
        <v>185955</v>
      </c>
      <c r="M31" s="458">
        <f t="shared" si="1"/>
        <v>0.89148568963037533</v>
      </c>
      <c r="N31" s="438">
        <f t="shared" si="2"/>
        <v>22635</v>
      </c>
      <c r="P31" s="664" t="s">
        <v>293</v>
      </c>
      <c r="Q31" s="663">
        <v>8.9743018750278354E-3</v>
      </c>
      <c r="V31" s="664" t="s">
        <v>293</v>
      </c>
      <c r="W31" s="663">
        <v>1.6502571052736476E-2</v>
      </c>
      <c r="AB31" s="664" t="s">
        <v>293</v>
      </c>
      <c r="AC31" s="663">
        <v>1.3692913844302544E-2</v>
      </c>
      <c r="AH31" s="664" t="s">
        <v>293</v>
      </c>
      <c r="AI31" s="663">
        <v>5.9518704653436479E-3</v>
      </c>
      <c r="AN31" s="664" t="s">
        <v>293</v>
      </c>
      <c r="AO31" s="663">
        <v>2.9705839733371975E-3</v>
      </c>
      <c r="AT31" s="664" t="s">
        <v>293</v>
      </c>
      <c r="AU31" s="663">
        <v>4.0604872584710169E-3</v>
      </c>
      <c r="AZ31" s="664" t="s">
        <v>293</v>
      </c>
      <c r="BA31" s="663">
        <v>1.7890421170331718E-3</v>
      </c>
    </row>
    <row r="32" spans="1:53" outlineLevel="2">
      <c r="A32" s="446">
        <v>31</v>
      </c>
      <c r="B32" s="445" t="s">
        <v>317</v>
      </c>
      <c r="C32" s="507">
        <v>27921</v>
      </c>
      <c r="D32" s="508">
        <v>17879</v>
      </c>
      <c r="E32" s="634">
        <v>0.6403423946133735</v>
      </c>
      <c r="F32" s="509">
        <v>3671</v>
      </c>
      <c r="G32" s="634">
        <v>0.13147809892195839</v>
      </c>
      <c r="H32" s="508">
        <f>VLOOKUP(A32,Hoja1!$A$2:$B$126,2)</f>
        <v>448</v>
      </c>
      <c r="I32" s="510">
        <v>1.5973639912610579E-2</v>
      </c>
      <c r="J32" s="508">
        <v>105</v>
      </c>
      <c r="K32" s="510">
        <v>3.7606102933276028E-3</v>
      </c>
      <c r="L32" s="504">
        <f t="shared" si="0"/>
        <v>22103</v>
      </c>
      <c r="M32" s="600">
        <f t="shared" si="1"/>
        <v>0.7916263744135239</v>
      </c>
      <c r="N32" s="503">
        <f t="shared" si="2"/>
        <v>5818</v>
      </c>
    </row>
    <row r="33" spans="1:83" outlineLevel="2">
      <c r="A33" s="446">
        <v>40</v>
      </c>
      <c r="B33" s="445" t="s">
        <v>318</v>
      </c>
      <c r="C33" s="507">
        <v>19704</v>
      </c>
      <c r="D33" s="508">
        <v>15128</v>
      </c>
      <c r="E33" s="634">
        <v>0.76776289078359727</v>
      </c>
      <c r="F33" s="509">
        <v>1554</v>
      </c>
      <c r="G33" s="634">
        <v>7.8867235079171746E-2</v>
      </c>
      <c r="H33" s="508">
        <f>VLOOKUP(A33,Hoja1!$A$2:$B$126,2)</f>
        <v>271</v>
      </c>
      <c r="I33" s="510">
        <v>1.3753552578156719E-2</v>
      </c>
      <c r="J33" s="508">
        <v>62</v>
      </c>
      <c r="K33" s="510">
        <v>3.1465692245229394E-3</v>
      </c>
      <c r="L33" s="504">
        <f t="shared" si="0"/>
        <v>17015</v>
      </c>
      <c r="M33" s="600">
        <f t="shared" si="1"/>
        <v>0.86353024766544861</v>
      </c>
      <c r="N33" s="503">
        <f t="shared" si="2"/>
        <v>2689</v>
      </c>
    </row>
    <row r="34" spans="1:83" outlineLevel="2">
      <c r="A34" s="446">
        <v>190</v>
      </c>
      <c r="B34" s="445" t="s">
        <v>319</v>
      </c>
      <c r="C34" s="507">
        <v>10246</v>
      </c>
      <c r="D34" s="508">
        <v>6710</v>
      </c>
      <c r="E34" s="634">
        <v>0.65488971305875465</v>
      </c>
      <c r="F34" s="509">
        <v>3213</v>
      </c>
      <c r="G34" s="634">
        <v>0.31358578957642008</v>
      </c>
      <c r="H34" s="508">
        <f>VLOOKUP(A34,Hoja1!$A$2:$B$126,2)</f>
        <v>222</v>
      </c>
      <c r="I34" s="510">
        <v>2.1569392933827834E-2</v>
      </c>
      <c r="J34" s="508">
        <v>171</v>
      </c>
      <c r="K34" s="510">
        <v>1.6689439781378098E-2</v>
      </c>
      <c r="L34" s="504">
        <f t="shared" si="0"/>
        <v>10316</v>
      </c>
      <c r="M34" s="600">
        <f t="shared" si="1"/>
        <v>1.0068319344134296</v>
      </c>
      <c r="N34" s="503">
        <f t="shared" si="2"/>
        <v>-70</v>
      </c>
    </row>
    <row r="35" spans="1:83" outlineLevel="2">
      <c r="A35" s="446">
        <v>604</v>
      </c>
      <c r="B35" s="445" t="s">
        <v>320</v>
      </c>
      <c r="C35" s="507">
        <v>30559</v>
      </c>
      <c r="D35" s="508">
        <v>22457</v>
      </c>
      <c r="E35" s="634">
        <v>0.73487352334827716</v>
      </c>
      <c r="F35" s="509">
        <v>5789</v>
      </c>
      <c r="G35" s="634">
        <v>0.18943682712130633</v>
      </c>
      <c r="H35" s="508">
        <f>VLOOKUP(A35,Hoja1!$A$2:$B$126,2)</f>
        <v>424</v>
      </c>
      <c r="I35" s="510">
        <v>1.3907523151935599E-2</v>
      </c>
      <c r="J35" s="508">
        <v>86</v>
      </c>
      <c r="K35" s="510">
        <v>2.8142282142740271E-3</v>
      </c>
      <c r="L35" s="504">
        <f t="shared" si="0"/>
        <v>28756</v>
      </c>
      <c r="M35" s="600">
        <f t="shared" si="1"/>
        <v>0.94099937825190616</v>
      </c>
      <c r="N35" s="503">
        <f t="shared" si="2"/>
        <v>1803</v>
      </c>
      <c r="O35" s="211"/>
    </row>
    <row r="36" spans="1:83" outlineLevel="2">
      <c r="A36" s="446">
        <v>670</v>
      </c>
      <c r="B36" s="445" t="s">
        <v>321</v>
      </c>
      <c r="C36" s="507">
        <v>22271</v>
      </c>
      <c r="D36" s="508">
        <v>13986</v>
      </c>
      <c r="E36" s="634">
        <v>0.62799155852902877</v>
      </c>
      <c r="F36" s="509">
        <v>3393</v>
      </c>
      <c r="G36" s="634">
        <v>0.15235059045395358</v>
      </c>
      <c r="H36" s="508">
        <f>VLOOKUP(A36,Hoja1!$A$2:$B$126,2)</f>
        <v>409</v>
      </c>
      <c r="I36" s="510">
        <v>1.8364689506533159E-2</v>
      </c>
      <c r="J36" s="508">
        <v>238</v>
      </c>
      <c r="K36" s="510">
        <v>1.068654303803152E-2</v>
      </c>
      <c r="L36" s="504">
        <f t="shared" si="0"/>
        <v>18026</v>
      </c>
      <c r="M36" s="600">
        <f t="shared" si="1"/>
        <v>0.80939338152754703</v>
      </c>
      <c r="N36" s="503">
        <f t="shared" si="2"/>
        <v>4245</v>
      </c>
    </row>
    <row r="37" spans="1:83" outlineLevel="2">
      <c r="A37" s="446">
        <v>690</v>
      </c>
      <c r="B37" s="445" t="s">
        <v>322</v>
      </c>
      <c r="C37" s="507">
        <v>12708</v>
      </c>
      <c r="D37" s="508">
        <v>6263</v>
      </c>
      <c r="E37" s="634">
        <v>0.49283915643689014</v>
      </c>
      <c r="F37" s="509">
        <v>1474</v>
      </c>
      <c r="G37" s="634">
        <v>0.11598992760465848</v>
      </c>
      <c r="H37" s="508">
        <f>VLOOKUP(A37,Hoja1!$A$2:$B$126,2)</f>
        <v>188</v>
      </c>
      <c r="I37" s="510">
        <v>1.4715140069247718E-2</v>
      </c>
      <c r="J37" s="508">
        <v>73</v>
      </c>
      <c r="K37" s="510">
        <v>5.7444129682090025E-3</v>
      </c>
      <c r="L37" s="504">
        <f t="shared" si="0"/>
        <v>7998</v>
      </c>
      <c r="M37" s="600">
        <f t="shared" si="1"/>
        <v>0.62936732766761094</v>
      </c>
      <c r="N37" s="503">
        <f t="shared" si="2"/>
        <v>4710</v>
      </c>
    </row>
    <row r="38" spans="1:83" outlineLevel="2">
      <c r="A38" s="446">
        <v>736</v>
      </c>
      <c r="B38" s="445" t="s">
        <v>323</v>
      </c>
      <c r="C38" s="507">
        <v>40607</v>
      </c>
      <c r="D38" s="508">
        <v>26476</v>
      </c>
      <c r="E38" s="634">
        <v>0.65200581180584627</v>
      </c>
      <c r="F38" s="509">
        <v>14473</v>
      </c>
      <c r="G38" s="634">
        <v>0.35641638141207183</v>
      </c>
      <c r="H38" s="508">
        <f>VLOOKUP(A38,Hoja1!$A$2:$B$126,2)</f>
        <v>508</v>
      </c>
      <c r="I38" s="510">
        <v>1.253478464304184E-2</v>
      </c>
      <c r="J38" s="508">
        <v>118</v>
      </c>
      <c r="K38" s="510">
        <v>2.9059029231413304E-3</v>
      </c>
      <c r="L38" s="504">
        <f t="shared" si="0"/>
        <v>41575</v>
      </c>
      <c r="M38" s="600">
        <f t="shared" si="1"/>
        <v>1.0238382544881424</v>
      </c>
      <c r="N38" s="503">
        <f t="shared" si="2"/>
        <v>-968</v>
      </c>
    </row>
    <row r="39" spans="1:83" outlineLevel="2">
      <c r="A39" s="446">
        <v>858</v>
      </c>
      <c r="B39" s="445" t="s">
        <v>324</v>
      </c>
      <c r="C39" s="507">
        <v>12414</v>
      </c>
      <c r="D39" s="508">
        <v>11240</v>
      </c>
      <c r="E39" s="634">
        <v>0.90542935395521185</v>
      </c>
      <c r="F39" s="509">
        <v>2557</v>
      </c>
      <c r="G39" s="634">
        <v>0.20597712260351217</v>
      </c>
      <c r="H39" s="508">
        <f>VLOOKUP(A39,Hoja1!$A$2:$B$126,2)</f>
        <v>219</v>
      </c>
      <c r="I39" s="510">
        <v>1.7641372643789271E-2</v>
      </c>
      <c r="J39" s="508">
        <v>97</v>
      </c>
      <c r="K39" s="510">
        <v>7.8137586595778963E-3</v>
      </c>
      <c r="L39" s="504">
        <f t="shared" si="0"/>
        <v>14113</v>
      </c>
      <c r="M39" s="600">
        <f t="shared" si="1"/>
        <v>1.1368616078620912</v>
      </c>
      <c r="N39" s="503">
        <f t="shared" si="2"/>
        <v>-1699</v>
      </c>
    </row>
    <row r="40" spans="1:83" outlineLevel="1">
      <c r="A40" s="446">
        <v>885</v>
      </c>
      <c r="B40" s="445" t="s">
        <v>325</v>
      </c>
      <c r="C40" s="507">
        <v>7921</v>
      </c>
      <c r="D40" s="508">
        <v>5522</v>
      </c>
      <c r="E40" s="634">
        <v>0.69713420022724404</v>
      </c>
      <c r="F40" s="509">
        <v>992</v>
      </c>
      <c r="G40" s="634">
        <v>0.12523671253629592</v>
      </c>
      <c r="H40" s="508">
        <f>VLOOKUP(A40,Hoja1!$A$2:$B$126,2)</f>
        <v>108</v>
      </c>
      <c r="I40" s="510">
        <v>1.3634642090645121E-2</v>
      </c>
      <c r="J40" s="508">
        <v>62</v>
      </c>
      <c r="K40" s="510">
        <v>7.8272945335184953E-3</v>
      </c>
      <c r="L40" s="504">
        <f t="shared" si="0"/>
        <v>6684</v>
      </c>
      <c r="M40" s="600">
        <f t="shared" si="1"/>
        <v>0.84383284938770353</v>
      </c>
      <c r="N40" s="503">
        <f t="shared" si="2"/>
        <v>1237</v>
      </c>
    </row>
    <row r="41" spans="1:83" ht="15.75" outlineLevel="2" thickBot="1">
      <c r="A41" s="446">
        <v>890</v>
      </c>
      <c r="B41" s="445" t="s">
        <v>326</v>
      </c>
      <c r="C41" s="507">
        <v>24239</v>
      </c>
      <c r="D41" s="508">
        <v>15372</v>
      </c>
      <c r="E41" s="634">
        <v>0.63418457857172328</v>
      </c>
      <c r="F41" s="509">
        <v>3449</v>
      </c>
      <c r="G41" s="634">
        <v>0.14229134865299722</v>
      </c>
      <c r="H41" s="508">
        <f>VLOOKUP(A41,Hoja1!$A$2:$B$126,2)</f>
        <v>436</v>
      </c>
      <c r="I41" s="510">
        <v>1.7987540740129544E-2</v>
      </c>
      <c r="J41" s="508">
        <v>112</v>
      </c>
      <c r="K41" s="510">
        <v>4.6206526671892408E-3</v>
      </c>
      <c r="L41" s="504">
        <f t="shared" si="0"/>
        <v>19369</v>
      </c>
      <c r="M41" s="600">
        <f t="shared" si="1"/>
        <v>0.79908412063203926</v>
      </c>
      <c r="N41" s="503">
        <f t="shared" si="2"/>
        <v>4870</v>
      </c>
    </row>
    <row r="42" spans="1:83" ht="12.75" outlineLevel="2">
      <c r="A42" s="447"/>
      <c r="B42" s="447" t="s">
        <v>327</v>
      </c>
      <c r="C42" s="436">
        <v>219073</v>
      </c>
      <c r="D42" s="437">
        <v>151078</v>
      </c>
      <c r="E42" s="666">
        <v>0.68962400660966894</v>
      </c>
      <c r="F42" s="437">
        <v>35430</v>
      </c>
      <c r="G42" s="666">
        <v>0.16172691294682595</v>
      </c>
      <c r="H42" s="457">
        <f>SUM(H43:H61)</f>
        <v>4301</v>
      </c>
      <c r="I42" s="666">
        <v>1.9737712999776329E-2</v>
      </c>
      <c r="J42" s="437">
        <v>1520</v>
      </c>
      <c r="K42" s="666">
        <v>6.9383264939084236E-3</v>
      </c>
      <c r="L42" s="437">
        <f t="shared" si="0"/>
        <v>192329</v>
      </c>
      <c r="M42" s="458">
        <f t="shared" si="1"/>
        <v>0.87792197121507443</v>
      </c>
      <c r="N42" s="438">
        <f t="shared" si="2"/>
        <v>26744</v>
      </c>
      <c r="P42" s="659" t="s">
        <v>287</v>
      </c>
      <c r="Q42" s="660">
        <v>0.64629864697693495</v>
      </c>
      <c r="V42" s="659" t="s">
        <v>287</v>
      </c>
      <c r="W42" s="660">
        <v>0.41768429992407963</v>
      </c>
      <c r="AB42" s="659" t="s">
        <v>287</v>
      </c>
      <c r="AC42" s="660">
        <v>0.84952505732066819</v>
      </c>
      <c r="AH42" s="659" t="s">
        <v>287</v>
      </c>
      <c r="AI42" s="660">
        <v>0.50780849762853031</v>
      </c>
      <c r="AN42" s="659" t="s">
        <v>287</v>
      </c>
      <c r="AO42" s="660">
        <v>0.55360912905208581</v>
      </c>
      <c r="AT42" s="659" t="s">
        <v>287</v>
      </c>
      <c r="AU42" s="660">
        <v>0.92598363848850795</v>
      </c>
      <c r="AZ42" s="659" t="s">
        <v>287</v>
      </c>
      <c r="BA42" s="660">
        <v>0.88928975961740153</v>
      </c>
      <c r="BF42" s="659" t="s">
        <v>287</v>
      </c>
      <c r="BG42" s="660">
        <v>0.88394302363224342</v>
      </c>
      <c r="BL42" s="659" t="s">
        <v>287</v>
      </c>
      <c r="BM42" s="660">
        <v>0.90809515659763818</v>
      </c>
      <c r="BR42" s="659" t="s">
        <v>287</v>
      </c>
      <c r="BS42" s="660">
        <v>0.90656046087825526</v>
      </c>
      <c r="BX42" s="659" t="s">
        <v>287</v>
      </c>
      <c r="BY42" s="660">
        <v>0.69268744632072987</v>
      </c>
      <c r="CD42" s="659" t="s">
        <v>287</v>
      </c>
      <c r="CE42" s="660">
        <v>0.94023558586484812</v>
      </c>
    </row>
    <row r="43" spans="1:83" outlineLevel="2">
      <c r="A43" s="446">
        <v>4</v>
      </c>
      <c r="B43" s="445" t="s">
        <v>328</v>
      </c>
      <c r="C43" s="507">
        <v>2820</v>
      </c>
      <c r="D43" s="508">
        <v>1431</v>
      </c>
      <c r="E43" s="634">
        <v>0.50744680851063828</v>
      </c>
      <c r="F43" s="509">
        <v>315</v>
      </c>
      <c r="G43" s="634">
        <v>0.11170212765957446</v>
      </c>
      <c r="H43" s="508">
        <f>VLOOKUP(A43,Hoja1!$A$2:$B$126,2)</f>
        <v>38</v>
      </c>
      <c r="I43" s="510">
        <v>1.3475177304964539E-2</v>
      </c>
      <c r="J43" s="508">
        <v>29</v>
      </c>
      <c r="K43" s="510">
        <v>1.0283687943262411E-2</v>
      </c>
      <c r="L43" s="504">
        <f t="shared" si="0"/>
        <v>1813</v>
      </c>
      <c r="M43" s="600">
        <f t="shared" si="1"/>
        <v>0.64290780141843973</v>
      </c>
      <c r="N43" s="503">
        <f t="shared" si="2"/>
        <v>1007</v>
      </c>
      <c r="P43" s="661" t="s">
        <v>289</v>
      </c>
      <c r="Q43" s="662">
        <v>0.32161187068600755</v>
      </c>
      <c r="V43" s="661" t="s">
        <v>289</v>
      </c>
      <c r="W43" s="662">
        <v>0.54743093176173874</v>
      </c>
      <c r="AB43" s="661" t="s">
        <v>289</v>
      </c>
      <c r="AC43" s="662">
        <v>0.12400917130691123</v>
      </c>
      <c r="AH43" s="661" t="s">
        <v>289</v>
      </c>
      <c r="AI43" s="662">
        <v>0.43365669051907918</v>
      </c>
      <c r="AN43" s="661" t="s">
        <v>289</v>
      </c>
      <c r="AO43" s="662">
        <v>0.41887811005104358</v>
      </c>
      <c r="AT43" s="661" t="s">
        <v>289</v>
      </c>
      <c r="AU43" s="662">
        <v>5.4927931437475652E-2</v>
      </c>
      <c r="AZ43" s="661" t="s">
        <v>289</v>
      </c>
      <c r="BA43" s="662">
        <v>8.9986155976003693E-2</v>
      </c>
      <c r="BF43" s="661" t="s">
        <v>289</v>
      </c>
      <c r="BG43" s="662">
        <v>9.5248372360706449E-2</v>
      </c>
      <c r="BL43" s="661" t="s">
        <v>289</v>
      </c>
      <c r="BM43" s="662">
        <v>7.1453020708540135E-2</v>
      </c>
      <c r="BR43" s="661" t="s">
        <v>289</v>
      </c>
      <c r="BS43" s="662">
        <v>6.5487037799071196E-2</v>
      </c>
      <c r="BX43" s="661" t="s">
        <v>289</v>
      </c>
      <c r="BY43" s="662">
        <v>0.27587256287660022</v>
      </c>
      <c r="CD43" s="661" t="s">
        <v>289</v>
      </c>
      <c r="CE43" s="662">
        <v>3.3477991320520768E-2</v>
      </c>
    </row>
    <row r="44" spans="1:83" outlineLevel="2">
      <c r="A44" s="446">
        <v>42</v>
      </c>
      <c r="B44" s="448" t="s">
        <v>329</v>
      </c>
      <c r="C44" s="507">
        <v>27844</v>
      </c>
      <c r="D44" s="508">
        <v>18434</v>
      </c>
      <c r="E44" s="634">
        <v>0.6620456830915098</v>
      </c>
      <c r="F44" s="509">
        <v>8686</v>
      </c>
      <c r="G44" s="634">
        <v>0.31195230570320354</v>
      </c>
      <c r="H44" s="508">
        <f>VLOOKUP(A44,Hoja1!$A$2:$B$126,2)</f>
        <v>521</v>
      </c>
      <c r="I44" s="510">
        <v>1.8783220801608963E-2</v>
      </c>
      <c r="J44" s="508">
        <v>216</v>
      </c>
      <c r="K44" s="510">
        <v>7.75750610544462E-3</v>
      </c>
      <c r="L44" s="504">
        <f t="shared" si="0"/>
        <v>27857</v>
      </c>
      <c r="M44" s="600">
        <f t="shared" si="1"/>
        <v>1.0004668869415314</v>
      </c>
      <c r="N44" s="503">
        <f t="shared" si="2"/>
        <v>-13</v>
      </c>
      <c r="P44" s="661" t="s">
        <v>291</v>
      </c>
      <c r="Q44" s="662">
        <v>1.5812185282442354E-2</v>
      </c>
      <c r="V44" s="661" t="s">
        <v>291</v>
      </c>
      <c r="W44" s="662">
        <v>1.3755742282500998E-2</v>
      </c>
      <c r="AB44" s="661" t="s">
        <v>291</v>
      </c>
      <c r="AC44" s="662">
        <v>2.0537176547658041E-2</v>
      </c>
      <c r="AH44" s="661" t="s">
        <v>291</v>
      </c>
      <c r="AI44" s="662">
        <v>8.9405232106559134E-3</v>
      </c>
      <c r="AN44" s="661" t="s">
        <v>291</v>
      </c>
      <c r="AO44" s="662">
        <v>1.067639434511879E-2</v>
      </c>
      <c r="AT44" s="661" t="s">
        <v>291</v>
      </c>
      <c r="AU44" s="662">
        <v>1.5582391897156213E-2</v>
      </c>
      <c r="AZ44" s="661" t="s">
        <v>291</v>
      </c>
      <c r="BA44" s="662">
        <v>1.2459621596677434E-2</v>
      </c>
      <c r="BF44" s="661" t="s">
        <v>291</v>
      </c>
      <c r="BG44" s="662">
        <v>1.7265565986835006E-2</v>
      </c>
      <c r="BL44" s="661" t="s">
        <v>291</v>
      </c>
      <c r="BM44" s="662">
        <v>1.6130412459353073E-2</v>
      </c>
      <c r="BR44" s="661" t="s">
        <v>291</v>
      </c>
      <c r="BS44" s="662">
        <v>1.6518723179119392E-2</v>
      </c>
      <c r="BX44" s="661" t="s">
        <v>291</v>
      </c>
      <c r="BY44" s="662">
        <v>2.1755743259236217E-2</v>
      </c>
      <c r="CD44" s="661" t="s">
        <v>291</v>
      </c>
      <c r="CE44" s="662">
        <v>2.3930564166150033E-2</v>
      </c>
    </row>
    <row r="45" spans="1:83" ht="15.75" outlineLevel="2" thickBot="1">
      <c r="A45" s="446">
        <v>44</v>
      </c>
      <c r="B45" s="445" t="s">
        <v>330</v>
      </c>
      <c r="C45" s="507">
        <v>7393</v>
      </c>
      <c r="D45" s="508">
        <v>5733</v>
      </c>
      <c r="E45" s="634">
        <v>0.77546327607195997</v>
      </c>
      <c r="F45" s="509">
        <v>1267</v>
      </c>
      <c r="G45" s="634">
        <v>0.17137833085351006</v>
      </c>
      <c r="H45" s="508">
        <f>VLOOKUP(A45,Hoja1!$A$2:$B$126,2)</f>
        <v>87</v>
      </c>
      <c r="I45" s="510">
        <v>1.1767888543216556E-2</v>
      </c>
      <c r="J45" s="508">
        <v>42</v>
      </c>
      <c r="K45" s="510">
        <v>5.6810496415528201E-3</v>
      </c>
      <c r="L45" s="504">
        <f t="shared" si="0"/>
        <v>7129</v>
      </c>
      <c r="M45" s="600">
        <f t="shared" si="1"/>
        <v>0.96429054511023937</v>
      </c>
      <c r="N45" s="503">
        <f t="shared" si="2"/>
        <v>264</v>
      </c>
      <c r="P45" s="664" t="s">
        <v>293</v>
      </c>
      <c r="Q45" s="663">
        <v>1.6277297054615104E-2</v>
      </c>
      <c r="V45" s="664" t="s">
        <v>293</v>
      </c>
      <c r="W45" s="663">
        <v>2.1129026031680671E-2</v>
      </c>
      <c r="AB45" s="664" t="s">
        <v>293</v>
      </c>
      <c r="AC45" s="663">
        <v>5.9285948247625288E-3</v>
      </c>
      <c r="AH45" s="664" t="s">
        <v>293</v>
      </c>
      <c r="AI45" s="663">
        <v>4.9594288641734562E-2</v>
      </c>
      <c r="AN45" s="664" t="s">
        <v>293</v>
      </c>
      <c r="AO45" s="663">
        <v>1.6836366551751785E-2</v>
      </c>
      <c r="AT45" s="664" t="s">
        <v>293</v>
      </c>
      <c r="AU45" s="663">
        <v>3.506038176860148E-3</v>
      </c>
      <c r="AZ45" s="664" t="s">
        <v>293</v>
      </c>
      <c r="BA45" s="663">
        <v>8.2644628099173556E-3</v>
      </c>
      <c r="BF45" s="664" t="s">
        <v>293</v>
      </c>
      <c r="BG45" s="663">
        <v>3.5430380202151001E-3</v>
      </c>
      <c r="BL45" s="664" t="s">
        <v>293</v>
      </c>
      <c r="BM45" s="663">
        <v>4.3214102344685951E-3</v>
      </c>
      <c r="BR45" s="664" t="s">
        <v>293</v>
      </c>
      <c r="BS45" s="663">
        <v>1.1433778143554171E-2</v>
      </c>
      <c r="BX45" s="664" t="s">
        <v>293</v>
      </c>
      <c r="BY45" s="663">
        <v>9.6842475434337147E-3</v>
      </c>
      <c r="CD45" s="664" t="s">
        <v>293</v>
      </c>
      <c r="CE45" s="663">
        <v>2.355858648481091E-3</v>
      </c>
    </row>
    <row r="46" spans="1:83" outlineLevel="2">
      <c r="A46" s="446">
        <v>59</v>
      </c>
      <c r="B46" s="445" t="s">
        <v>331</v>
      </c>
      <c r="C46" s="507">
        <v>5232</v>
      </c>
      <c r="D46" s="508">
        <v>2599</v>
      </c>
      <c r="E46" s="634">
        <v>0.49675076452599387</v>
      </c>
      <c r="F46" s="509">
        <v>805</v>
      </c>
      <c r="G46" s="634">
        <v>0.15386085626911314</v>
      </c>
      <c r="H46" s="508">
        <f>VLOOKUP(A46,Hoja1!$A$2:$B$126,2)</f>
        <v>109</v>
      </c>
      <c r="I46" s="510">
        <v>2.0833333333333332E-2</v>
      </c>
      <c r="J46" s="508">
        <v>25</v>
      </c>
      <c r="K46" s="510">
        <v>4.7782874617737E-3</v>
      </c>
      <c r="L46" s="504">
        <f t="shared" si="0"/>
        <v>3538</v>
      </c>
      <c r="M46" s="600">
        <f t="shared" si="1"/>
        <v>0.67622324159021407</v>
      </c>
      <c r="N46" s="503">
        <f t="shared" si="2"/>
        <v>1694</v>
      </c>
    </row>
    <row r="47" spans="1:83" outlineLevel="2">
      <c r="A47" s="446">
        <v>113</v>
      </c>
      <c r="B47" s="445" t="s">
        <v>332</v>
      </c>
      <c r="C47" s="507">
        <v>9934</v>
      </c>
      <c r="D47" s="508">
        <v>6242</v>
      </c>
      <c r="E47" s="634">
        <v>0.6283470907992752</v>
      </c>
      <c r="F47" s="509">
        <v>1869</v>
      </c>
      <c r="G47" s="634">
        <v>0.18814173545399637</v>
      </c>
      <c r="H47" s="508">
        <f>VLOOKUP(A47,Hoja1!$A$2:$B$126,2)</f>
        <v>118</v>
      </c>
      <c r="I47" s="510">
        <v>1.2180390577813569E-2</v>
      </c>
      <c r="J47" s="508">
        <v>53</v>
      </c>
      <c r="K47" s="510">
        <v>5.3352124018522249E-3</v>
      </c>
      <c r="L47" s="504">
        <f t="shared" si="0"/>
        <v>8282</v>
      </c>
      <c r="M47" s="600">
        <f t="shared" si="1"/>
        <v>0.83370243607811556</v>
      </c>
      <c r="N47" s="503">
        <f t="shared" si="2"/>
        <v>1652</v>
      </c>
    </row>
    <row r="48" spans="1:83" outlineLevel="2">
      <c r="A48" s="446">
        <v>125</v>
      </c>
      <c r="B48" s="445" t="s">
        <v>333</v>
      </c>
      <c r="C48" s="507">
        <v>8802</v>
      </c>
      <c r="D48" s="508">
        <v>6943</v>
      </c>
      <c r="E48" s="634">
        <v>0.78879800045444215</v>
      </c>
      <c r="F48" s="509">
        <v>612</v>
      </c>
      <c r="G48" s="634">
        <v>6.9529652351738247E-2</v>
      </c>
      <c r="H48" s="508">
        <f>VLOOKUP(A48,Hoja1!$A$2:$B$126,2)</f>
        <v>146</v>
      </c>
      <c r="I48" s="510">
        <v>1.6700749829584187E-2</v>
      </c>
      <c r="J48" s="508">
        <v>37</v>
      </c>
      <c r="K48" s="510">
        <v>4.2035900931606451E-3</v>
      </c>
      <c r="L48" s="504">
        <f t="shared" si="0"/>
        <v>7738</v>
      </c>
      <c r="M48" s="600">
        <f t="shared" si="1"/>
        <v>0.8791183821858668</v>
      </c>
      <c r="N48" s="503">
        <f t="shared" si="2"/>
        <v>1064</v>
      </c>
    </row>
    <row r="49" spans="1:77" outlineLevel="2">
      <c r="A49" s="446">
        <v>138</v>
      </c>
      <c r="B49" s="445" t="s">
        <v>334</v>
      </c>
      <c r="C49" s="507">
        <v>16037</v>
      </c>
      <c r="D49" s="508">
        <v>11240</v>
      </c>
      <c r="E49" s="634">
        <v>0.70087921681112431</v>
      </c>
      <c r="F49" s="509">
        <v>2536</v>
      </c>
      <c r="G49" s="634">
        <v>0.15813431439795472</v>
      </c>
      <c r="H49" s="508">
        <f>VLOOKUP(A49,Hoja1!$A$2:$B$126,2)</f>
        <v>321</v>
      </c>
      <c r="I49" s="510">
        <v>2.0265635717403505E-2</v>
      </c>
      <c r="J49" s="508">
        <v>114</v>
      </c>
      <c r="K49" s="510">
        <v>7.1085614516430756E-3</v>
      </c>
      <c r="L49" s="504">
        <f t="shared" si="0"/>
        <v>14211</v>
      </c>
      <c r="M49" s="600">
        <f t="shared" si="1"/>
        <v>0.88613830516929604</v>
      </c>
      <c r="N49" s="503">
        <f t="shared" si="2"/>
        <v>1826</v>
      </c>
    </row>
    <row r="50" spans="1:77" outlineLevel="2">
      <c r="A50" s="446">
        <v>234</v>
      </c>
      <c r="B50" s="445" t="s">
        <v>335</v>
      </c>
      <c r="C50" s="507">
        <v>24242</v>
      </c>
      <c r="D50" s="508">
        <v>21089</v>
      </c>
      <c r="E50" s="634">
        <v>0.86993647388829309</v>
      </c>
      <c r="F50" s="509">
        <v>2680</v>
      </c>
      <c r="G50" s="634">
        <v>0.11055193465885653</v>
      </c>
      <c r="H50" s="508">
        <f>VLOOKUP(A50,Hoja1!$A$2:$B$126,2)</f>
        <v>400</v>
      </c>
      <c r="I50" s="510">
        <v>1.6500288755053213E-2</v>
      </c>
      <c r="J50" s="508">
        <v>126</v>
      </c>
      <c r="K50" s="510">
        <v>5.1975909578417618E-3</v>
      </c>
      <c r="L50" s="504">
        <f t="shared" si="0"/>
        <v>24295</v>
      </c>
      <c r="M50" s="600">
        <f t="shared" si="1"/>
        <v>1.0021862882600445</v>
      </c>
      <c r="N50" s="503">
        <f t="shared" si="2"/>
        <v>-53</v>
      </c>
    </row>
    <row r="51" spans="1:77" outlineLevel="2">
      <c r="A51" s="446">
        <v>240</v>
      </c>
      <c r="B51" s="445" t="s">
        <v>336</v>
      </c>
      <c r="C51" s="507">
        <v>12512</v>
      </c>
      <c r="D51" s="508">
        <v>6631</v>
      </c>
      <c r="E51" s="634">
        <v>0.52997122762148341</v>
      </c>
      <c r="F51" s="509">
        <v>1719</v>
      </c>
      <c r="G51" s="634">
        <v>0.13738810741687979</v>
      </c>
      <c r="H51" s="508">
        <f>VLOOKUP(A51,Hoja1!$A$2:$B$126,2)</f>
        <v>248</v>
      </c>
      <c r="I51" s="510">
        <v>1.9980818414322251E-2</v>
      </c>
      <c r="J51" s="508">
        <v>92</v>
      </c>
      <c r="K51" s="510">
        <v>7.3529411764705881E-3</v>
      </c>
      <c r="L51" s="504">
        <f t="shared" si="0"/>
        <v>8690</v>
      </c>
      <c r="M51" s="600">
        <f t="shared" si="1"/>
        <v>0.69453324808184147</v>
      </c>
      <c r="N51" s="503">
        <f t="shared" si="2"/>
        <v>3822</v>
      </c>
    </row>
    <row r="52" spans="1:77" outlineLevel="2">
      <c r="A52" s="446">
        <v>284</v>
      </c>
      <c r="B52" s="445" t="s">
        <v>337</v>
      </c>
      <c r="C52" s="507">
        <v>21346</v>
      </c>
      <c r="D52" s="508">
        <v>18606</v>
      </c>
      <c r="E52" s="634">
        <v>0.87163871451325781</v>
      </c>
      <c r="F52" s="509">
        <v>2813</v>
      </c>
      <c r="G52" s="634">
        <v>0.13178112995408975</v>
      </c>
      <c r="H52" s="508">
        <f>VLOOKUP(A52,Hoja1!$A$2:$B$126,2)</f>
        <v>632</v>
      </c>
      <c r="I52" s="510">
        <v>2.9701114962990723E-2</v>
      </c>
      <c r="J52" s="508">
        <v>140</v>
      </c>
      <c r="K52" s="510">
        <v>6.5586058277897494E-3</v>
      </c>
      <c r="L52" s="504">
        <f t="shared" si="0"/>
        <v>22191</v>
      </c>
      <c r="M52" s="600">
        <f t="shared" si="1"/>
        <v>1.0395858708891597</v>
      </c>
      <c r="N52" s="503">
        <f t="shared" si="2"/>
        <v>-845</v>
      </c>
    </row>
    <row r="53" spans="1:77" outlineLevel="2">
      <c r="A53" s="446">
        <v>306</v>
      </c>
      <c r="B53" s="445" t="s">
        <v>338</v>
      </c>
      <c r="C53" s="507">
        <v>5929</v>
      </c>
      <c r="D53" s="508">
        <v>3935</v>
      </c>
      <c r="E53" s="634">
        <v>0.66368696238826108</v>
      </c>
      <c r="F53" s="509">
        <v>1021</v>
      </c>
      <c r="G53" s="634">
        <v>0.17220441895766572</v>
      </c>
      <c r="H53" s="508">
        <f>VLOOKUP(A53,Hoja1!$A$2:$B$126,2)</f>
        <v>96</v>
      </c>
      <c r="I53" s="510">
        <v>1.6191600607185021E-2</v>
      </c>
      <c r="J53" s="508">
        <v>30</v>
      </c>
      <c r="K53" s="510">
        <v>5.0598751897453194E-3</v>
      </c>
      <c r="L53" s="504">
        <f t="shared" si="0"/>
        <v>5082</v>
      </c>
      <c r="M53" s="600">
        <f t="shared" si="1"/>
        <v>0.8571428571428571</v>
      </c>
      <c r="N53" s="503">
        <f t="shared" si="2"/>
        <v>847</v>
      </c>
    </row>
    <row r="54" spans="1:77" outlineLevel="2">
      <c r="A54" s="446">
        <v>347</v>
      </c>
      <c r="B54" s="445" t="s">
        <v>339</v>
      </c>
      <c r="C54" s="507">
        <v>5563</v>
      </c>
      <c r="D54" s="508">
        <v>3200</v>
      </c>
      <c r="E54" s="634">
        <v>0.57522919288153873</v>
      </c>
      <c r="F54" s="509">
        <v>729</v>
      </c>
      <c r="G54" s="634">
        <v>0.13104440050332555</v>
      </c>
      <c r="H54" s="508">
        <f>VLOOKUP(A54,Hoja1!$A$2:$B$126,2)</f>
        <v>99</v>
      </c>
      <c r="I54" s="510">
        <v>1.7975912277548085E-2</v>
      </c>
      <c r="J54" s="508">
        <v>38</v>
      </c>
      <c r="K54" s="510">
        <v>6.8308466654682723E-3</v>
      </c>
      <c r="L54" s="504">
        <f t="shared" si="0"/>
        <v>4066</v>
      </c>
      <c r="M54" s="600">
        <f t="shared" si="1"/>
        <v>0.73090059320510514</v>
      </c>
      <c r="N54" s="503">
        <f t="shared" si="2"/>
        <v>1497</v>
      </c>
    </row>
    <row r="55" spans="1:77" outlineLevel="2">
      <c r="A55" s="446">
        <v>411</v>
      </c>
      <c r="B55" s="445" t="s">
        <v>340</v>
      </c>
      <c r="C55" s="507">
        <v>10405</v>
      </c>
      <c r="D55" s="508">
        <v>7406</v>
      </c>
      <c r="E55" s="634">
        <v>0.71177318596828443</v>
      </c>
      <c r="F55" s="509">
        <v>1090</v>
      </c>
      <c r="G55" s="634">
        <v>0.10475732820759251</v>
      </c>
      <c r="H55" s="508">
        <f>VLOOKUP(A55,Hoja1!$A$2:$B$126,2)</f>
        <v>204</v>
      </c>
      <c r="I55" s="510">
        <v>1.960595867371456E-2</v>
      </c>
      <c r="J55" s="508">
        <v>80</v>
      </c>
      <c r="K55" s="510">
        <v>7.6886112445939455E-3</v>
      </c>
      <c r="L55" s="504">
        <f t="shared" si="0"/>
        <v>8780</v>
      </c>
      <c r="M55" s="600">
        <f t="shared" si="1"/>
        <v>0.84382508409418544</v>
      </c>
      <c r="N55" s="503">
        <f t="shared" si="2"/>
        <v>1625</v>
      </c>
    </row>
    <row r="56" spans="1:77" outlineLevel="2">
      <c r="A56" s="446">
        <v>501</v>
      </c>
      <c r="B56" s="445" t="s">
        <v>341</v>
      </c>
      <c r="C56" s="507">
        <v>3274</v>
      </c>
      <c r="D56" s="508">
        <v>1847</v>
      </c>
      <c r="E56" s="634">
        <v>0.56414172266340867</v>
      </c>
      <c r="F56" s="509">
        <v>260</v>
      </c>
      <c r="G56" s="634">
        <v>7.9413561392791696E-2</v>
      </c>
      <c r="H56" s="508">
        <f>VLOOKUP(A56,Hoja1!$A$2:$B$126,2)</f>
        <v>51</v>
      </c>
      <c r="I56" s="510">
        <v>1.588271227855834E-2</v>
      </c>
      <c r="J56" s="508">
        <v>12</v>
      </c>
      <c r="K56" s="510">
        <v>3.6652412950519244E-3</v>
      </c>
      <c r="L56" s="504">
        <f t="shared" si="0"/>
        <v>2170</v>
      </c>
      <c r="M56" s="600">
        <f t="shared" si="1"/>
        <v>0.662797800855223</v>
      </c>
      <c r="N56" s="503">
        <f t="shared" si="2"/>
        <v>1104</v>
      </c>
    </row>
    <row r="57" spans="1:77" outlineLevel="2">
      <c r="A57" s="446">
        <v>543</v>
      </c>
      <c r="B57" s="445" t="s">
        <v>342</v>
      </c>
      <c r="C57" s="507">
        <v>8543</v>
      </c>
      <c r="D57" s="508">
        <v>6628</v>
      </c>
      <c r="E57" s="634">
        <v>0.77583986889851342</v>
      </c>
      <c r="F57" s="509">
        <v>549</v>
      </c>
      <c r="G57" s="634">
        <v>6.4263139412384415E-2</v>
      </c>
      <c r="H57" s="508">
        <f>VLOOKUP(A57,Hoja1!$A$2:$B$126,2)</f>
        <v>189</v>
      </c>
      <c r="I57" s="510">
        <v>2.2123375863279879E-2</v>
      </c>
      <c r="J57" s="508">
        <v>38</v>
      </c>
      <c r="K57" s="510">
        <v>4.4480861524054784E-3</v>
      </c>
      <c r="L57" s="504">
        <f t="shared" si="0"/>
        <v>7404</v>
      </c>
      <c r="M57" s="600">
        <f t="shared" si="1"/>
        <v>0.86667447032658318</v>
      </c>
      <c r="N57" s="503">
        <f t="shared" si="2"/>
        <v>1139</v>
      </c>
    </row>
    <row r="58" spans="1:77" outlineLevel="2">
      <c r="A58" s="446">
        <v>628</v>
      </c>
      <c r="B58" s="445" t="s">
        <v>343</v>
      </c>
      <c r="C58" s="507">
        <v>9567</v>
      </c>
      <c r="D58" s="508">
        <v>7242</v>
      </c>
      <c r="E58" s="634">
        <v>0.75697710881153968</v>
      </c>
      <c r="F58" s="509">
        <v>572</v>
      </c>
      <c r="G58" s="634">
        <v>5.978885753109648E-2</v>
      </c>
      <c r="H58" s="508">
        <f>VLOOKUP(A58,Hoja1!$A$2:$B$126,2)</f>
        <v>222</v>
      </c>
      <c r="I58" s="510">
        <v>2.3309292359151249E-2</v>
      </c>
      <c r="J58" s="508">
        <v>51</v>
      </c>
      <c r="K58" s="510">
        <v>5.3308247099404203E-3</v>
      </c>
      <c r="L58" s="504">
        <f t="shared" si="0"/>
        <v>8087</v>
      </c>
      <c r="M58" s="600">
        <f t="shared" si="1"/>
        <v>0.84530155743702307</v>
      </c>
      <c r="N58" s="503">
        <f t="shared" si="2"/>
        <v>1480</v>
      </c>
    </row>
    <row r="59" spans="1:77" outlineLevel="2">
      <c r="A59" s="446">
        <v>656</v>
      </c>
      <c r="B59" s="446" t="s">
        <v>344</v>
      </c>
      <c r="C59" s="507">
        <v>16520</v>
      </c>
      <c r="D59" s="508">
        <v>7773</v>
      </c>
      <c r="E59" s="634">
        <v>0.47052058111380146</v>
      </c>
      <c r="F59" s="509">
        <v>4465</v>
      </c>
      <c r="G59" s="634">
        <v>0.27027845036319614</v>
      </c>
      <c r="H59" s="508">
        <f>VLOOKUP(A59,Hoja1!$A$2:$B$126,2)</f>
        <v>252</v>
      </c>
      <c r="I59" s="510">
        <v>1.5435835351089588E-2</v>
      </c>
      <c r="J59" s="508">
        <v>249</v>
      </c>
      <c r="K59" s="510">
        <v>1.5072639225181598E-2</v>
      </c>
      <c r="L59" s="504">
        <f t="shared" si="0"/>
        <v>12739</v>
      </c>
      <c r="M59" s="600">
        <f t="shared" si="1"/>
        <v>0.77112590799031477</v>
      </c>
      <c r="N59" s="503">
        <f t="shared" si="2"/>
        <v>3781</v>
      </c>
    </row>
    <row r="60" spans="1:77" ht="15.75" outlineLevel="1" thickBot="1">
      <c r="A60" s="446">
        <v>761</v>
      </c>
      <c r="B60" s="445" t="s">
        <v>345</v>
      </c>
      <c r="C60" s="507">
        <v>15996</v>
      </c>
      <c r="D60" s="508">
        <v>8712</v>
      </c>
      <c r="E60" s="634">
        <v>0.54463615903975993</v>
      </c>
      <c r="F60" s="509">
        <v>2745</v>
      </c>
      <c r="G60" s="634">
        <v>0.17160540135033758</v>
      </c>
      <c r="H60" s="508">
        <f>VLOOKUP(A60,Hoja1!$A$2:$B$126,2)</f>
        <v>458</v>
      </c>
      <c r="I60" s="510">
        <v>2.8819704926231558E-2</v>
      </c>
      <c r="J60" s="508">
        <v>100</v>
      </c>
      <c r="K60" s="510">
        <v>6.2515628907226809E-3</v>
      </c>
      <c r="L60" s="504">
        <f t="shared" si="0"/>
        <v>12015</v>
      </c>
      <c r="M60" s="600">
        <f t="shared" si="1"/>
        <v>0.75112528132033007</v>
      </c>
      <c r="N60" s="503">
        <f t="shared" si="2"/>
        <v>3981</v>
      </c>
    </row>
    <row r="61" spans="1:77" outlineLevel="2">
      <c r="A61" s="446">
        <v>842</v>
      </c>
      <c r="B61" s="445" t="s">
        <v>346</v>
      </c>
      <c r="C61" s="507">
        <v>7114</v>
      </c>
      <c r="D61" s="508">
        <v>5387</v>
      </c>
      <c r="E61" s="634">
        <v>0.75723924655608654</v>
      </c>
      <c r="F61" s="509">
        <v>697</v>
      </c>
      <c r="G61" s="634">
        <v>9.7975822322181619E-2</v>
      </c>
      <c r="H61" s="508">
        <f>VLOOKUP(A61,Hoja1!$A$2:$B$126,2)</f>
        <v>110</v>
      </c>
      <c r="I61" s="510">
        <v>1.5462468372223785E-2</v>
      </c>
      <c r="J61" s="508">
        <v>48</v>
      </c>
      <c r="K61" s="510">
        <v>6.7472589260612875E-3</v>
      </c>
      <c r="L61" s="504">
        <f t="shared" si="0"/>
        <v>6242</v>
      </c>
      <c r="M61" s="600">
        <f t="shared" si="1"/>
        <v>0.87742479617655322</v>
      </c>
      <c r="N61" s="503">
        <f t="shared" si="2"/>
        <v>872</v>
      </c>
      <c r="P61" s="659" t="s">
        <v>287</v>
      </c>
      <c r="Q61" s="660">
        <v>0.75843358267949423</v>
      </c>
      <c r="V61" s="659" t="s">
        <v>287</v>
      </c>
      <c r="W61" s="660">
        <v>0.80896792000361972</v>
      </c>
      <c r="AB61" s="659" t="s">
        <v>287</v>
      </c>
      <c r="AC61" s="660">
        <v>0.88909785483397008</v>
      </c>
      <c r="AH61" s="659" t="s">
        <v>287</v>
      </c>
      <c r="AI61" s="660">
        <v>0.65050896752302467</v>
      </c>
      <c r="AN61" s="659" t="s">
        <v>287</v>
      </c>
      <c r="AO61" s="660">
        <v>0.78092290572730116</v>
      </c>
      <c r="AT61" s="659" t="s">
        <v>287</v>
      </c>
      <c r="AU61" s="660">
        <v>0.77587928547653384</v>
      </c>
      <c r="AZ61" s="659" t="s">
        <v>287</v>
      </c>
      <c r="BA61" s="660">
        <v>0.78316868825809682</v>
      </c>
      <c r="BF61" s="659" t="s">
        <v>287</v>
      </c>
      <c r="BG61" s="660">
        <v>0.63680969790263608</v>
      </c>
      <c r="BL61" s="659" t="s">
        <v>287</v>
      </c>
      <c r="BM61" s="660">
        <v>0.79642882448806063</v>
      </c>
      <c r="BR61" s="659" t="s">
        <v>287</v>
      </c>
      <c r="BS61" s="660">
        <v>0.82615200478755235</v>
      </c>
      <c r="BX61" s="659" t="s">
        <v>287</v>
      </c>
      <c r="BY61" s="660">
        <v>0.7936393205637875</v>
      </c>
    </row>
    <row r="62" spans="1:77" ht="12.75" outlineLevel="2">
      <c r="A62" s="447"/>
      <c r="B62" s="447" t="s">
        <v>347</v>
      </c>
      <c r="C62" s="436">
        <v>256188</v>
      </c>
      <c r="D62" s="437">
        <v>140669</v>
      </c>
      <c r="E62" s="666">
        <v>0.54908504691866911</v>
      </c>
      <c r="F62" s="437">
        <v>86012</v>
      </c>
      <c r="G62" s="666">
        <v>0.3357378175402439</v>
      </c>
      <c r="H62" s="457">
        <f>SUM(H63:H79)</f>
        <v>4290</v>
      </c>
      <c r="I62" s="666">
        <v>1.6757225162771089E-2</v>
      </c>
      <c r="J62" s="437">
        <v>1791</v>
      </c>
      <c r="K62" s="666">
        <v>6.9909597639233687E-3</v>
      </c>
      <c r="L62" s="437">
        <f t="shared" si="0"/>
        <v>232762</v>
      </c>
      <c r="M62" s="458">
        <f t="shared" si="1"/>
        <v>0.90855933923524912</v>
      </c>
      <c r="N62" s="438">
        <f t="shared" si="2"/>
        <v>23426</v>
      </c>
      <c r="P62" s="661" t="s">
        <v>289</v>
      </c>
      <c r="Q62" s="662">
        <v>0.21814652089506489</v>
      </c>
      <c r="V62" s="661" t="s">
        <v>289</v>
      </c>
      <c r="W62" s="662">
        <v>0.16610108139903171</v>
      </c>
      <c r="AB62" s="661" t="s">
        <v>289</v>
      </c>
      <c r="AC62" s="662">
        <v>9.1331178372024688E-2</v>
      </c>
      <c r="AH62" s="661" t="s">
        <v>289</v>
      </c>
      <c r="AI62" s="662">
        <v>0.31148812409112941</v>
      </c>
      <c r="AN62" s="661" t="s">
        <v>289</v>
      </c>
      <c r="AO62" s="662">
        <v>0.20130750773724659</v>
      </c>
      <c r="AT62" s="661" t="s">
        <v>289</v>
      </c>
      <c r="AU62" s="662">
        <v>0.18822811494507932</v>
      </c>
      <c r="AZ62" s="661" t="s">
        <v>289</v>
      </c>
      <c r="BA62" s="662">
        <v>0.18431911966987621</v>
      </c>
      <c r="BF62" s="661" t="s">
        <v>289</v>
      </c>
      <c r="BG62" s="662">
        <v>0.34810948624206273</v>
      </c>
      <c r="BL62" s="661" t="s">
        <v>289</v>
      </c>
      <c r="BM62" s="662">
        <v>0.18118047190533551</v>
      </c>
      <c r="BR62" s="661" t="s">
        <v>289</v>
      </c>
      <c r="BS62" s="662">
        <v>0.14841412327947337</v>
      </c>
      <c r="BX62" s="661" t="s">
        <v>289</v>
      </c>
      <c r="BY62" s="662">
        <v>0.17806804687903352</v>
      </c>
    </row>
    <row r="63" spans="1:77" outlineLevel="2">
      <c r="A63" s="446">
        <v>38</v>
      </c>
      <c r="B63" s="445" t="s">
        <v>348</v>
      </c>
      <c r="C63" s="507">
        <v>11896</v>
      </c>
      <c r="D63" s="508">
        <v>8560</v>
      </c>
      <c r="E63" s="634">
        <v>0.71956960322797581</v>
      </c>
      <c r="F63" s="509">
        <v>1082</v>
      </c>
      <c r="G63" s="634">
        <v>9.0954942837928709E-2</v>
      </c>
      <c r="H63" s="508">
        <f>VLOOKUP(A63,Hoja1!$A$2:$B$126,2)</f>
        <v>149</v>
      </c>
      <c r="I63" s="510">
        <v>1.2441156691324815E-2</v>
      </c>
      <c r="J63" s="508">
        <v>38</v>
      </c>
      <c r="K63" s="510">
        <v>3.194351042367182E-3</v>
      </c>
      <c r="L63" s="504">
        <f t="shared" si="0"/>
        <v>9829</v>
      </c>
      <c r="M63" s="600">
        <f t="shared" si="1"/>
        <v>0.82624411566913247</v>
      </c>
      <c r="N63" s="503">
        <f t="shared" si="2"/>
        <v>2067</v>
      </c>
      <c r="P63" s="661" t="s">
        <v>291</v>
      </c>
      <c r="Q63" s="662">
        <v>1.7375358289460241E-2</v>
      </c>
      <c r="V63" s="661" t="s">
        <v>291</v>
      </c>
      <c r="W63" s="662">
        <v>2.0180082349214968E-2</v>
      </c>
      <c r="AB63" s="661" t="s">
        <v>291</v>
      </c>
      <c r="AC63" s="662">
        <v>1.5927123126652953E-2</v>
      </c>
      <c r="AH63" s="661" t="s">
        <v>291</v>
      </c>
      <c r="AI63" s="662">
        <v>2.1425109064469219E-2</v>
      </c>
      <c r="AN63" s="661" t="s">
        <v>291</v>
      </c>
      <c r="AO63" s="662">
        <v>1.4779010327920158E-2</v>
      </c>
      <c r="AT63" s="661" t="s">
        <v>291</v>
      </c>
      <c r="AU63" s="662">
        <v>2.2689448574281592E-2</v>
      </c>
      <c r="AZ63" s="661" t="s">
        <v>291</v>
      </c>
      <c r="BA63" s="662">
        <v>2.3383768913342505E-2</v>
      </c>
      <c r="BF63" s="661" t="s">
        <v>291</v>
      </c>
      <c r="BG63" s="662">
        <v>1.2242639984606504E-2</v>
      </c>
      <c r="BL63" s="661" t="s">
        <v>291</v>
      </c>
      <c r="BM63" s="662">
        <v>1.5517607879260256E-2</v>
      </c>
      <c r="BR63" s="661" t="s">
        <v>291</v>
      </c>
      <c r="BS63" s="662">
        <v>1.615798922800718E-2</v>
      </c>
      <c r="BX63" s="661" t="s">
        <v>291</v>
      </c>
      <c r="BY63" s="662">
        <v>2.2510196706076721E-2</v>
      </c>
    </row>
    <row r="64" spans="1:77" ht="15.75" outlineLevel="2" thickBot="1">
      <c r="A64" s="446">
        <v>86</v>
      </c>
      <c r="B64" s="445" t="s">
        <v>349</v>
      </c>
      <c r="C64" s="507">
        <v>6307</v>
      </c>
      <c r="D64" s="508">
        <v>2749</v>
      </c>
      <c r="E64" s="634">
        <v>0.43586491200253685</v>
      </c>
      <c r="F64" s="509">
        <v>1149</v>
      </c>
      <c r="G64" s="634">
        <v>0.18217853179007451</v>
      </c>
      <c r="H64" s="508">
        <f>VLOOKUP(A64,Hoja1!$A$2:$B$126,2)</f>
        <v>93</v>
      </c>
      <c r="I64" s="510">
        <v>1.522118281274774E-2</v>
      </c>
      <c r="J64" s="508">
        <v>36</v>
      </c>
      <c r="K64" s="510">
        <v>5.7079435547804031E-3</v>
      </c>
      <c r="L64" s="504">
        <f t="shared" si="0"/>
        <v>4027</v>
      </c>
      <c r="M64" s="600">
        <f t="shared" si="1"/>
        <v>0.63849690819724114</v>
      </c>
      <c r="N64" s="503">
        <f t="shared" si="2"/>
        <v>2280</v>
      </c>
      <c r="P64" s="664" t="s">
        <v>293</v>
      </c>
      <c r="Q64" s="663">
        <v>6.0445381359805969E-3</v>
      </c>
      <c r="V64" s="664" t="s">
        <v>293</v>
      </c>
      <c r="W64" s="663">
        <v>4.7509162481335684E-3</v>
      </c>
      <c r="AB64" s="664" t="s">
        <v>293</v>
      </c>
      <c r="AC64" s="663">
        <v>3.6438436673523361E-3</v>
      </c>
      <c r="AH64" s="664" t="s">
        <v>293</v>
      </c>
      <c r="AI64" s="663">
        <v>1.6577799321376634E-2</v>
      </c>
      <c r="AN64" s="664" t="s">
        <v>293</v>
      </c>
      <c r="AO64" s="663">
        <v>2.9905762075320792E-3</v>
      </c>
      <c r="AT64" s="664" t="s">
        <v>293</v>
      </c>
      <c r="AU64" s="663">
        <v>1.3203151004105181E-2</v>
      </c>
      <c r="AZ64" s="664" t="s">
        <v>293</v>
      </c>
      <c r="BA64" s="663">
        <v>9.1284231586845066E-3</v>
      </c>
      <c r="BF64" s="664" t="s">
        <v>293</v>
      </c>
      <c r="BG64" s="663">
        <v>2.8381758706946315E-3</v>
      </c>
      <c r="BL64" s="664" t="s">
        <v>293</v>
      </c>
      <c r="BM64" s="663">
        <v>6.8730957273435839E-3</v>
      </c>
      <c r="BR64" s="664" t="s">
        <v>293</v>
      </c>
      <c r="BS64" s="663">
        <v>9.2758827049670856E-3</v>
      </c>
      <c r="BX64" s="664" t="s">
        <v>293</v>
      </c>
      <c r="BY64" s="663">
        <v>5.782435851102277E-3</v>
      </c>
    </row>
    <row r="65" spans="1:131" outlineLevel="2">
      <c r="A65" s="446">
        <v>107</v>
      </c>
      <c r="B65" s="445" t="s">
        <v>350</v>
      </c>
      <c r="C65" s="507">
        <v>8373</v>
      </c>
      <c r="D65" s="508">
        <v>5687</v>
      </c>
      <c r="E65" s="634">
        <v>0.67920697479995218</v>
      </c>
      <c r="F65" s="509">
        <v>709</v>
      </c>
      <c r="G65" s="634">
        <v>8.467693777618536E-2</v>
      </c>
      <c r="H65" s="508">
        <f>VLOOKUP(A65,Hoja1!$A$2:$B$126,2)</f>
        <v>184</v>
      </c>
      <c r="I65" s="510">
        <v>2.1617102591663682E-2</v>
      </c>
      <c r="J65" s="508">
        <v>35</v>
      </c>
      <c r="K65" s="510">
        <v>4.1801027110951869E-3</v>
      </c>
      <c r="L65" s="504">
        <f t="shared" si="0"/>
        <v>6615</v>
      </c>
      <c r="M65" s="600">
        <f t="shared" si="1"/>
        <v>0.79003941239699038</v>
      </c>
      <c r="N65" s="503">
        <f t="shared" si="2"/>
        <v>1758</v>
      </c>
    </row>
    <row r="66" spans="1:131" outlineLevel="2">
      <c r="A66" s="446">
        <v>134</v>
      </c>
      <c r="B66" s="445" t="s">
        <v>351</v>
      </c>
      <c r="C66" s="507">
        <v>9531</v>
      </c>
      <c r="D66" s="508">
        <v>6394</v>
      </c>
      <c r="E66" s="634">
        <v>0.6708634980589655</v>
      </c>
      <c r="F66" s="509">
        <v>461</v>
      </c>
      <c r="G66" s="634">
        <v>4.8368481796243833E-2</v>
      </c>
      <c r="H66" s="508">
        <f>VLOOKUP(A66,Hoja1!$A$2:$B$126,2)</f>
        <v>134</v>
      </c>
      <c r="I66" s="510">
        <v>1.4164305949008499E-2</v>
      </c>
      <c r="J66" s="508">
        <v>15</v>
      </c>
      <c r="K66" s="510">
        <v>1.5738117721120553E-3</v>
      </c>
      <c r="L66" s="504">
        <f t="shared" si="0"/>
        <v>7004</v>
      </c>
      <c r="M66" s="600">
        <f t="shared" si="1"/>
        <v>0.73486517679152241</v>
      </c>
      <c r="N66" s="503">
        <f t="shared" si="2"/>
        <v>2527</v>
      </c>
    </row>
    <row r="67" spans="1:131" outlineLevel="2">
      <c r="A67" s="446">
        <v>150</v>
      </c>
      <c r="B67" s="446" t="s">
        <v>352</v>
      </c>
      <c r="C67" s="507">
        <v>4096</v>
      </c>
      <c r="D67" s="508">
        <v>1641</v>
      </c>
      <c r="E67" s="634">
        <v>0.400634765625</v>
      </c>
      <c r="F67" s="509">
        <v>1100</v>
      </c>
      <c r="G67" s="634">
        <v>0.2685546875</v>
      </c>
      <c r="H67" s="508">
        <f>VLOOKUP(A67,Hoja1!$A$2:$B$126,2)</f>
        <v>129</v>
      </c>
      <c r="I67" s="510">
        <v>3.1494140625E-2</v>
      </c>
      <c r="J67" s="508">
        <v>30</v>
      </c>
      <c r="K67" s="510">
        <v>7.32421875E-3</v>
      </c>
      <c r="L67" s="504">
        <f t="shared" si="0"/>
        <v>2900</v>
      </c>
      <c r="M67" s="600">
        <f t="shared" si="1"/>
        <v>0.7080078125</v>
      </c>
      <c r="N67" s="503">
        <f t="shared" si="2"/>
        <v>1196</v>
      </c>
    </row>
    <row r="68" spans="1:131" outlineLevel="2">
      <c r="A68" s="446">
        <v>237</v>
      </c>
      <c r="B68" s="446" t="s">
        <v>353</v>
      </c>
      <c r="C68" s="507">
        <v>20328</v>
      </c>
      <c r="D68" s="508">
        <v>8213</v>
      </c>
      <c r="E68" s="634">
        <v>0.40402400629673357</v>
      </c>
      <c r="F68" s="509">
        <v>13682</v>
      </c>
      <c r="G68" s="634">
        <v>0.67306178669815031</v>
      </c>
      <c r="H68" s="508">
        <f>VLOOKUP(A68,Hoja1!$A$2:$B$126,2)</f>
        <v>219</v>
      </c>
      <c r="I68" s="510">
        <v>1.0773317591499409E-2</v>
      </c>
      <c r="J68" s="508">
        <v>98</v>
      </c>
      <c r="K68" s="510">
        <v>4.8209366391184574E-3</v>
      </c>
      <c r="L68" s="504">
        <f t="shared" si="0"/>
        <v>22212</v>
      </c>
      <c r="M68" s="600">
        <f t="shared" si="1"/>
        <v>1.0926800472255018</v>
      </c>
      <c r="N68" s="503">
        <f t="shared" si="2"/>
        <v>-1884</v>
      </c>
    </row>
    <row r="69" spans="1:131" outlineLevel="2">
      <c r="A69" s="446">
        <v>264</v>
      </c>
      <c r="B69" s="446" t="s">
        <v>354</v>
      </c>
      <c r="C69" s="507">
        <v>12096</v>
      </c>
      <c r="D69" s="508">
        <v>2928</v>
      </c>
      <c r="E69" s="634">
        <v>0.24206349206349206</v>
      </c>
      <c r="F69" s="509">
        <v>6537</v>
      </c>
      <c r="G69" s="634">
        <v>0.54042658730158732</v>
      </c>
      <c r="H69" s="508">
        <f>VLOOKUP(A69,Hoja1!$A$2:$B$126,2)</f>
        <v>132</v>
      </c>
      <c r="I69" s="510">
        <v>1.0830026455026455E-2</v>
      </c>
      <c r="J69" s="508">
        <v>50</v>
      </c>
      <c r="K69" s="510">
        <v>4.1335978835978834E-3</v>
      </c>
      <c r="L69" s="504">
        <f t="shared" ref="L69:L132" si="3">D69+F69+H69+J69</f>
        <v>9647</v>
      </c>
      <c r="M69" s="600">
        <f t="shared" ref="M69:M132" si="4">L69/C69</f>
        <v>0.7975363756613757</v>
      </c>
      <c r="N69" s="503">
        <f t="shared" ref="N69:N132" si="5">C69-L69</f>
        <v>2449</v>
      </c>
    </row>
    <row r="70" spans="1:131" outlineLevel="2">
      <c r="A70" s="446">
        <v>310</v>
      </c>
      <c r="B70" s="449" t="s">
        <v>355</v>
      </c>
      <c r="C70" s="507">
        <v>10230</v>
      </c>
      <c r="D70" s="508">
        <v>4773</v>
      </c>
      <c r="E70" s="634">
        <v>0.46656891495601172</v>
      </c>
      <c r="F70" s="509">
        <v>2319</v>
      </c>
      <c r="G70" s="634">
        <v>0.22668621700879765</v>
      </c>
      <c r="H70" s="508">
        <f>VLOOKUP(A70,Hoja1!$A$2:$B$126,2)</f>
        <v>136</v>
      </c>
      <c r="I70" s="510">
        <v>1.3391984359726295E-2</v>
      </c>
      <c r="J70" s="508">
        <v>140</v>
      </c>
      <c r="K70" s="510">
        <v>1.3685239491691105E-2</v>
      </c>
      <c r="L70" s="504">
        <f t="shared" si="3"/>
        <v>7368</v>
      </c>
      <c r="M70" s="600">
        <f t="shared" si="4"/>
        <v>0.72023460410557183</v>
      </c>
      <c r="N70" s="503">
        <f t="shared" si="5"/>
        <v>2862</v>
      </c>
    </row>
    <row r="71" spans="1:131" outlineLevel="2">
      <c r="A71" s="446">
        <v>315</v>
      </c>
      <c r="B71" s="445" t="s">
        <v>356</v>
      </c>
      <c r="C71" s="507">
        <v>6873</v>
      </c>
      <c r="D71" s="508">
        <v>4033</v>
      </c>
      <c r="E71" s="634">
        <v>0.58678888403899321</v>
      </c>
      <c r="F71" s="509">
        <v>1130</v>
      </c>
      <c r="G71" s="634">
        <v>0.16441146515349919</v>
      </c>
      <c r="H71" s="508">
        <f>VLOOKUP(A71,Hoja1!$A$2:$B$126,2)</f>
        <v>86</v>
      </c>
      <c r="I71" s="510">
        <v>1.2221737232649499E-2</v>
      </c>
      <c r="J71" s="508">
        <v>46</v>
      </c>
      <c r="K71" s="510">
        <v>6.6928561035937729E-3</v>
      </c>
      <c r="L71" s="504">
        <f t="shared" si="3"/>
        <v>5295</v>
      </c>
      <c r="M71" s="600">
        <f t="shared" si="4"/>
        <v>0.7704059362723702</v>
      </c>
      <c r="N71" s="503">
        <f t="shared" si="5"/>
        <v>1578</v>
      </c>
    </row>
    <row r="72" spans="1:131" outlineLevel="2">
      <c r="A72" s="446">
        <v>361</v>
      </c>
      <c r="B72" s="445" t="s">
        <v>357</v>
      </c>
      <c r="C72" s="507">
        <v>28656</v>
      </c>
      <c r="D72" s="508">
        <v>17293</v>
      </c>
      <c r="E72" s="634">
        <v>0.60346873255164712</v>
      </c>
      <c r="F72" s="509">
        <v>2247</v>
      </c>
      <c r="G72" s="634">
        <v>7.8412897822445565E-2</v>
      </c>
      <c r="H72" s="508">
        <f>VLOOKUP(A72,Hoja1!$A$2:$B$126,2)</f>
        <v>531</v>
      </c>
      <c r="I72" s="510">
        <v>1.8530150753768845E-2</v>
      </c>
      <c r="J72" s="508">
        <v>81</v>
      </c>
      <c r="K72" s="510">
        <v>2.8266331658291458E-3</v>
      </c>
      <c r="L72" s="504">
        <f t="shared" si="3"/>
        <v>20152</v>
      </c>
      <c r="M72" s="600">
        <f t="shared" si="4"/>
        <v>0.70323841429369072</v>
      </c>
      <c r="N72" s="503">
        <f t="shared" si="5"/>
        <v>8504</v>
      </c>
    </row>
    <row r="73" spans="1:131" ht="15.75" outlineLevel="2" thickBot="1">
      <c r="A73" s="446">
        <v>647</v>
      </c>
      <c r="B73" s="446" t="s">
        <v>358</v>
      </c>
      <c r="C73" s="507">
        <v>7508</v>
      </c>
      <c r="D73" s="508">
        <v>4476</v>
      </c>
      <c r="E73" s="634">
        <v>0.5961640916355887</v>
      </c>
      <c r="F73" s="509">
        <v>1256</v>
      </c>
      <c r="G73" s="634">
        <v>0.16728822589238146</v>
      </c>
      <c r="H73" s="508">
        <f>VLOOKUP(A73,Hoja1!$A$2:$B$126,2)</f>
        <v>135</v>
      </c>
      <c r="I73" s="510">
        <v>1.7980820458177945E-2</v>
      </c>
      <c r="J73" s="508">
        <v>35</v>
      </c>
      <c r="K73" s="510">
        <v>4.6616941928609486E-3</v>
      </c>
      <c r="L73" s="504">
        <f t="shared" si="3"/>
        <v>5902</v>
      </c>
      <c r="M73" s="600">
        <f t="shared" si="4"/>
        <v>0.78609483217900911</v>
      </c>
      <c r="N73" s="503">
        <f t="shared" si="5"/>
        <v>1606</v>
      </c>
    </row>
    <row r="74" spans="1:131" outlineLevel="2">
      <c r="A74" s="446">
        <v>658</v>
      </c>
      <c r="B74" s="449" t="s">
        <v>359</v>
      </c>
      <c r="C74" s="507">
        <v>3882</v>
      </c>
      <c r="D74" s="508">
        <v>1844</v>
      </c>
      <c r="E74" s="634">
        <v>0.47501287995878411</v>
      </c>
      <c r="F74" s="509">
        <v>1005</v>
      </c>
      <c r="G74" s="634">
        <v>0.25888717156105101</v>
      </c>
      <c r="H74" s="508">
        <f>VLOOKUP(A74,Hoja1!$A$2:$B$126,2)</f>
        <v>96</v>
      </c>
      <c r="I74" s="510">
        <v>2.472952086553323E-2</v>
      </c>
      <c r="J74" s="508">
        <v>32</v>
      </c>
      <c r="K74" s="510">
        <v>8.2431736218444105E-3</v>
      </c>
      <c r="L74" s="504">
        <f t="shared" si="3"/>
        <v>2977</v>
      </c>
      <c r="M74" s="600">
        <f t="shared" si="4"/>
        <v>0.76687274600721278</v>
      </c>
      <c r="N74" s="503">
        <f t="shared" si="5"/>
        <v>905</v>
      </c>
      <c r="P74" s="659" t="s">
        <v>287</v>
      </c>
      <c r="Q74" s="660">
        <v>0.78542463816336716</v>
      </c>
      <c r="V74" s="659" t="s">
        <v>287</v>
      </c>
      <c r="W74" s="660">
        <v>0.78929950358521783</v>
      </c>
      <c r="AB74" s="659" t="s">
        <v>287</v>
      </c>
      <c r="AC74" s="660">
        <v>0.6616892207186188</v>
      </c>
      <c r="AH74" s="659" t="s">
        <v>287</v>
      </c>
      <c r="AI74" s="660">
        <v>0.80418010941225981</v>
      </c>
      <c r="AN74" s="659" t="s">
        <v>287</v>
      </c>
      <c r="AO74" s="660">
        <v>0.73459581684567554</v>
      </c>
      <c r="AT74" s="659" t="s">
        <v>287</v>
      </c>
      <c r="AU74" s="660">
        <v>0.7534097767048884</v>
      </c>
      <c r="AZ74" s="659" t="s">
        <v>287</v>
      </c>
      <c r="BA74" s="660">
        <v>0.89714433389326786</v>
      </c>
      <c r="BF74" s="659" t="s">
        <v>287</v>
      </c>
      <c r="BG74" s="660">
        <v>0.7907140344706296</v>
      </c>
      <c r="BL74" s="659" t="s">
        <v>287</v>
      </c>
      <c r="BM74" s="660">
        <v>0.86803869108870135</v>
      </c>
      <c r="BR74" s="659" t="s">
        <v>287</v>
      </c>
      <c r="BS74" s="660">
        <v>0.76288541187298664</v>
      </c>
      <c r="BX74" s="659" t="s">
        <v>287</v>
      </c>
      <c r="BY74" s="660">
        <v>0.83837245978461672</v>
      </c>
      <c r="CD74" s="659" t="s">
        <v>287</v>
      </c>
      <c r="CE74" s="660">
        <v>0.77430145611963797</v>
      </c>
      <c r="CJ74" s="659" t="s">
        <v>287</v>
      </c>
      <c r="CK74" s="660">
        <v>0.7868207523973445</v>
      </c>
      <c r="CP74" s="659" t="s">
        <v>287</v>
      </c>
      <c r="CQ74" s="660">
        <v>0.8435079726651481</v>
      </c>
      <c r="CV74" s="659" t="s">
        <v>287</v>
      </c>
      <c r="CW74" s="660">
        <v>0.85076001842468907</v>
      </c>
      <c r="DB74" s="659" t="s">
        <v>287</v>
      </c>
      <c r="DC74" s="660">
        <v>0.89519178822258239</v>
      </c>
      <c r="DH74" s="659" t="s">
        <v>287</v>
      </c>
      <c r="DI74" s="660">
        <v>0.89540059347181011</v>
      </c>
      <c r="DN74" s="659" t="s">
        <v>287</v>
      </c>
      <c r="DO74" s="660">
        <v>0.61002982263380945</v>
      </c>
      <c r="DT74" s="659" t="s">
        <v>287</v>
      </c>
      <c r="DU74" s="660">
        <v>0.72491263105341985</v>
      </c>
      <c r="DZ74" s="659" t="s">
        <v>287</v>
      </c>
      <c r="EA74" s="660">
        <v>0.86302467157962193</v>
      </c>
    </row>
    <row r="75" spans="1:131" outlineLevel="2">
      <c r="A75" s="446">
        <v>664</v>
      </c>
      <c r="B75" s="446" t="s">
        <v>360</v>
      </c>
      <c r="C75" s="507">
        <v>23603</v>
      </c>
      <c r="D75" s="508">
        <v>10467</v>
      </c>
      <c r="E75" s="634">
        <v>0.44346057704529085</v>
      </c>
      <c r="F75" s="509">
        <v>14292</v>
      </c>
      <c r="G75" s="634">
        <v>0.60551624793458458</v>
      </c>
      <c r="H75" s="508">
        <f>VLOOKUP(A75,Hoja1!$A$2:$B$126,2)</f>
        <v>407</v>
      </c>
      <c r="I75" s="510">
        <v>1.7201203236876669E-2</v>
      </c>
      <c r="J75" s="508">
        <v>346</v>
      </c>
      <c r="K75" s="510">
        <v>1.4659153497436767E-2</v>
      </c>
      <c r="L75" s="504">
        <f t="shared" si="3"/>
        <v>25512</v>
      </c>
      <c r="M75" s="600">
        <f t="shared" si="4"/>
        <v>1.0808795492098462</v>
      </c>
      <c r="N75" s="503">
        <f t="shared" si="5"/>
        <v>-1909</v>
      </c>
      <c r="P75" s="661" t="s">
        <v>289</v>
      </c>
      <c r="Q75" s="662">
        <v>0.18419356180336049</v>
      </c>
      <c r="V75" s="661" t="s">
        <v>289</v>
      </c>
      <c r="W75" s="662">
        <v>0.17374517374517376</v>
      </c>
      <c r="AB75" s="661" t="s">
        <v>289</v>
      </c>
      <c r="AC75" s="662">
        <v>0.31178434258228938</v>
      </c>
      <c r="AH75" s="661" t="s">
        <v>289</v>
      </c>
      <c r="AI75" s="662">
        <v>0.17772478608500492</v>
      </c>
      <c r="AN75" s="661" t="s">
        <v>289</v>
      </c>
      <c r="AO75" s="662">
        <v>0.2275296777840588</v>
      </c>
      <c r="AT75" s="661" t="s">
        <v>289</v>
      </c>
      <c r="AU75" s="662">
        <v>0.22558841279420638</v>
      </c>
      <c r="AZ75" s="661" t="s">
        <v>289</v>
      </c>
      <c r="BA75" s="662">
        <v>7.9079984494120681E-2</v>
      </c>
      <c r="BF75" s="661" t="s">
        <v>289</v>
      </c>
      <c r="BG75" s="662">
        <v>0.17840309532184312</v>
      </c>
      <c r="BL75" s="661" t="s">
        <v>289</v>
      </c>
      <c r="BM75" s="662">
        <v>0.11031076353159086</v>
      </c>
      <c r="BR75" s="661" t="s">
        <v>289</v>
      </c>
      <c r="BS75" s="662">
        <v>0.19776806258628624</v>
      </c>
      <c r="BX75" s="661" t="s">
        <v>289</v>
      </c>
      <c r="BY75" s="662">
        <v>0.12675167845717117</v>
      </c>
      <c r="CD75" s="661" t="s">
        <v>289</v>
      </c>
      <c r="CE75" s="662">
        <v>0.20090515545061</v>
      </c>
      <c r="CJ75" s="661" t="s">
        <v>289</v>
      </c>
      <c r="CK75" s="662">
        <v>0.17924760265552003</v>
      </c>
      <c r="CP75" s="661" t="s">
        <v>289</v>
      </c>
      <c r="CQ75" s="662">
        <v>0.12414578587699317</v>
      </c>
      <c r="CV75" s="661" t="s">
        <v>289</v>
      </c>
      <c r="CW75" s="662">
        <v>0.11976047904191617</v>
      </c>
      <c r="DB75" s="661" t="s">
        <v>289</v>
      </c>
      <c r="DC75" s="662">
        <v>7.4149108589951371E-2</v>
      </c>
      <c r="DH75" s="661" t="s">
        <v>289</v>
      </c>
      <c r="DI75" s="662">
        <v>7.0722057368941646E-2</v>
      </c>
      <c r="DN75" s="661" t="s">
        <v>289</v>
      </c>
      <c r="DO75" s="662">
        <v>0.35041594726102654</v>
      </c>
      <c r="DT75" s="661" t="s">
        <v>289</v>
      </c>
      <c r="DU75" s="662">
        <v>0.22840738891662507</v>
      </c>
      <c r="DZ75" s="661" t="s">
        <v>289</v>
      </c>
      <c r="EA75" s="662">
        <v>0.11166292854854214</v>
      </c>
    </row>
    <row r="76" spans="1:131" outlineLevel="2">
      <c r="A76" s="446">
        <v>686</v>
      </c>
      <c r="B76" s="448" t="s">
        <v>361</v>
      </c>
      <c r="C76" s="507">
        <v>39058</v>
      </c>
      <c r="D76" s="508">
        <v>17662</v>
      </c>
      <c r="E76" s="634">
        <v>0.45219929335859493</v>
      </c>
      <c r="F76" s="509">
        <v>20894</v>
      </c>
      <c r="G76" s="634">
        <v>0.53494802601259661</v>
      </c>
      <c r="H76" s="508">
        <f>VLOOKUP(A76,Hoja1!$A$2:$B$126,2)</f>
        <v>621</v>
      </c>
      <c r="I76" s="510">
        <v>1.6001843412361105E-2</v>
      </c>
      <c r="J76" s="508">
        <v>158</v>
      </c>
      <c r="K76" s="510">
        <v>4.0452660146448874E-3</v>
      </c>
      <c r="L76" s="504">
        <f t="shared" si="3"/>
        <v>39335</v>
      </c>
      <c r="M76" s="600">
        <f t="shared" si="4"/>
        <v>1.0070920170003583</v>
      </c>
      <c r="N76" s="503">
        <f t="shared" si="5"/>
        <v>-277</v>
      </c>
      <c r="P76" s="661" t="s">
        <v>291</v>
      </c>
      <c r="Q76" s="662">
        <v>2.2479620695391781E-2</v>
      </c>
      <c r="V76" s="661" t="s">
        <v>291</v>
      </c>
      <c r="W76" s="662">
        <v>2.0959735245449532E-2</v>
      </c>
      <c r="AB76" s="661" t="s">
        <v>291</v>
      </c>
      <c r="AC76" s="662">
        <v>1.8773107433863383E-2</v>
      </c>
      <c r="AH76" s="661" t="s">
        <v>291</v>
      </c>
      <c r="AI76" s="662">
        <v>1.2203675129751719E-2</v>
      </c>
      <c r="AN76" s="661" t="s">
        <v>291</v>
      </c>
      <c r="AO76" s="662">
        <v>3.0808366308648954E-2</v>
      </c>
      <c r="AT76" s="661" t="s">
        <v>291</v>
      </c>
      <c r="AU76" s="662">
        <v>1.4604707302353651E-2</v>
      </c>
      <c r="AZ76" s="661" t="s">
        <v>291</v>
      </c>
      <c r="BA76" s="662">
        <v>1.8994702157901538E-2</v>
      </c>
      <c r="BF76" s="661" t="s">
        <v>291</v>
      </c>
      <c r="BG76" s="662">
        <v>2.28631727048892E-2</v>
      </c>
      <c r="BL76" s="661" t="s">
        <v>291</v>
      </c>
      <c r="BM76" s="662">
        <v>1.6464293064416546E-2</v>
      </c>
      <c r="BR76" s="661" t="s">
        <v>291</v>
      </c>
      <c r="BS76" s="662">
        <v>2.8762080073630927E-2</v>
      </c>
      <c r="BX76" s="661" t="s">
        <v>291</v>
      </c>
      <c r="BY76" s="662">
        <v>2.8567566349749923E-2</v>
      </c>
      <c r="CD76" s="661" t="s">
        <v>291</v>
      </c>
      <c r="CE76" s="662">
        <v>1.8890200708382526E-2</v>
      </c>
      <c r="CJ76" s="661" t="s">
        <v>291</v>
      </c>
      <c r="CK76" s="662">
        <v>2.4588148512417016E-2</v>
      </c>
      <c r="CP76" s="661" t="s">
        <v>291</v>
      </c>
      <c r="CQ76" s="662">
        <v>2.3234624145785875E-2</v>
      </c>
      <c r="CV76" s="661" t="s">
        <v>291</v>
      </c>
      <c r="CW76" s="662">
        <v>2.3952095808383235E-2</v>
      </c>
      <c r="DB76" s="661" t="s">
        <v>291</v>
      </c>
      <c r="DC76" s="662">
        <v>2.5526742301458672E-2</v>
      </c>
      <c r="DH76" s="661" t="s">
        <v>291</v>
      </c>
      <c r="DI76" s="662">
        <v>2.7571711177052424E-2</v>
      </c>
      <c r="DN76" s="661" t="s">
        <v>291</v>
      </c>
      <c r="DO76" s="662">
        <v>2.0012556898446082E-2</v>
      </c>
      <c r="DT76" s="661" t="s">
        <v>291</v>
      </c>
      <c r="DU76" s="662">
        <v>3.8359127974704608E-2</v>
      </c>
      <c r="DZ76" s="661" t="s">
        <v>291</v>
      </c>
      <c r="EA76" s="662">
        <v>1.7622556872797179E-2</v>
      </c>
    </row>
    <row r="77" spans="1:131" ht="15.75" outlineLevel="2" thickBot="1">
      <c r="A77" s="446">
        <v>819</v>
      </c>
      <c r="B77" s="445" t="s">
        <v>362</v>
      </c>
      <c r="C77" s="507">
        <v>5200</v>
      </c>
      <c r="D77" s="508">
        <v>3841</v>
      </c>
      <c r="E77" s="634">
        <v>0.73865384615384611</v>
      </c>
      <c r="F77" s="509">
        <v>840</v>
      </c>
      <c r="G77" s="634">
        <v>0.16153846153846155</v>
      </c>
      <c r="H77" s="508">
        <f>VLOOKUP(A77,Hoja1!$A$2:$B$126,2)</f>
        <v>109</v>
      </c>
      <c r="I77" s="510">
        <v>2.0769230769230769E-2</v>
      </c>
      <c r="J77" s="508">
        <v>45</v>
      </c>
      <c r="K77" s="510">
        <v>8.6538461538461543E-3</v>
      </c>
      <c r="L77" s="504">
        <f t="shared" si="3"/>
        <v>4835</v>
      </c>
      <c r="M77" s="600">
        <f t="shared" si="4"/>
        <v>0.92980769230769234</v>
      </c>
      <c r="N77" s="503">
        <f t="shared" si="5"/>
        <v>365</v>
      </c>
      <c r="P77" s="664" t="s">
        <v>293</v>
      </c>
      <c r="Q77" s="663">
        <v>7.9021793378805522E-3</v>
      </c>
      <c r="V77" s="664" t="s">
        <v>293</v>
      </c>
      <c r="W77" s="663">
        <v>1.5995587424158852E-2</v>
      </c>
      <c r="AB77" s="664" t="s">
        <v>293</v>
      </c>
      <c r="AC77" s="663">
        <v>7.7533292652284718E-3</v>
      </c>
      <c r="AH77" s="664" t="s">
        <v>293</v>
      </c>
      <c r="AI77" s="663">
        <v>5.8914293729835886E-3</v>
      </c>
      <c r="AN77" s="664" t="s">
        <v>293</v>
      </c>
      <c r="AO77" s="663">
        <v>7.0661390616167325E-3</v>
      </c>
      <c r="AT77" s="664" t="s">
        <v>293</v>
      </c>
      <c r="AU77" s="663">
        <v>6.3971031985515991E-3</v>
      </c>
      <c r="AZ77" s="664" t="s">
        <v>293</v>
      </c>
      <c r="BA77" s="663">
        <v>4.7809794547099107E-3</v>
      </c>
      <c r="BF77" s="664" t="s">
        <v>293</v>
      </c>
      <c r="BG77" s="663">
        <v>8.0196975026380589E-3</v>
      </c>
      <c r="BL77" s="664" t="s">
        <v>293</v>
      </c>
      <c r="BM77" s="663">
        <v>5.1862523152912121E-3</v>
      </c>
      <c r="BR77" s="664" t="s">
        <v>293</v>
      </c>
      <c r="BS77" s="663">
        <v>1.0584445467096181E-2</v>
      </c>
      <c r="BX77" s="664" t="s">
        <v>293</v>
      </c>
      <c r="BY77" s="663">
        <v>6.3082954084621281E-3</v>
      </c>
      <c r="CD77" s="664" t="s">
        <v>293</v>
      </c>
      <c r="CE77" s="663">
        <v>5.9031877213695395E-3</v>
      </c>
      <c r="CJ77" s="664" t="s">
        <v>293</v>
      </c>
      <c r="CK77" s="663">
        <v>9.3434964347184658E-3</v>
      </c>
      <c r="CP77" s="664" t="s">
        <v>293</v>
      </c>
      <c r="CQ77" s="663">
        <v>9.1116173120728925E-3</v>
      </c>
      <c r="CV77" s="664" t="s">
        <v>293</v>
      </c>
      <c r="CW77" s="663">
        <v>5.5274067250115156E-3</v>
      </c>
      <c r="DB77" s="664" t="s">
        <v>293</v>
      </c>
      <c r="DC77" s="663">
        <v>5.1323608860075632E-3</v>
      </c>
      <c r="DH77" s="664" t="s">
        <v>293</v>
      </c>
      <c r="DI77" s="663">
        <v>6.3056379821958457E-3</v>
      </c>
      <c r="DN77" s="664" t="s">
        <v>293</v>
      </c>
      <c r="DO77" s="663">
        <v>1.954167320671794E-2</v>
      </c>
      <c r="DT77" s="664" t="s">
        <v>293</v>
      </c>
      <c r="DU77" s="663">
        <v>8.3208520552504571E-3</v>
      </c>
      <c r="DZ77" s="664" t="s">
        <v>293</v>
      </c>
      <c r="EA77" s="663">
        <v>7.6898429990387698E-3</v>
      </c>
    </row>
    <row r="78" spans="1:131" outlineLevel="1">
      <c r="A78" s="446">
        <v>854</v>
      </c>
      <c r="B78" s="445" t="s">
        <v>363</v>
      </c>
      <c r="C78" s="507">
        <v>14542</v>
      </c>
      <c r="D78" s="508">
        <v>13378</v>
      </c>
      <c r="E78" s="634">
        <v>0.91995598954751756</v>
      </c>
      <c r="F78" s="509">
        <v>1163</v>
      </c>
      <c r="G78" s="634">
        <v>7.9975244120478614E-2</v>
      </c>
      <c r="H78" s="508">
        <f>VLOOKUP(A78,Hoja1!$A$2:$B$126,2)</f>
        <v>248</v>
      </c>
      <c r="I78" s="510">
        <v>1.7260349332966579E-2</v>
      </c>
      <c r="J78" s="508">
        <v>184</v>
      </c>
      <c r="K78" s="510">
        <v>1.2653005088708568E-2</v>
      </c>
      <c r="L78" s="504">
        <f t="shared" si="3"/>
        <v>14973</v>
      </c>
      <c r="M78" s="600">
        <f t="shared" si="4"/>
        <v>1.0296382890936597</v>
      </c>
      <c r="N78" s="503">
        <f t="shared" si="5"/>
        <v>-431</v>
      </c>
    </row>
    <row r="79" spans="1:131" outlineLevel="2">
      <c r="A79" s="446">
        <v>887</v>
      </c>
      <c r="B79" s="445" t="s">
        <v>364</v>
      </c>
      <c r="C79" s="507">
        <v>44009</v>
      </c>
      <c r="D79" s="508">
        <v>26730</v>
      </c>
      <c r="E79" s="634">
        <v>0.60737576404826288</v>
      </c>
      <c r="F79" s="509">
        <v>16146</v>
      </c>
      <c r="G79" s="634">
        <v>0.3668795019200618</v>
      </c>
      <c r="H79" s="508">
        <f>VLOOKUP(A79,Hoja1!$A$2:$B$126,2)</f>
        <v>881</v>
      </c>
      <c r="I79" s="510">
        <v>2.0018632552432455E-2</v>
      </c>
      <c r="J79" s="508">
        <v>422</v>
      </c>
      <c r="K79" s="510">
        <v>9.5889477152400638E-3</v>
      </c>
      <c r="L79" s="504">
        <f t="shared" si="3"/>
        <v>44179</v>
      </c>
      <c r="M79" s="600">
        <f t="shared" si="4"/>
        <v>1.0038628462359971</v>
      </c>
      <c r="N79" s="503">
        <f t="shared" si="5"/>
        <v>-170</v>
      </c>
    </row>
    <row r="80" spans="1:131" ht="12.75" outlineLevel="2">
      <c r="A80" s="447"/>
      <c r="B80" s="447" t="s">
        <v>365</v>
      </c>
      <c r="C80" s="436">
        <v>717384</v>
      </c>
      <c r="D80" s="437">
        <v>275216</v>
      </c>
      <c r="E80" s="666">
        <v>0.3836383303781517</v>
      </c>
      <c r="F80" s="437">
        <v>412583</v>
      </c>
      <c r="G80" s="666">
        <v>0.57512155275277954</v>
      </c>
      <c r="H80" s="457">
        <f>SUM(H81:H103)</f>
        <v>9150</v>
      </c>
      <c r="I80" s="666">
        <v>1.2779766484895119E-2</v>
      </c>
      <c r="J80" s="437">
        <v>5004</v>
      </c>
      <c r="K80" s="666">
        <v>6.9753437489545348E-3</v>
      </c>
      <c r="L80" s="437">
        <f t="shared" si="3"/>
        <v>701953</v>
      </c>
      <c r="M80" s="458">
        <f t="shared" si="4"/>
        <v>0.97848990220021637</v>
      </c>
      <c r="N80" s="438">
        <f t="shared" si="5"/>
        <v>15431</v>
      </c>
    </row>
    <row r="81" spans="1:119" outlineLevel="2">
      <c r="A81" s="446">
        <v>2</v>
      </c>
      <c r="B81" s="445" t="s">
        <v>366</v>
      </c>
      <c r="C81" s="507">
        <v>20920</v>
      </c>
      <c r="D81" s="508">
        <v>11860</v>
      </c>
      <c r="E81" s="634">
        <v>0.56692160611854681</v>
      </c>
      <c r="F81" s="509">
        <v>2958</v>
      </c>
      <c r="G81" s="634">
        <v>0.14139579349904396</v>
      </c>
      <c r="H81" s="508">
        <f>VLOOKUP(A81,Hoja1!$A$2:$B$126,2)</f>
        <v>465</v>
      </c>
      <c r="I81" s="510">
        <v>2.2179732313575527E-2</v>
      </c>
      <c r="J81" s="508">
        <v>105</v>
      </c>
      <c r="K81" s="510">
        <v>5.019120458891013E-3</v>
      </c>
      <c r="L81" s="504">
        <f t="shared" si="3"/>
        <v>15388</v>
      </c>
      <c r="M81" s="600">
        <f t="shared" si="4"/>
        <v>0.73556405353728493</v>
      </c>
      <c r="N81" s="503">
        <f t="shared" si="5"/>
        <v>5532</v>
      </c>
    </row>
    <row r="82" spans="1:119" outlineLevel="2">
      <c r="A82" s="446">
        <v>21</v>
      </c>
      <c r="B82" s="445" t="s">
        <v>367</v>
      </c>
      <c r="C82" s="507">
        <v>4845</v>
      </c>
      <c r="D82" s="508">
        <v>2934</v>
      </c>
      <c r="E82" s="634">
        <v>0.60557275541795663</v>
      </c>
      <c r="F82" s="509">
        <v>498</v>
      </c>
      <c r="G82" s="634">
        <v>0.10278637770897833</v>
      </c>
      <c r="H82" s="508">
        <f>VLOOKUP(A82,Hoja1!$A$2:$B$126,2)</f>
        <v>62</v>
      </c>
      <c r="I82" s="510">
        <v>1.2796697626418989E-2</v>
      </c>
      <c r="J82" s="508">
        <v>57</v>
      </c>
      <c r="K82" s="510">
        <v>1.1764705882352941E-2</v>
      </c>
      <c r="L82" s="504">
        <f t="shared" si="3"/>
        <v>3551</v>
      </c>
      <c r="M82" s="600">
        <f t="shared" si="4"/>
        <v>0.73292053663570689</v>
      </c>
      <c r="N82" s="503">
        <f t="shared" si="5"/>
        <v>1294</v>
      </c>
    </row>
    <row r="83" spans="1:119" outlineLevel="2">
      <c r="A83" s="446">
        <v>55</v>
      </c>
      <c r="B83" s="445" t="s">
        <v>368</v>
      </c>
      <c r="C83" s="507">
        <v>7780</v>
      </c>
      <c r="D83" s="508">
        <v>6530</v>
      </c>
      <c r="E83" s="634">
        <v>0.83933161953727509</v>
      </c>
      <c r="F83" s="509">
        <v>506</v>
      </c>
      <c r="G83" s="634">
        <v>6.503856041131105E-2</v>
      </c>
      <c r="H83" s="508">
        <f>VLOOKUP(A83,Hoja1!$A$2:$B$126,2)</f>
        <v>194</v>
      </c>
      <c r="I83" s="510">
        <v>2.5064267352185091E-2</v>
      </c>
      <c r="J83" s="508">
        <v>41</v>
      </c>
      <c r="K83" s="510">
        <v>5.2699228791773783E-3</v>
      </c>
      <c r="L83" s="504">
        <f t="shared" si="3"/>
        <v>7271</v>
      </c>
      <c r="M83" s="600">
        <f t="shared" si="4"/>
        <v>0.93457583547557843</v>
      </c>
      <c r="N83" s="503">
        <f t="shared" si="5"/>
        <v>509</v>
      </c>
    </row>
    <row r="84" spans="1:119" outlineLevel="2">
      <c r="A84" s="446">
        <v>148</v>
      </c>
      <c r="B84" s="450" t="s">
        <v>369</v>
      </c>
      <c r="C84" s="507">
        <v>64546</v>
      </c>
      <c r="D84" s="508">
        <v>17903</v>
      </c>
      <c r="E84" s="634">
        <v>0.27736807857961765</v>
      </c>
      <c r="F84" s="509">
        <v>36291</v>
      </c>
      <c r="G84" s="634">
        <v>0.56225017816750844</v>
      </c>
      <c r="H84" s="508">
        <f>VLOOKUP(A84,Hoja1!$A$2:$B$126,2)</f>
        <v>714</v>
      </c>
      <c r="I84" s="510">
        <v>1.0999907043039072E-2</v>
      </c>
      <c r="J84" s="508">
        <v>253</v>
      </c>
      <c r="K84" s="510">
        <v>3.9196851857589933E-3</v>
      </c>
      <c r="L84" s="504">
        <f t="shared" si="3"/>
        <v>55161</v>
      </c>
      <c r="M84" s="600">
        <f t="shared" si="4"/>
        <v>0.85459982028320891</v>
      </c>
      <c r="N84" s="503">
        <f t="shared" si="5"/>
        <v>9385</v>
      </c>
    </row>
    <row r="85" spans="1:119" outlineLevel="1">
      <c r="A85" s="446">
        <v>197</v>
      </c>
      <c r="B85" s="445" t="s">
        <v>370</v>
      </c>
      <c r="C85" s="507">
        <v>15296</v>
      </c>
      <c r="D85" s="508">
        <v>11503</v>
      </c>
      <c r="E85" s="634">
        <v>0.7520266736401674</v>
      </c>
      <c r="F85" s="509">
        <v>2631</v>
      </c>
      <c r="G85" s="634">
        <v>0.17200575313807531</v>
      </c>
      <c r="H85" s="508">
        <f>VLOOKUP(A85,Hoja1!$A$2:$B$126,2)</f>
        <v>283</v>
      </c>
      <c r="I85" s="510">
        <v>1.8501569037656904E-2</v>
      </c>
      <c r="J85" s="508">
        <v>99</v>
      </c>
      <c r="K85" s="510">
        <v>6.4722803347280339E-3</v>
      </c>
      <c r="L85" s="504">
        <f t="shared" si="3"/>
        <v>14516</v>
      </c>
      <c r="M85" s="600">
        <f t="shared" si="4"/>
        <v>0.9490062761506276</v>
      </c>
      <c r="N85" s="503">
        <f t="shared" si="5"/>
        <v>780</v>
      </c>
    </row>
    <row r="86" spans="1:119" outlineLevel="2">
      <c r="A86" s="446">
        <v>206</v>
      </c>
      <c r="B86" s="446" t="s">
        <v>371</v>
      </c>
      <c r="C86" s="507">
        <v>4906</v>
      </c>
      <c r="D86" s="508">
        <v>2738</v>
      </c>
      <c r="E86" s="634">
        <v>0.55809213208316344</v>
      </c>
      <c r="F86" s="509">
        <v>663</v>
      </c>
      <c r="G86" s="634">
        <v>0.13514064410925397</v>
      </c>
      <c r="H86" s="508">
        <f>VLOOKUP(A86,Hoja1!$A$2:$B$126,2)</f>
        <v>70</v>
      </c>
      <c r="I86" s="510">
        <v>1.4268242967794538E-2</v>
      </c>
      <c r="J86" s="508">
        <v>38</v>
      </c>
      <c r="K86" s="510">
        <v>7.7456176110884635E-3</v>
      </c>
      <c r="L86" s="504">
        <f t="shared" si="3"/>
        <v>3509</v>
      </c>
      <c r="M86" s="600">
        <f t="shared" si="4"/>
        <v>0.7152466367713004</v>
      </c>
      <c r="N86" s="503">
        <f t="shared" si="5"/>
        <v>1397</v>
      </c>
    </row>
    <row r="87" spans="1:119" outlineLevel="2">
      <c r="A87" s="446">
        <v>313</v>
      </c>
      <c r="B87" s="445" t="s">
        <v>372</v>
      </c>
      <c r="C87" s="507">
        <v>10069</v>
      </c>
      <c r="D87" s="508">
        <v>6796</v>
      </c>
      <c r="E87" s="634">
        <v>0.67494289403118479</v>
      </c>
      <c r="F87" s="509">
        <v>1646</v>
      </c>
      <c r="G87" s="634">
        <v>0.16347204290396267</v>
      </c>
      <c r="H87" s="508">
        <f>VLOOKUP(A87,Hoja1!$A$2:$B$126,2)</f>
        <v>189</v>
      </c>
      <c r="I87" s="510">
        <v>1.896911311947562E-2</v>
      </c>
      <c r="J87" s="508">
        <v>88</v>
      </c>
      <c r="K87" s="510">
        <v>8.7396960969311748E-3</v>
      </c>
      <c r="L87" s="504">
        <f t="shared" si="3"/>
        <v>8719</v>
      </c>
      <c r="M87" s="600">
        <f t="shared" si="4"/>
        <v>0.86592511669480587</v>
      </c>
      <c r="N87" s="503">
        <f t="shared" si="5"/>
        <v>1350</v>
      </c>
    </row>
    <row r="88" spans="1:119" ht="15.75" outlineLevel="2" thickBot="1">
      <c r="A88" s="446">
        <v>318</v>
      </c>
      <c r="B88" s="445" t="s">
        <v>373</v>
      </c>
      <c r="C88" s="507">
        <v>59985</v>
      </c>
      <c r="D88" s="508">
        <v>14717</v>
      </c>
      <c r="E88" s="634">
        <v>0.24534466950070852</v>
      </c>
      <c r="F88" s="509">
        <v>32902</v>
      </c>
      <c r="G88" s="634">
        <v>0.54850379261482041</v>
      </c>
      <c r="H88" s="508">
        <f>VLOOKUP(A88,Hoja1!$A$2:$B$126,2)</f>
        <v>443</v>
      </c>
      <c r="I88" s="510">
        <v>7.3518379594898721E-3</v>
      </c>
      <c r="J88" s="508">
        <v>303</v>
      </c>
      <c r="K88" s="510">
        <v>5.0512628157039262E-3</v>
      </c>
      <c r="L88" s="504">
        <f t="shared" si="3"/>
        <v>48365</v>
      </c>
      <c r="M88" s="600">
        <f t="shared" si="4"/>
        <v>0.80628490455947321</v>
      </c>
      <c r="N88" s="503">
        <f t="shared" si="5"/>
        <v>11620</v>
      </c>
    </row>
    <row r="89" spans="1:119" outlineLevel="2">
      <c r="A89" s="446">
        <v>321</v>
      </c>
      <c r="B89" s="445" t="s">
        <v>374</v>
      </c>
      <c r="C89" s="507">
        <v>8981</v>
      </c>
      <c r="D89" s="508">
        <v>3871</v>
      </c>
      <c r="E89" s="634">
        <v>0.43102104442712391</v>
      </c>
      <c r="F89" s="509">
        <v>2601</v>
      </c>
      <c r="G89" s="634">
        <v>0.28961140184834649</v>
      </c>
      <c r="H89" s="508">
        <f>VLOOKUP(A89,Hoja1!$A$2:$B$126,2)</f>
        <v>100</v>
      </c>
      <c r="I89" s="510">
        <v>1.1134617525887985E-2</v>
      </c>
      <c r="J89" s="508">
        <v>112</v>
      </c>
      <c r="K89" s="510">
        <v>1.2470771628994544E-2</v>
      </c>
      <c r="L89" s="504">
        <f t="shared" si="3"/>
        <v>6684</v>
      </c>
      <c r="M89" s="600">
        <f t="shared" si="4"/>
        <v>0.74423783543035293</v>
      </c>
      <c r="N89" s="503">
        <f t="shared" si="5"/>
        <v>2297</v>
      </c>
      <c r="P89" s="659" t="s">
        <v>287</v>
      </c>
      <c r="Q89" s="660">
        <v>0.60433914033467229</v>
      </c>
      <c r="V89" s="659" t="s">
        <v>287</v>
      </c>
      <c r="W89" s="660">
        <v>0.87098087098087096</v>
      </c>
      <c r="AB89" s="659" t="s">
        <v>287</v>
      </c>
      <c r="AC89" s="660">
        <v>0.68213399503722083</v>
      </c>
      <c r="AH89" s="659" t="s">
        <v>287</v>
      </c>
      <c r="AI89" s="660">
        <v>0.8601028433151845</v>
      </c>
      <c r="AN89" s="659" t="s">
        <v>287</v>
      </c>
      <c r="AO89" s="660">
        <v>0.91277658815132046</v>
      </c>
      <c r="AT89" s="659" t="s">
        <v>287</v>
      </c>
      <c r="AU89" s="660">
        <v>0.56586206896551727</v>
      </c>
      <c r="AZ89" s="659" t="s">
        <v>287</v>
      </c>
      <c r="BA89" s="660">
        <v>0.36975508734017648</v>
      </c>
      <c r="BF89" s="659" t="s">
        <v>287</v>
      </c>
      <c r="BG89" s="660">
        <v>0.30354551109268091</v>
      </c>
      <c r="BL89" s="659" t="s">
        <v>287</v>
      </c>
      <c r="BM89" s="660">
        <v>0.6477133939476184</v>
      </c>
      <c r="BR89" s="659" t="s">
        <v>287</v>
      </c>
      <c r="BS89" s="660">
        <v>0.76194974494615531</v>
      </c>
      <c r="BX89" s="659" t="s">
        <v>287</v>
      </c>
      <c r="BY89" s="660">
        <v>0.85812822548630407</v>
      </c>
      <c r="CD89" s="659" t="s">
        <v>287</v>
      </c>
      <c r="CE89" s="660">
        <v>0.75838698746187738</v>
      </c>
      <c r="CJ89" s="659" t="s">
        <v>287</v>
      </c>
      <c r="CK89" s="660">
        <v>0.61941551897883773</v>
      </c>
      <c r="CP89" s="659" t="s">
        <v>287</v>
      </c>
      <c r="CQ89" s="660">
        <v>0.41029359883971622</v>
      </c>
      <c r="CV89" s="659" t="s">
        <v>287</v>
      </c>
      <c r="CW89" s="660">
        <v>0.44896921629934672</v>
      </c>
      <c r="DB89" s="659" t="s">
        <v>287</v>
      </c>
      <c r="DC89" s="660">
        <v>0.79458005792304509</v>
      </c>
      <c r="DH89" s="659" t="s">
        <v>287</v>
      </c>
      <c r="DI89" s="660">
        <v>0.89329594017094016</v>
      </c>
      <c r="DN89" s="659" t="s">
        <v>287</v>
      </c>
      <c r="DO89" s="660">
        <v>0.60503859299667262</v>
      </c>
    </row>
    <row r="90" spans="1:119" outlineLevel="2">
      <c r="A90" s="446">
        <v>376</v>
      </c>
      <c r="B90" s="445" t="s">
        <v>375</v>
      </c>
      <c r="C90" s="507">
        <v>70470</v>
      </c>
      <c r="D90" s="508">
        <v>15134</v>
      </c>
      <c r="E90" s="634">
        <v>0.21475805307222931</v>
      </c>
      <c r="F90" s="509">
        <v>62666</v>
      </c>
      <c r="G90" s="634">
        <v>0.88925784021569465</v>
      </c>
      <c r="H90" s="508">
        <f>VLOOKUP(A90,Hoja1!$A$2:$B$126,2)</f>
        <v>699</v>
      </c>
      <c r="I90" s="510">
        <v>9.9191145168156664E-3</v>
      </c>
      <c r="J90" s="508">
        <v>357</v>
      </c>
      <c r="K90" s="510">
        <v>5.0659855257556407E-3</v>
      </c>
      <c r="L90" s="504">
        <f t="shared" si="3"/>
        <v>78856</v>
      </c>
      <c r="M90" s="600">
        <f t="shared" si="4"/>
        <v>1.1190009933304952</v>
      </c>
      <c r="N90" s="503">
        <f t="shared" si="5"/>
        <v>-8386</v>
      </c>
      <c r="P90" s="661" t="s">
        <v>289</v>
      </c>
      <c r="Q90" s="662">
        <v>0.36952290937211352</v>
      </c>
      <c r="V90" s="661" t="s">
        <v>289</v>
      </c>
      <c r="W90" s="662">
        <v>0.1100936100936101</v>
      </c>
      <c r="AB90" s="661" t="s">
        <v>289</v>
      </c>
      <c r="AC90" s="662">
        <v>0.28511166253101738</v>
      </c>
      <c r="AH90" s="661" t="s">
        <v>289</v>
      </c>
      <c r="AI90" s="662">
        <v>0.10722928009679371</v>
      </c>
      <c r="AN90" s="661" t="s">
        <v>289</v>
      </c>
      <c r="AO90" s="668">
        <v>6.5810135617416138E-2</v>
      </c>
      <c r="AT90" s="661" t="s">
        <v>289</v>
      </c>
      <c r="AU90" s="662">
        <v>0.37931034482758619</v>
      </c>
      <c r="AZ90" s="661" t="s">
        <v>289</v>
      </c>
      <c r="BA90" s="662">
        <v>0.61597334773996038</v>
      </c>
      <c r="BF90" s="661" t="s">
        <v>289</v>
      </c>
      <c r="BG90" s="662">
        <v>0.67769023429400788</v>
      </c>
      <c r="BL90" s="661" t="s">
        <v>289</v>
      </c>
      <c r="BM90" s="662">
        <v>0.31469670240195413</v>
      </c>
      <c r="BR90" s="661" t="s">
        <v>289</v>
      </c>
      <c r="BS90" s="662">
        <v>0.2134895144530512</v>
      </c>
      <c r="BX90" s="661" t="s">
        <v>289</v>
      </c>
      <c r="BY90" s="662">
        <v>0.11150258038904327</v>
      </c>
      <c r="CD90" s="661" t="s">
        <v>289</v>
      </c>
      <c r="CE90" s="662">
        <v>0.21280921721450355</v>
      </c>
      <c r="CJ90" s="661" t="s">
        <v>289</v>
      </c>
      <c r="CK90" s="662">
        <v>0.33758817601612362</v>
      </c>
      <c r="CP90" s="661" t="s">
        <v>289</v>
      </c>
      <c r="CQ90" s="662">
        <v>0.56022892085766929</v>
      </c>
      <c r="CV90" s="661" t="s">
        <v>289</v>
      </c>
      <c r="CW90" s="662">
        <v>0.53112687155240346</v>
      </c>
      <c r="DB90" s="661" t="s">
        <v>289</v>
      </c>
      <c r="DC90" s="662">
        <v>0.17376913529168392</v>
      </c>
      <c r="DH90" s="661" t="s">
        <v>289</v>
      </c>
      <c r="DI90" s="662">
        <v>7.7657585470085472E-2</v>
      </c>
      <c r="DN90" s="661" t="s">
        <v>289</v>
      </c>
      <c r="DO90" s="662">
        <v>0.36546775617374772</v>
      </c>
    </row>
    <row r="91" spans="1:119" outlineLevel="2">
      <c r="A91" s="446">
        <v>400</v>
      </c>
      <c r="B91" s="446" t="s">
        <v>376</v>
      </c>
      <c r="C91" s="507">
        <v>23094</v>
      </c>
      <c r="D91" s="508">
        <v>9814</v>
      </c>
      <c r="E91" s="634">
        <v>0.42495886377414049</v>
      </c>
      <c r="F91" s="509">
        <v>12038</v>
      </c>
      <c r="G91" s="634">
        <v>0.5212609335758206</v>
      </c>
      <c r="H91" s="508">
        <f>VLOOKUP(A91,Hoja1!$A$2:$B$126,2)</f>
        <v>246</v>
      </c>
      <c r="I91" s="510">
        <v>1.0738720013856413E-2</v>
      </c>
      <c r="J91" s="508">
        <v>96</v>
      </c>
      <c r="K91" s="510">
        <v>4.156923876331515E-3</v>
      </c>
      <c r="L91" s="504">
        <f t="shared" si="3"/>
        <v>22194</v>
      </c>
      <c r="M91" s="600">
        <f t="shared" si="4"/>
        <v>0.96102883865939204</v>
      </c>
      <c r="N91" s="503">
        <f t="shared" si="5"/>
        <v>900</v>
      </c>
      <c r="P91" s="661" t="s">
        <v>291</v>
      </c>
      <c r="Q91" s="662">
        <v>1.8443494511631905E-2</v>
      </c>
      <c r="V91" s="661" t="s">
        <v>291</v>
      </c>
      <c r="W91" s="662">
        <v>1.5059015059015059E-2</v>
      </c>
      <c r="AB91" s="661" t="s">
        <v>291</v>
      </c>
      <c r="AC91" s="662">
        <v>2.3821339950372208E-2</v>
      </c>
      <c r="AH91" s="661" t="s">
        <v>291</v>
      </c>
      <c r="AI91" s="662">
        <v>2.7374470659407138E-2</v>
      </c>
      <c r="AN91" s="661" t="s">
        <v>291</v>
      </c>
      <c r="AO91" s="662">
        <v>1.9271948608137045E-2</v>
      </c>
      <c r="AT91" s="661" t="s">
        <v>291</v>
      </c>
      <c r="AU91" s="662">
        <v>4.4482758620689657E-2</v>
      </c>
      <c r="AZ91" s="661" t="s">
        <v>291</v>
      </c>
      <c r="BA91" s="662">
        <v>9.8595353862776878E-3</v>
      </c>
      <c r="BF91" s="661" t="s">
        <v>291</v>
      </c>
      <c r="BG91" s="662">
        <v>1.3580758863777732E-2</v>
      </c>
      <c r="BL91" s="661" t="s">
        <v>291</v>
      </c>
      <c r="BM91" s="662">
        <v>1.8591396390283621E-2</v>
      </c>
      <c r="BR91" s="661" t="s">
        <v>291</v>
      </c>
      <c r="BS91" s="662">
        <v>1.5870017003589646E-2</v>
      </c>
      <c r="BX91" s="661" t="s">
        <v>291</v>
      </c>
      <c r="BY91" s="662">
        <v>2.6349741961095671E-2</v>
      </c>
      <c r="CD91" s="661" t="s">
        <v>291</v>
      </c>
      <c r="CE91" s="662">
        <v>2.2873602168756352E-2</v>
      </c>
      <c r="CJ91" s="661" t="s">
        <v>291</v>
      </c>
      <c r="CK91" s="662">
        <v>3.2247228753778973E-2</v>
      </c>
      <c r="CP91" s="661" t="s">
        <v>291</v>
      </c>
      <c r="CQ91" s="662">
        <v>1.5914703461252008E-2</v>
      </c>
      <c r="CV91" s="661" t="s">
        <v>291</v>
      </c>
      <c r="CW91" s="662">
        <v>1.5887541625359058E-2</v>
      </c>
      <c r="DB91" s="661" t="s">
        <v>291</v>
      </c>
      <c r="DC91" s="662">
        <v>2.2341745966073644E-2</v>
      </c>
      <c r="DH91" s="661" t="s">
        <v>291</v>
      </c>
      <c r="DI91" s="662">
        <v>1.6760149572649572E-2</v>
      </c>
      <c r="DN91" s="661" t="s">
        <v>291</v>
      </c>
      <c r="DO91" s="662">
        <v>1.9941601213246112E-2</v>
      </c>
    </row>
    <row r="92" spans="1:119" ht="15.75" outlineLevel="2" thickBot="1">
      <c r="A92" s="446">
        <v>440</v>
      </c>
      <c r="B92" s="445" t="s">
        <v>377</v>
      </c>
      <c r="C92" s="507">
        <v>70024</v>
      </c>
      <c r="D92" s="508">
        <v>24156</v>
      </c>
      <c r="E92" s="634">
        <v>0.34496743973494803</v>
      </c>
      <c r="F92" s="509">
        <v>44896</v>
      </c>
      <c r="G92" s="634">
        <v>0.64115160516394376</v>
      </c>
      <c r="H92" s="508">
        <f>VLOOKUP(A92,Hoja1!$A$2:$B$126,2)</f>
        <v>893</v>
      </c>
      <c r="I92" s="510">
        <v>1.2824174568719296E-2</v>
      </c>
      <c r="J92" s="508">
        <v>520</v>
      </c>
      <c r="K92" s="510">
        <v>7.4260253627327771E-3</v>
      </c>
      <c r="L92" s="504">
        <f t="shared" si="3"/>
        <v>70465</v>
      </c>
      <c r="M92" s="600">
        <f t="shared" si="4"/>
        <v>1.0062978407403176</v>
      </c>
      <c r="N92" s="503">
        <f t="shared" si="5"/>
        <v>-441</v>
      </c>
      <c r="P92" s="664" t="s">
        <v>293</v>
      </c>
      <c r="Q92" s="663">
        <v>7.6944557815822826E-3</v>
      </c>
      <c r="V92" s="664" t="s">
        <v>293</v>
      </c>
      <c r="W92" s="663">
        <v>3.8665038665038664E-3</v>
      </c>
      <c r="AB92" s="664" t="s">
        <v>293</v>
      </c>
      <c r="AC92" s="663">
        <v>8.9330024813895782E-3</v>
      </c>
      <c r="AH92" s="664" t="s">
        <v>293</v>
      </c>
      <c r="AI92" s="663">
        <v>5.2934059286146402E-3</v>
      </c>
      <c r="AN92" s="664" t="s">
        <v>293</v>
      </c>
      <c r="AO92" s="663">
        <v>2.1413276231263384E-3</v>
      </c>
      <c r="AT92" s="664" t="s">
        <v>293</v>
      </c>
      <c r="AU92" s="663">
        <v>1.0344827586206896E-2</v>
      </c>
      <c r="AZ92" s="664" t="s">
        <v>293</v>
      </c>
      <c r="BA92" s="663">
        <v>4.4120295335854497E-3</v>
      </c>
      <c r="BF92" s="664" t="s">
        <v>293</v>
      </c>
      <c r="BG92" s="663">
        <v>5.1834957495334854E-3</v>
      </c>
      <c r="BL92" s="664" t="s">
        <v>293</v>
      </c>
      <c r="BM92" s="663">
        <v>1.8998507260143845E-2</v>
      </c>
      <c r="BR92" s="664" t="s">
        <v>293</v>
      </c>
      <c r="BS92" s="663">
        <v>8.690723597203855E-3</v>
      </c>
      <c r="BX92" s="664" t="s">
        <v>293</v>
      </c>
      <c r="BY92" s="663">
        <v>4.0194521635569672E-3</v>
      </c>
      <c r="CD92" s="664" t="s">
        <v>293</v>
      </c>
      <c r="CE92" s="663">
        <v>5.9301931548627583E-3</v>
      </c>
      <c r="CJ92" s="664" t="s">
        <v>293</v>
      </c>
      <c r="CK92" s="663">
        <v>1.0749076251259657E-2</v>
      </c>
      <c r="CP92" s="664" t="s">
        <v>293</v>
      </c>
      <c r="CQ92" s="663">
        <v>1.3562776841362549E-2</v>
      </c>
      <c r="CV92" s="664" t="s">
        <v>293</v>
      </c>
      <c r="CW92" s="663">
        <v>4.0163705228907698E-3</v>
      </c>
      <c r="DB92" s="664" t="s">
        <v>293</v>
      </c>
      <c r="DC92" s="663">
        <v>9.3090608191973515E-3</v>
      </c>
      <c r="DH92" s="664" t="s">
        <v>293</v>
      </c>
      <c r="DI92" s="663">
        <v>1.2286324786324786E-2</v>
      </c>
      <c r="DN92" s="664" t="s">
        <v>293</v>
      </c>
      <c r="DO92" s="663">
        <v>9.5520496163335519E-3</v>
      </c>
    </row>
    <row r="93" spans="1:119" outlineLevel="2">
      <c r="A93" s="446">
        <v>483</v>
      </c>
      <c r="B93" s="445" t="s">
        <v>378</v>
      </c>
      <c r="C93" s="507">
        <v>10257</v>
      </c>
      <c r="D93" s="508">
        <v>7976</v>
      </c>
      <c r="E93" s="634">
        <v>0.77761528712099059</v>
      </c>
      <c r="F93" s="509">
        <v>720</v>
      </c>
      <c r="G93" s="634">
        <v>7.0195963732085406E-2</v>
      </c>
      <c r="H93" s="508">
        <f>VLOOKUP(A93,Hoja1!$A$2:$B$126,2)</f>
        <v>188</v>
      </c>
      <c r="I93" s="510">
        <v>1.8426440479672419E-2</v>
      </c>
      <c r="J93" s="508">
        <v>58</v>
      </c>
      <c r="K93" s="510">
        <v>5.654674856195769E-3</v>
      </c>
      <c r="L93" s="504">
        <f t="shared" si="3"/>
        <v>8942</v>
      </c>
      <c r="M93" s="600">
        <f t="shared" si="4"/>
        <v>0.87179487179487181</v>
      </c>
      <c r="N93" s="503">
        <f t="shared" si="5"/>
        <v>1315</v>
      </c>
    </row>
    <row r="94" spans="1:119" outlineLevel="2">
      <c r="A94" s="446">
        <v>541</v>
      </c>
      <c r="B94" s="446" t="s">
        <v>379</v>
      </c>
      <c r="C94" s="507">
        <v>22448</v>
      </c>
      <c r="D94" s="508">
        <v>12400</v>
      </c>
      <c r="E94" s="634">
        <v>0.55238774055595152</v>
      </c>
      <c r="F94" s="509">
        <v>5622</v>
      </c>
      <c r="G94" s="634">
        <v>0.25044547398431932</v>
      </c>
      <c r="H94" s="508">
        <f>VLOOKUP(A94,Hoja1!$A$2:$B$126,2)</f>
        <v>290</v>
      </c>
      <c r="I94" s="510">
        <v>1.300784034212402E-2</v>
      </c>
      <c r="J94" s="508">
        <v>79</v>
      </c>
      <c r="K94" s="510">
        <v>3.5192444761225944E-3</v>
      </c>
      <c r="L94" s="504">
        <f t="shared" si="3"/>
        <v>18391</v>
      </c>
      <c r="M94" s="600">
        <f t="shared" si="4"/>
        <v>0.81927120456165359</v>
      </c>
      <c r="N94" s="503">
        <f t="shared" si="5"/>
        <v>4057</v>
      </c>
    </row>
    <row r="95" spans="1:119" outlineLevel="2">
      <c r="A95" s="446">
        <v>607</v>
      </c>
      <c r="B95" s="445" t="s">
        <v>380</v>
      </c>
      <c r="C95" s="507">
        <v>25534</v>
      </c>
      <c r="D95" s="508">
        <v>4151</v>
      </c>
      <c r="E95" s="634">
        <v>0.16256755698284639</v>
      </c>
      <c r="F95" s="509">
        <v>13361</v>
      </c>
      <c r="G95" s="634">
        <v>0.52326310018015199</v>
      </c>
      <c r="H95" s="508">
        <f>VLOOKUP(A95,Hoja1!$A$2:$B$126,2)</f>
        <v>181</v>
      </c>
      <c r="I95" s="510">
        <v>7.0885877653324983E-3</v>
      </c>
      <c r="J95" s="508">
        <v>74</v>
      </c>
      <c r="K95" s="510">
        <v>2.8980966554398059E-3</v>
      </c>
      <c r="L95" s="504">
        <f t="shared" si="3"/>
        <v>17767</v>
      </c>
      <c r="M95" s="600">
        <f t="shared" si="4"/>
        <v>0.69581734158377062</v>
      </c>
      <c r="N95" s="503">
        <f t="shared" si="5"/>
        <v>7767</v>
      </c>
    </row>
    <row r="96" spans="1:119" outlineLevel="2">
      <c r="A96" s="446">
        <v>615</v>
      </c>
      <c r="B96" s="445" t="s">
        <v>381</v>
      </c>
      <c r="C96" s="507">
        <v>147484</v>
      </c>
      <c r="D96" s="508">
        <v>34217</v>
      </c>
      <c r="E96" s="634">
        <v>0.23200482764232053</v>
      </c>
      <c r="F96" s="509">
        <v>159007</v>
      </c>
      <c r="G96" s="634">
        <v>1.0781305090721705</v>
      </c>
      <c r="H96" s="508">
        <f>VLOOKUP(A96,Hoja1!$A$2:$B$126,2)</f>
        <v>1861</v>
      </c>
      <c r="I96" s="510">
        <v>1.2638659108784681E-2</v>
      </c>
      <c r="J96" s="508">
        <v>1883</v>
      </c>
      <c r="K96" s="510">
        <v>1.2767486642618861E-2</v>
      </c>
      <c r="L96" s="504">
        <f t="shared" si="3"/>
        <v>196968</v>
      </c>
      <c r="M96" s="600">
        <f t="shared" si="4"/>
        <v>1.3355211412763419</v>
      </c>
      <c r="N96" s="503">
        <f t="shared" si="5"/>
        <v>-49484</v>
      </c>
    </row>
    <row r="97" spans="1:155" outlineLevel="2">
      <c r="A97" s="446">
        <v>649</v>
      </c>
      <c r="B97" s="445" t="s">
        <v>382</v>
      </c>
      <c r="C97" s="507">
        <v>16304</v>
      </c>
      <c r="D97" s="508">
        <v>10480</v>
      </c>
      <c r="E97" s="634">
        <v>0.64278704612365067</v>
      </c>
      <c r="F97" s="509">
        <v>2208</v>
      </c>
      <c r="G97" s="634">
        <v>0.13542688910696762</v>
      </c>
      <c r="H97" s="508">
        <f>VLOOKUP(A97,Hoja1!$A$2:$B$126,2)</f>
        <v>269</v>
      </c>
      <c r="I97" s="510">
        <v>1.6621687929342491E-2</v>
      </c>
      <c r="J97" s="508">
        <v>155</v>
      </c>
      <c r="K97" s="510">
        <v>9.5068694798822375E-3</v>
      </c>
      <c r="L97" s="504">
        <f t="shared" si="3"/>
        <v>13112</v>
      </c>
      <c r="M97" s="600">
        <f t="shared" si="4"/>
        <v>0.80421982335623154</v>
      </c>
      <c r="N97" s="503">
        <f t="shared" si="5"/>
        <v>3192</v>
      </c>
    </row>
    <row r="98" spans="1:155" outlineLevel="2">
      <c r="A98" s="446">
        <v>652</v>
      </c>
      <c r="B98" s="445" t="s">
        <v>383</v>
      </c>
      <c r="C98" s="507">
        <v>6074</v>
      </c>
      <c r="D98" s="508">
        <v>5006</v>
      </c>
      <c r="E98" s="634">
        <v>0.82416858742179777</v>
      </c>
      <c r="F98" s="509">
        <v>469</v>
      </c>
      <c r="G98" s="634">
        <v>7.7214356272637466E-2</v>
      </c>
      <c r="H98" s="508">
        <f>VLOOKUP(A98,Hoja1!$A$2:$B$126,2)</f>
        <v>107</v>
      </c>
      <c r="I98" s="510">
        <v>1.7616068488640106E-2</v>
      </c>
      <c r="J98" s="508">
        <v>30</v>
      </c>
      <c r="K98" s="510">
        <v>4.9390846229832074E-3</v>
      </c>
      <c r="L98" s="504">
        <f t="shared" si="3"/>
        <v>5612</v>
      </c>
      <c r="M98" s="600">
        <f t="shared" si="4"/>
        <v>0.92393809680605865</v>
      </c>
      <c r="N98" s="503">
        <f t="shared" si="5"/>
        <v>462</v>
      </c>
    </row>
    <row r="99" spans="1:155" outlineLevel="2">
      <c r="A99" s="446">
        <v>660</v>
      </c>
      <c r="B99" s="445" t="s">
        <v>384</v>
      </c>
      <c r="C99" s="507">
        <v>13532</v>
      </c>
      <c r="D99" s="508">
        <v>10479</v>
      </c>
      <c r="E99" s="634">
        <v>0.77438663907774163</v>
      </c>
      <c r="F99" s="509">
        <v>3261</v>
      </c>
      <c r="G99" s="634">
        <v>0.24098433343186521</v>
      </c>
      <c r="H99" s="508">
        <f>VLOOKUP(A99,Hoja1!$A$2:$B$126,2)</f>
        <v>223</v>
      </c>
      <c r="I99" s="510">
        <v>1.6405557197753474E-2</v>
      </c>
      <c r="J99" s="508">
        <v>81</v>
      </c>
      <c r="K99" s="510">
        <v>5.9858114099911319E-3</v>
      </c>
      <c r="L99" s="504">
        <f t="shared" si="3"/>
        <v>14044</v>
      </c>
      <c r="M99" s="600">
        <f t="shared" si="4"/>
        <v>1.0378362400236476</v>
      </c>
      <c r="N99" s="503">
        <f t="shared" si="5"/>
        <v>-512</v>
      </c>
    </row>
    <row r="100" spans="1:155" outlineLevel="2">
      <c r="A100" s="446">
        <v>667</v>
      </c>
      <c r="B100" s="445" t="s">
        <v>385</v>
      </c>
      <c r="C100" s="507">
        <v>16151</v>
      </c>
      <c r="D100" s="508">
        <v>9957</v>
      </c>
      <c r="E100" s="634">
        <v>0.6164943347161167</v>
      </c>
      <c r="F100" s="509">
        <v>3173</v>
      </c>
      <c r="G100" s="634">
        <v>0.19645842362702001</v>
      </c>
      <c r="H100" s="508">
        <f>VLOOKUP(A100,Hoja1!$A$2:$B$126,2)</f>
        <v>241</v>
      </c>
      <c r="I100" s="510">
        <v>1.5045508018079376E-2</v>
      </c>
      <c r="J100" s="508">
        <v>102</v>
      </c>
      <c r="K100" s="510">
        <v>6.3153984273419603E-3</v>
      </c>
      <c r="L100" s="504">
        <f t="shared" si="3"/>
        <v>13473</v>
      </c>
      <c r="M100" s="600">
        <f t="shared" si="4"/>
        <v>0.83418983344684539</v>
      </c>
      <c r="N100" s="503">
        <f t="shared" si="5"/>
        <v>2678</v>
      </c>
    </row>
    <row r="101" spans="1:155" ht="15.75" outlineLevel="2" thickBot="1">
      <c r="A101" s="446">
        <v>674</v>
      </c>
      <c r="B101" s="445" t="s">
        <v>386</v>
      </c>
      <c r="C101" s="507">
        <v>23170</v>
      </c>
      <c r="D101" s="508">
        <v>11727</v>
      </c>
      <c r="E101" s="634">
        <v>0.5061286145878291</v>
      </c>
      <c r="F101" s="509">
        <v>2547</v>
      </c>
      <c r="G101" s="634">
        <v>0.10992662926197669</v>
      </c>
      <c r="H101" s="508">
        <f>VLOOKUP(A101,Hoja1!$A$2:$B$126,2)</f>
        <v>257</v>
      </c>
      <c r="I101" s="510">
        <v>1.126456624946051E-2</v>
      </c>
      <c r="J101" s="508">
        <v>63</v>
      </c>
      <c r="K101" s="510">
        <v>2.7190332326283988E-3</v>
      </c>
      <c r="L101" s="504">
        <f t="shared" si="3"/>
        <v>14594</v>
      </c>
      <c r="M101" s="600">
        <f t="shared" si="4"/>
        <v>0.62986620630125156</v>
      </c>
      <c r="N101" s="503">
        <f t="shared" si="5"/>
        <v>8576</v>
      </c>
    </row>
    <row r="102" spans="1:155" outlineLevel="2">
      <c r="A102" s="446">
        <v>697</v>
      </c>
      <c r="B102" s="451" t="s">
        <v>387</v>
      </c>
      <c r="C102" s="507">
        <v>37747</v>
      </c>
      <c r="D102" s="508">
        <v>17063</v>
      </c>
      <c r="E102" s="634">
        <v>0.45203592338463983</v>
      </c>
      <c r="F102" s="509">
        <v>15074</v>
      </c>
      <c r="G102" s="634">
        <v>0.39934299414523006</v>
      </c>
      <c r="H102" s="508">
        <f>VLOOKUP(A102,Hoja1!$A$2:$B$126,2)</f>
        <v>406</v>
      </c>
      <c r="I102" s="510">
        <v>1.0729329483137732E-2</v>
      </c>
      <c r="J102" s="508">
        <v>234</v>
      </c>
      <c r="K102" s="510">
        <v>6.1991681458129127E-3</v>
      </c>
      <c r="L102" s="504">
        <f t="shared" si="3"/>
        <v>32777</v>
      </c>
      <c r="M102" s="600">
        <f t="shared" si="4"/>
        <v>0.86833390733038385</v>
      </c>
      <c r="N102" s="503">
        <f t="shared" si="5"/>
        <v>4970</v>
      </c>
      <c r="P102" s="659" t="s">
        <v>287</v>
      </c>
      <c r="Q102" s="660">
        <v>0.39206178032995664</v>
      </c>
      <c r="V102" s="659" t="s">
        <v>287</v>
      </c>
      <c r="W102" s="660">
        <v>0.7707805290180022</v>
      </c>
      <c r="AB102" s="659" t="s">
        <v>287</v>
      </c>
      <c r="AC102" s="660">
        <v>0.82624612785130946</v>
      </c>
      <c r="AH102" s="659" t="s">
        <v>287</v>
      </c>
      <c r="AI102" s="660">
        <v>0.897964796479648</v>
      </c>
      <c r="AN102" s="659" t="s">
        <v>287</v>
      </c>
      <c r="AO102" s="660">
        <v>0.32458255525137336</v>
      </c>
      <c r="AT102" s="659" t="s">
        <v>287</v>
      </c>
      <c r="AU102" s="660">
        <v>0.79243593276384683</v>
      </c>
      <c r="AZ102" s="659" t="s">
        <v>287</v>
      </c>
      <c r="BA102" s="660">
        <v>0.78027928184667994</v>
      </c>
      <c r="BF102" s="659" t="s">
        <v>287</v>
      </c>
      <c r="BG102" s="660">
        <v>0.77926843251920652</v>
      </c>
      <c r="BL102" s="659" t="s">
        <v>287</v>
      </c>
      <c r="BM102" s="660">
        <v>0.30430287616566382</v>
      </c>
      <c r="BR102" s="659" t="s">
        <v>287</v>
      </c>
      <c r="BS102" s="660">
        <v>0.5791442250149611</v>
      </c>
      <c r="BX102" s="659" t="s">
        <v>287</v>
      </c>
      <c r="BY102" s="660">
        <v>0.19191944810794359</v>
      </c>
      <c r="CD102" s="659" t="s">
        <v>287</v>
      </c>
      <c r="CE102" s="660">
        <v>0.44215173905208144</v>
      </c>
      <c r="CJ102" s="659" t="s">
        <v>287</v>
      </c>
      <c r="CK102" s="660">
        <v>0.34278416347381863</v>
      </c>
      <c r="CP102" s="659" t="s">
        <v>287</v>
      </c>
      <c r="CQ102" s="660">
        <v>0.89187073688918705</v>
      </c>
      <c r="CV102" s="659" t="s">
        <v>287</v>
      </c>
      <c r="CW102" s="660">
        <v>0.67416952101342897</v>
      </c>
      <c r="DB102" s="659" t="s">
        <v>287</v>
      </c>
      <c r="DC102" s="660">
        <v>0.23363539145607023</v>
      </c>
      <c r="DH102" s="659" t="s">
        <v>287</v>
      </c>
      <c r="DI102" s="660">
        <v>0.1737159277254012</v>
      </c>
      <c r="DN102" s="659" t="s">
        <v>287</v>
      </c>
      <c r="DO102" s="660">
        <v>0.79914595089217633</v>
      </c>
      <c r="DT102" s="659" t="s">
        <v>287</v>
      </c>
      <c r="DU102" s="660">
        <v>0.89201710620099783</v>
      </c>
      <c r="DZ102" s="659" t="s">
        <v>287</v>
      </c>
      <c r="EA102" s="660">
        <v>0.74620807519760735</v>
      </c>
      <c r="EF102" s="659" t="s">
        <v>287</v>
      </c>
      <c r="EG102" s="660">
        <v>0.73892393320964744</v>
      </c>
      <c r="EL102" s="659" t="s">
        <v>287</v>
      </c>
      <c r="EM102" s="660">
        <v>0.80332922318125766</v>
      </c>
      <c r="ER102" s="659" t="s">
        <v>287</v>
      </c>
      <c r="ES102" s="660">
        <v>0.52059433731999027</v>
      </c>
      <c r="EX102" s="659" t="s">
        <v>287</v>
      </c>
      <c r="EY102" s="660">
        <v>0.75336266101212135</v>
      </c>
    </row>
    <row r="103" spans="1:155" outlineLevel="2">
      <c r="A103" s="446">
        <v>756</v>
      </c>
      <c r="B103" s="445" t="s">
        <v>388</v>
      </c>
      <c r="C103" s="507">
        <v>37767</v>
      </c>
      <c r="D103" s="508">
        <v>23804</v>
      </c>
      <c r="E103" s="634">
        <v>0.63028569915534727</v>
      </c>
      <c r="F103" s="509">
        <v>6845</v>
      </c>
      <c r="G103" s="634">
        <v>0.18124288399925861</v>
      </c>
      <c r="H103" s="508">
        <f>VLOOKUP(A103,Hoja1!$A$2:$B$126,2)</f>
        <v>769</v>
      </c>
      <c r="I103" s="510">
        <v>2.0441125850610323E-2</v>
      </c>
      <c r="J103" s="508">
        <v>176</v>
      </c>
      <c r="K103" s="510">
        <v>4.6601530436624567E-3</v>
      </c>
      <c r="L103" s="504">
        <f t="shared" si="3"/>
        <v>31594</v>
      </c>
      <c r="M103" s="600">
        <f t="shared" si="4"/>
        <v>0.83655042762199805</v>
      </c>
      <c r="N103" s="503">
        <f t="shared" si="5"/>
        <v>6173</v>
      </c>
      <c r="P103" s="661" t="s">
        <v>289</v>
      </c>
      <c r="Q103" s="662">
        <v>0.58774935146893537</v>
      </c>
      <c r="V103" s="661" t="s">
        <v>289</v>
      </c>
      <c r="W103" s="662">
        <v>0.19224020276857087</v>
      </c>
      <c r="AB103" s="661" t="s">
        <v>289</v>
      </c>
      <c r="AC103" s="662">
        <v>0.14024218529991553</v>
      </c>
      <c r="AH103" s="661" t="s">
        <v>289</v>
      </c>
      <c r="AI103" s="662">
        <v>6.9581958195819582E-2</v>
      </c>
      <c r="AN103" s="661" t="s">
        <v>289</v>
      </c>
      <c r="AO103" s="662">
        <v>0.65795819206990958</v>
      </c>
      <c r="AT103" s="661" t="s">
        <v>289</v>
      </c>
      <c r="AU103" s="662">
        <v>0.18124827776246899</v>
      </c>
      <c r="AZ103" s="661" t="s">
        <v>289</v>
      </c>
      <c r="BA103" s="662">
        <v>0.188942718723283</v>
      </c>
      <c r="BF103" s="661" t="s">
        <v>289</v>
      </c>
      <c r="BG103" s="662">
        <v>0.18873982341474602</v>
      </c>
      <c r="BL103" s="661" t="s">
        <v>289</v>
      </c>
      <c r="BM103" s="662">
        <v>0.6803134627711267</v>
      </c>
      <c r="BR103" s="661" t="s">
        <v>289</v>
      </c>
      <c r="BS103" s="662">
        <v>0.3891382405745063</v>
      </c>
      <c r="BX103" s="661" t="s">
        <v>289</v>
      </c>
      <c r="BY103" s="662">
        <v>0.79468905346454299</v>
      </c>
      <c r="CD103" s="661" t="s">
        <v>289</v>
      </c>
      <c r="CE103" s="662">
        <v>0.54234997296810239</v>
      </c>
      <c r="CJ103" s="661" t="s">
        <v>289</v>
      </c>
      <c r="CK103" s="662">
        <v>0.63709379877962258</v>
      </c>
      <c r="CP103" s="661" t="s">
        <v>289</v>
      </c>
      <c r="CQ103" s="662">
        <v>8.0509896008050988E-2</v>
      </c>
      <c r="CV103" s="661" t="s">
        <v>289</v>
      </c>
      <c r="CW103" s="662">
        <v>0.30565976186592725</v>
      </c>
      <c r="DB103" s="661" t="s">
        <v>289</v>
      </c>
      <c r="DC103" s="662">
        <v>0.75201215737040583</v>
      </c>
      <c r="DH103" s="661" t="s">
        <v>289</v>
      </c>
      <c r="DI103" s="662">
        <v>0.80726096735052366</v>
      </c>
      <c r="DN103" s="661" t="s">
        <v>289</v>
      </c>
      <c r="DO103" s="662">
        <v>0.16836968125667226</v>
      </c>
      <c r="DT103" s="661" t="s">
        <v>289</v>
      </c>
      <c r="DU103" s="662">
        <v>8.3570919458303639E-2</v>
      </c>
      <c r="DZ103" s="661" t="s">
        <v>289</v>
      </c>
      <c r="EA103" s="662">
        <v>0.23221533860286264</v>
      </c>
      <c r="EF103" s="661" t="s">
        <v>289</v>
      </c>
      <c r="EG103" s="662">
        <v>0.23547309833024119</v>
      </c>
      <c r="EL103" s="661" t="s">
        <v>289</v>
      </c>
      <c r="EM103" s="662">
        <v>0.17447595561035759</v>
      </c>
      <c r="ER103" s="661" t="s">
        <v>289</v>
      </c>
      <c r="ES103" s="662">
        <v>0.45990969001708565</v>
      </c>
      <c r="EX103" s="661" t="s">
        <v>289</v>
      </c>
      <c r="EY103" s="662">
        <v>0.21663449061619774</v>
      </c>
    </row>
    <row r="104" spans="1:155" ht="12.75" outlineLevel="2">
      <c r="A104" s="447"/>
      <c r="B104" s="447" t="s">
        <v>389</v>
      </c>
      <c r="C104" s="436">
        <v>382087</v>
      </c>
      <c r="D104" s="437">
        <v>213937</v>
      </c>
      <c r="E104" s="666">
        <v>0.55991698225796738</v>
      </c>
      <c r="F104" s="437">
        <v>86738</v>
      </c>
      <c r="G104" s="666">
        <v>0.22701112573837895</v>
      </c>
      <c r="H104" s="457">
        <f>SUM(H105:H127)</f>
        <v>6176</v>
      </c>
      <c r="I104" s="666">
        <v>1.6213584864180147E-2</v>
      </c>
      <c r="J104" s="437">
        <v>3268</v>
      </c>
      <c r="K104" s="666">
        <v>8.5530258815400689E-3</v>
      </c>
      <c r="L104" s="437">
        <f t="shared" si="3"/>
        <v>310119</v>
      </c>
      <c r="M104" s="458">
        <f t="shared" si="4"/>
        <v>0.81164499184740646</v>
      </c>
      <c r="N104" s="438">
        <f t="shared" si="5"/>
        <v>71968</v>
      </c>
      <c r="P104" s="661" t="s">
        <v>291</v>
      </c>
      <c r="Q104" s="662">
        <v>1.3060368590725258E-2</v>
      </c>
      <c r="V104" s="661" t="s">
        <v>291</v>
      </c>
      <c r="W104" s="662">
        <v>3.0155325924481707E-2</v>
      </c>
      <c r="AB104" s="661" t="s">
        <v>291</v>
      </c>
      <c r="AC104" s="662">
        <v>1.7459870459025625E-2</v>
      </c>
      <c r="AH104" s="661" t="s">
        <v>291</v>
      </c>
      <c r="AI104" s="662">
        <v>2.6815181518151814E-2</v>
      </c>
      <c r="AN104" s="661" t="s">
        <v>291</v>
      </c>
      <c r="AO104" s="662">
        <v>1.2872346211722899E-2</v>
      </c>
      <c r="AT104" s="661" t="s">
        <v>291</v>
      </c>
      <c r="AU104" s="662">
        <v>1.9495728850923121E-2</v>
      </c>
      <c r="AZ104" s="661" t="s">
        <v>291</v>
      </c>
      <c r="BA104" s="662">
        <v>1.9948703334283273E-2</v>
      </c>
      <c r="BF104" s="661" t="s">
        <v>291</v>
      </c>
      <c r="BG104" s="662">
        <v>2.1901158124068339E-2</v>
      </c>
      <c r="BL104" s="661" t="s">
        <v>291</v>
      </c>
      <c r="BM104" s="662">
        <v>9.11854103343465E-3</v>
      </c>
      <c r="BR104" s="661" t="s">
        <v>291</v>
      </c>
      <c r="BS104" s="662">
        <v>1.4961101137043686E-2</v>
      </c>
      <c r="BX104" s="661" t="s">
        <v>291</v>
      </c>
      <c r="BY104" s="662">
        <v>8.8642589023029319E-3</v>
      </c>
      <c r="CD104" s="661" t="s">
        <v>291</v>
      </c>
      <c r="CE104" s="662">
        <v>1.11731843575419E-2</v>
      </c>
      <c r="CJ104" s="661" t="s">
        <v>291</v>
      </c>
      <c r="CK104" s="662">
        <v>1.2743011210444161E-2</v>
      </c>
      <c r="CP104" s="661" t="s">
        <v>291</v>
      </c>
      <c r="CQ104" s="662">
        <v>2.1133847702113386E-2</v>
      </c>
      <c r="CV104" s="661" t="s">
        <v>291</v>
      </c>
      <c r="CW104" s="662">
        <v>1.5875604849671071E-2</v>
      </c>
      <c r="DB104" s="661" t="s">
        <v>291</v>
      </c>
      <c r="DC104" s="662">
        <v>1.0187426127089548E-2</v>
      </c>
      <c r="DH104" s="661" t="s">
        <v>291</v>
      </c>
      <c r="DI104" s="662">
        <v>9.463322011869767E-3</v>
      </c>
      <c r="DN104" s="661" t="s">
        <v>291</v>
      </c>
      <c r="DO104" s="662">
        <v>2.0664938233948452E-2</v>
      </c>
      <c r="DT104" s="661" t="s">
        <v>291</v>
      </c>
      <c r="DU104" s="662">
        <v>1.9066286528866713E-2</v>
      </c>
      <c r="DZ104" s="661" t="s">
        <v>291</v>
      </c>
      <c r="EA104" s="662">
        <v>1.5808587908566547E-2</v>
      </c>
      <c r="EF104" s="661" t="s">
        <v>291</v>
      </c>
      <c r="EG104" s="662">
        <v>1.8033395176252319E-2</v>
      </c>
      <c r="EL104" s="661" t="s">
        <v>291</v>
      </c>
      <c r="EM104" s="662">
        <v>1.7879161528976572E-2</v>
      </c>
      <c r="ER104" s="661" t="s">
        <v>291</v>
      </c>
      <c r="ES104" s="662">
        <v>1.2356602391994142E-2</v>
      </c>
      <c r="EX104" s="661" t="s">
        <v>291</v>
      </c>
      <c r="EY104" s="662">
        <v>2.4432699306896226E-2</v>
      </c>
    </row>
    <row r="105" spans="1:155" ht="15.75" outlineLevel="2" thickBot="1">
      <c r="A105" s="446">
        <v>30</v>
      </c>
      <c r="B105" s="445" t="s">
        <v>390</v>
      </c>
      <c r="C105" s="507">
        <v>32259</v>
      </c>
      <c r="D105" s="508">
        <v>10040</v>
      </c>
      <c r="E105" s="634">
        <v>0.31123097430174523</v>
      </c>
      <c r="F105" s="509">
        <v>13913</v>
      </c>
      <c r="G105" s="634">
        <v>0.43129049257571528</v>
      </c>
      <c r="H105" s="508">
        <f>VLOOKUP(A105,Hoja1!$A$2:$B$126,2)</f>
        <v>453</v>
      </c>
      <c r="I105" s="510">
        <v>1.4135590067888032E-2</v>
      </c>
      <c r="J105" s="508">
        <v>237</v>
      </c>
      <c r="K105" s="510">
        <v>7.3467869431786481E-3</v>
      </c>
      <c r="L105" s="504">
        <f t="shared" si="3"/>
        <v>24643</v>
      </c>
      <c r="M105" s="600">
        <f t="shared" si="4"/>
        <v>0.76391084658544905</v>
      </c>
      <c r="N105" s="503">
        <f t="shared" si="5"/>
        <v>7616</v>
      </c>
      <c r="P105" s="664" t="s">
        <v>293</v>
      </c>
      <c r="Q105" s="663">
        <v>7.1284996103827651E-3</v>
      </c>
      <c r="V105" s="664" t="s">
        <v>293</v>
      </c>
      <c r="W105" s="663">
        <v>6.8239422889452136E-3</v>
      </c>
      <c r="AB105" s="664" t="s">
        <v>293</v>
      </c>
      <c r="AC105" s="663">
        <v>1.6051816389749365E-2</v>
      </c>
      <c r="AH105" s="664" t="s">
        <v>293</v>
      </c>
      <c r="AI105" s="663">
        <v>5.6380638063806381E-3</v>
      </c>
      <c r="AN105" s="664" t="s">
        <v>293</v>
      </c>
      <c r="AO105" s="663">
        <v>4.5869064669942167E-3</v>
      </c>
      <c r="AT105" s="664" t="s">
        <v>293</v>
      </c>
      <c r="AU105" s="663">
        <v>6.8200606227610911E-3</v>
      </c>
      <c r="AZ105" s="664" t="s">
        <v>293</v>
      </c>
      <c r="BA105" s="663">
        <v>1.0829296095753777E-2</v>
      </c>
      <c r="BF105" s="664" t="s">
        <v>293</v>
      </c>
      <c r="BG105" s="663">
        <v>1.0090585941979131E-2</v>
      </c>
      <c r="BL105" s="664" t="s">
        <v>293</v>
      </c>
      <c r="BM105" s="663">
        <v>6.2651200297748275E-3</v>
      </c>
      <c r="BR105" s="664" t="s">
        <v>293</v>
      </c>
      <c r="BS105" s="663">
        <v>1.6756433273488927E-2</v>
      </c>
      <c r="BX105" s="664" t="s">
        <v>293</v>
      </c>
      <c r="BY105" s="663">
        <v>4.5272395252105102E-3</v>
      </c>
      <c r="CD105" s="664" t="s">
        <v>293</v>
      </c>
      <c r="CE105" s="663">
        <v>4.3251036222742836E-3</v>
      </c>
      <c r="CJ105" s="664" t="s">
        <v>293</v>
      </c>
      <c r="CK105" s="663">
        <v>7.3790265361146591E-3</v>
      </c>
      <c r="CP105" s="664" t="s">
        <v>293</v>
      </c>
      <c r="CQ105" s="663">
        <v>6.485519400648552E-3</v>
      </c>
      <c r="CV105" s="664" t="s">
        <v>293</v>
      </c>
      <c r="CW105" s="663">
        <v>4.2951122709726525E-3</v>
      </c>
      <c r="DB105" s="664" t="s">
        <v>293</v>
      </c>
      <c r="DC105" s="663">
        <v>4.1650250464344007E-3</v>
      </c>
      <c r="DH105" s="664" t="s">
        <v>293</v>
      </c>
      <c r="DI105" s="663">
        <v>9.5597829122053505E-3</v>
      </c>
      <c r="DN105" s="664" t="s">
        <v>293</v>
      </c>
      <c r="DO105" s="663">
        <v>1.1819429617202989E-2</v>
      </c>
      <c r="DT105" s="664" t="s">
        <v>293</v>
      </c>
      <c r="DU105" s="663">
        <v>5.3456878118317893E-3</v>
      </c>
      <c r="DZ105" s="664" t="s">
        <v>293</v>
      </c>
      <c r="EA105" s="663">
        <v>5.7679982909634693E-3</v>
      </c>
      <c r="EF105" s="664" t="s">
        <v>293</v>
      </c>
      <c r="EG105" s="663">
        <v>7.5695732838589984E-3</v>
      </c>
      <c r="EL105" s="664" t="s">
        <v>293</v>
      </c>
      <c r="EM105" s="663">
        <v>4.3156596794081377E-3</v>
      </c>
      <c r="ER105" s="664" t="s">
        <v>293</v>
      </c>
      <c r="ES105" s="663">
        <v>7.1393702709299485E-3</v>
      </c>
      <c r="EX105" s="664" t="s">
        <v>293</v>
      </c>
      <c r="EY105" s="663">
        <v>5.5701490647846316E-3</v>
      </c>
    </row>
    <row r="106" spans="1:155" outlineLevel="2">
      <c r="A106" s="446">
        <v>34</v>
      </c>
      <c r="B106" s="445" t="s">
        <v>391</v>
      </c>
      <c r="C106" s="507">
        <v>45577</v>
      </c>
      <c r="D106" s="508">
        <v>28458</v>
      </c>
      <c r="E106" s="634">
        <v>0.62439388287952258</v>
      </c>
      <c r="F106" s="509">
        <v>10539</v>
      </c>
      <c r="G106" s="634">
        <v>0.23123505276784342</v>
      </c>
      <c r="H106" s="508">
        <f>VLOOKUP(A106,Hoja1!$A$2:$B$126,2)</f>
        <v>709</v>
      </c>
      <c r="I106" s="510">
        <v>1.5578032779691511E-2</v>
      </c>
      <c r="J106" s="508">
        <v>636</v>
      </c>
      <c r="K106" s="510">
        <v>1.3954406828005354E-2</v>
      </c>
      <c r="L106" s="504">
        <f t="shared" si="3"/>
        <v>40342</v>
      </c>
      <c r="M106" s="600">
        <f t="shared" si="4"/>
        <v>0.88513943436382381</v>
      </c>
      <c r="N106" s="503">
        <f t="shared" si="5"/>
        <v>5235</v>
      </c>
    </row>
    <row r="107" spans="1:155" outlineLevel="2">
      <c r="A107" s="446">
        <v>36</v>
      </c>
      <c r="B107" s="445" t="s">
        <v>392</v>
      </c>
      <c r="C107" s="507">
        <v>6023</v>
      </c>
      <c r="D107" s="508">
        <v>2498</v>
      </c>
      <c r="E107" s="634">
        <v>0.41474348331396316</v>
      </c>
      <c r="F107" s="509">
        <v>1316</v>
      </c>
      <c r="G107" s="634">
        <v>0.21849576622945377</v>
      </c>
      <c r="H107" s="508">
        <f>VLOOKUP(A107,Hoja1!$A$2:$B$126,2)</f>
        <v>97</v>
      </c>
      <c r="I107" s="510">
        <v>1.6104931097459738E-2</v>
      </c>
      <c r="J107" s="508">
        <v>32</v>
      </c>
      <c r="K107" s="510">
        <v>5.3129669599867174E-3</v>
      </c>
      <c r="L107" s="504">
        <f t="shared" si="3"/>
        <v>3943</v>
      </c>
      <c r="M107" s="600">
        <f t="shared" si="4"/>
        <v>0.65465714760086335</v>
      </c>
      <c r="N107" s="503">
        <f t="shared" si="5"/>
        <v>2080</v>
      </c>
    </row>
    <row r="108" spans="1:155" outlineLevel="2">
      <c r="A108" s="446">
        <v>91</v>
      </c>
      <c r="B108" s="445" t="s">
        <v>393</v>
      </c>
      <c r="C108" s="507">
        <v>10605</v>
      </c>
      <c r="D108" s="508">
        <v>6253</v>
      </c>
      <c r="E108" s="634">
        <v>0.58962753418198965</v>
      </c>
      <c r="F108" s="509">
        <v>903</v>
      </c>
      <c r="G108" s="634">
        <v>8.5148514851485155E-2</v>
      </c>
      <c r="H108" s="508">
        <f>VLOOKUP(A108,Hoja1!$A$2:$B$126,2)</f>
        <v>163</v>
      </c>
      <c r="I108" s="510">
        <v>1.5370108439415371E-2</v>
      </c>
      <c r="J108" s="508">
        <v>48</v>
      </c>
      <c r="K108" s="510">
        <v>4.526166902404526E-3</v>
      </c>
      <c r="L108" s="504">
        <f t="shared" si="3"/>
        <v>7367</v>
      </c>
      <c r="M108" s="600">
        <f t="shared" si="4"/>
        <v>0.69467232437529469</v>
      </c>
      <c r="N108" s="503">
        <f t="shared" si="5"/>
        <v>3238</v>
      </c>
    </row>
    <row r="109" spans="1:155" outlineLevel="1">
      <c r="A109" s="446">
        <v>93</v>
      </c>
      <c r="B109" s="445" t="s">
        <v>394</v>
      </c>
      <c r="C109" s="507">
        <v>16392</v>
      </c>
      <c r="D109" s="508">
        <v>14095</v>
      </c>
      <c r="E109" s="634">
        <v>0.85987066861883843</v>
      </c>
      <c r="F109" s="509">
        <v>1210</v>
      </c>
      <c r="G109" s="634">
        <v>7.3816495851634939E-2</v>
      </c>
      <c r="H109" s="508">
        <f>VLOOKUP(A109,Hoja1!$A$2:$B$126,2)</f>
        <v>291</v>
      </c>
      <c r="I109" s="510">
        <v>1.7874572962420694E-2</v>
      </c>
      <c r="J109" s="508">
        <v>86</v>
      </c>
      <c r="K109" s="510">
        <v>5.2464616886285995E-3</v>
      </c>
      <c r="L109" s="504">
        <f t="shared" si="3"/>
        <v>15682</v>
      </c>
      <c r="M109" s="600">
        <f t="shared" si="4"/>
        <v>0.95668618838457786</v>
      </c>
      <c r="N109" s="503">
        <f t="shared" si="5"/>
        <v>710</v>
      </c>
    </row>
    <row r="110" spans="1:155" outlineLevel="2">
      <c r="A110" s="446">
        <v>101</v>
      </c>
      <c r="B110" s="446" t="s">
        <v>395</v>
      </c>
      <c r="C110" s="507">
        <v>27134</v>
      </c>
      <c r="D110" s="508">
        <v>18874</v>
      </c>
      <c r="E110" s="634">
        <v>0.69558487506449473</v>
      </c>
      <c r="F110" s="509">
        <v>7086</v>
      </c>
      <c r="G110" s="634">
        <v>0.26114837473280755</v>
      </c>
      <c r="H110" s="508">
        <f>VLOOKUP(A110,Hoja1!$A$2:$B$126,2)</f>
        <v>443</v>
      </c>
      <c r="I110" s="510">
        <v>1.6363234318567111E-2</v>
      </c>
      <c r="J110" s="508">
        <v>215</v>
      </c>
      <c r="K110" s="510">
        <v>7.9236382398466861E-3</v>
      </c>
      <c r="L110" s="504">
        <f t="shared" si="3"/>
        <v>26618</v>
      </c>
      <c r="M110" s="600">
        <f t="shared" si="4"/>
        <v>0.98098326822436799</v>
      </c>
      <c r="N110" s="503">
        <f t="shared" si="5"/>
        <v>516</v>
      </c>
    </row>
    <row r="111" spans="1:155" outlineLevel="2">
      <c r="A111" s="446">
        <v>145</v>
      </c>
      <c r="B111" s="445" t="s">
        <v>396</v>
      </c>
      <c r="C111" s="507">
        <v>4793</v>
      </c>
      <c r="D111" s="508">
        <v>3434</v>
      </c>
      <c r="E111" s="634">
        <v>0.71646150636344674</v>
      </c>
      <c r="F111" s="509">
        <v>785</v>
      </c>
      <c r="G111" s="634">
        <v>0.16378051324848739</v>
      </c>
      <c r="H111" s="508">
        <f>VLOOKUP(A111,Hoja1!$A$2:$B$126,2)</f>
        <v>130</v>
      </c>
      <c r="I111" s="510">
        <v>2.7122887544335488E-2</v>
      </c>
      <c r="J111" s="508">
        <v>33</v>
      </c>
      <c r="K111" s="510">
        <v>6.8850406843313167E-3</v>
      </c>
      <c r="L111" s="504">
        <f t="shared" si="3"/>
        <v>4382</v>
      </c>
      <c r="M111" s="600">
        <f t="shared" si="4"/>
        <v>0.91424994784060087</v>
      </c>
      <c r="N111" s="503">
        <f t="shared" si="5"/>
        <v>411</v>
      </c>
    </row>
    <row r="112" spans="1:155" outlineLevel="2">
      <c r="A112" s="446">
        <v>209</v>
      </c>
      <c r="B112" s="445" t="s">
        <v>397</v>
      </c>
      <c r="C112" s="507">
        <v>22364</v>
      </c>
      <c r="D112" s="508">
        <v>13588</v>
      </c>
      <c r="E112" s="634">
        <v>0.60758361652656057</v>
      </c>
      <c r="F112" s="509">
        <v>3093</v>
      </c>
      <c r="G112" s="634">
        <v>0.13830262922554104</v>
      </c>
      <c r="H112" s="508">
        <f>VLOOKUP(A112,Hoja1!$A$2:$B$126,2)</f>
        <v>300</v>
      </c>
      <c r="I112" s="510">
        <v>1.3369701305669826E-2</v>
      </c>
      <c r="J112" s="508">
        <v>93</v>
      </c>
      <c r="K112" s="510">
        <v>4.1584689679842607E-3</v>
      </c>
      <c r="L112" s="504">
        <f t="shared" si="3"/>
        <v>17074</v>
      </c>
      <c r="M112" s="600">
        <f t="shared" si="4"/>
        <v>0.76345913074584149</v>
      </c>
      <c r="N112" s="503">
        <f t="shared" si="5"/>
        <v>5290</v>
      </c>
    </row>
    <row r="113" spans="1:155" outlineLevel="2">
      <c r="A113" s="446">
        <v>282</v>
      </c>
      <c r="B113" s="445" t="s">
        <v>398</v>
      </c>
      <c r="C113" s="507">
        <v>25526</v>
      </c>
      <c r="D113" s="508">
        <v>8070</v>
      </c>
      <c r="E113" s="634">
        <v>0.31614824100916711</v>
      </c>
      <c r="F113" s="509">
        <v>6178</v>
      </c>
      <c r="G113" s="634">
        <v>0.24202773642560527</v>
      </c>
      <c r="H113" s="508">
        <f>VLOOKUP(A113,Hoja1!$A$2:$B$126,2)</f>
        <v>551</v>
      </c>
      <c r="I113" s="510">
        <v>2.1625009793935595E-2</v>
      </c>
      <c r="J113" s="508">
        <v>312</v>
      </c>
      <c r="K113" s="510">
        <v>1.2222831622659249E-2</v>
      </c>
      <c r="L113" s="504">
        <f t="shared" si="3"/>
        <v>15111</v>
      </c>
      <c r="M113" s="600">
        <f t="shared" si="4"/>
        <v>0.59198464310898691</v>
      </c>
      <c r="N113" s="503">
        <f t="shared" si="5"/>
        <v>10415</v>
      </c>
    </row>
    <row r="114" spans="1:155" outlineLevel="2">
      <c r="A114" s="446">
        <v>353</v>
      </c>
      <c r="B114" s="445" t="s">
        <v>399</v>
      </c>
      <c r="C114" s="507">
        <v>5765</v>
      </c>
      <c r="D114" s="508">
        <v>2691</v>
      </c>
      <c r="E114" s="634">
        <v>0.46678230702515178</v>
      </c>
      <c r="F114" s="509">
        <v>926</v>
      </c>
      <c r="G114" s="634">
        <v>0.16062445793581961</v>
      </c>
      <c r="H114" s="508">
        <f>VLOOKUP(A114,Hoja1!$A$2:$B$126,2)</f>
        <v>80</v>
      </c>
      <c r="I114" s="510">
        <v>1.3876843018213356E-2</v>
      </c>
      <c r="J114" s="508">
        <v>74</v>
      </c>
      <c r="K114" s="510">
        <v>1.2836079791847355E-2</v>
      </c>
      <c r="L114" s="504">
        <f t="shared" si="3"/>
        <v>3771</v>
      </c>
      <c r="M114" s="600">
        <f t="shared" si="4"/>
        <v>0.65411968777103213</v>
      </c>
      <c r="N114" s="503">
        <f t="shared" si="5"/>
        <v>1994</v>
      </c>
    </row>
    <row r="115" spans="1:155" outlineLevel="2">
      <c r="A115" s="446">
        <v>364</v>
      </c>
      <c r="B115" s="445" t="s">
        <v>400</v>
      </c>
      <c r="C115" s="507">
        <v>15293</v>
      </c>
      <c r="D115" s="508">
        <v>9529</v>
      </c>
      <c r="E115" s="634">
        <v>0.62309553390440076</v>
      </c>
      <c r="F115" s="509">
        <v>3632</v>
      </c>
      <c r="G115" s="634">
        <v>0.23749427842803897</v>
      </c>
      <c r="H115" s="508">
        <f>VLOOKUP(A115,Hoja1!$A$2:$B$126,2)</f>
        <v>294</v>
      </c>
      <c r="I115" s="510">
        <v>1.9159092395213496E-2</v>
      </c>
      <c r="J115" s="508">
        <v>107</v>
      </c>
      <c r="K115" s="510">
        <v>6.9966651409141441E-3</v>
      </c>
      <c r="L115" s="504">
        <f t="shared" si="3"/>
        <v>13562</v>
      </c>
      <c r="M115" s="600">
        <f t="shared" si="4"/>
        <v>0.88681095926240761</v>
      </c>
      <c r="N115" s="503">
        <f t="shared" si="5"/>
        <v>1731</v>
      </c>
    </row>
    <row r="116" spans="1:155" outlineLevel="1">
      <c r="A116" s="446">
        <v>368</v>
      </c>
      <c r="B116" s="445" t="s">
        <v>401</v>
      </c>
      <c r="C116" s="507">
        <v>14133</v>
      </c>
      <c r="D116" s="508">
        <v>6469</v>
      </c>
      <c r="E116" s="634">
        <v>0.45772305950612041</v>
      </c>
      <c r="F116" s="509">
        <v>3566</v>
      </c>
      <c r="G116" s="634">
        <v>0.25231727163376494</v>
      </c>
      <c r="H116" s="508">
        <f>VLOOKUP(A116,Hoja1!$A$2:$B$126,2)</f>
        <v>336</v>
      </c>
      <c r="I116" s="510">
        <v>2.3774145616641901E-2</v>
      </c>
      <c r="J116" s="508">
        <v>93</v>
      </c>
      <c r="K116" s="510">
        <v>6.5803438760348122E-3</v>
      </c>
      <c r="L116" s="504">
        <f t="shared" si="3"/>
        <v>10464</v>
      </c>
      <c r="M116" s="600">
        <f t="shared" si="4"/>
        <v>0.74039482063256212</v>
      </c>
      <c r="N116" s="503">
        <f t="shared" si="5"/>
        <v>3669</v>
      </c>
    </row>
    <row r="117" spans="1:155" outlineLevel="2">
      <c r="A117" s="446">
        <v>390</v>
      </c>
      <c r="B117" s="445" t="s">
        <v>402</v>
      </c>
      <c r="C117" s="507">
        <v>8726</v>
      </c>
      <c r="D117" s="508">
        <v>4619</v>
      </c>
      <c r="E117" s="634">
        <v>0.52933761173504468</v>
      </c>
      <c r="F117" s="509">
        <v>3324</v>
      </c>
      <c r="G117" s="634">
        <v>0.38093055237222095</v>
      </c>
      <c r="H117" s="508">
        <f>VLOOKUP(A117,Hoja1!$A$2:$B$126,2)</f>
        <v>101</v>
      </c>
      <c r="I117" s="510">
        <v>1.1803804721521888E-2</v>
      </c>
      <c r="J117" s="508">
        <v>51</v>
      </c>
      <c r="K117" s="510">
        <v>5.8446023378409349E-3</v>
      </c>
      <c r="L117" s="504">
        <f t="shared" si="3"/>
        <v>8095</v>
      </c>
      <c r="M117" s="600">
        <f t="shared" si="4"/>
        <v>0.92768737107494847</v>
      </c>
      <c r="N117" s="503">
        <f t="shared" si="5"/>
        <v>631</v>
      </c>
    </row>
    <row r="118" spans="1:155" outlineLevel="2">
      <c r="A118" s="446">
        <v>467</v>
      </c>
      <c r="B118" s="445" t="s">
        <v>403</v>
      </c>
      <c r="C118" s="507">
        <v>6848</v>
      </c>
      <c r="D118" s="508">
        <v>4509</v>
      </c>
      <c r="E118" s="634">
        <v>0.6584404205607477</v>
      </c>
      <c r="F118" s="509">
        <v>906</v>
      </c>
      <c r="G118" s="634">
        <v>0.13230140186915887</v>
      </c>
      <c r="H118" s="508">
        <f>VLOOKUP(A118,Hoja1!$A$2:$B$126,2)</f>
        <v>100</v>
      </c>
      <c r="I118" s="510">
        <v>1.4602803738317757E-2</v>
      </c>
      <c r="J118" s="508">
        <v>52</v>
      </c>
      <c r="K118" s="510">
        <v>7.5934579439252336E-3</v>
      </c>
      <c r="L118" s="504">
        <f t="shared" si="3"/>
        <v>5567</v>
      </c>
      <c r="M118" s="600">
        <f t="shared" si="4"/>
        <v>0.81293808411214952</v>
      </c>
      <c r="N118" s="503">
        <f t="shared" si="5"/>
        <v>1281</v>
      </c>
    </row>
    <row r="119" spans="1:155" outlineLevel="2">
      <c r="A119" s="446">
        <v>576</v>
      </c>
      <c r="B119" s="445" t="s">
        <v>404</v>
      </c>
      <c r="C119" s="507">
        <v>9007</v>
      </c>
      <c r="D119" s="508">
        <v>5657</v>
      </c>
      <c r="E119" s="634">
        <v>0.62806705895414683</v>
      </c>
      <c r="F119" s="509">
        <v>1097</v>
      </c>
      <c r="G119" s="634">
        <v>0.12179416009770179</v>
      </c>
      <c r="H119" s="508">
        <f>VLOOKUP(A119,Hoja1!$A$2:$B$126,2)</f>
        <v>103</v>
      </c>
      <c r="I119" s="510">
        <v>1.1435550127678473E-2</v>
      </c>
      <c r="J119" s="508">
        <v>32</v>
      </c>
      <c r="K119" s="510">
        <v>3.5527922726768068E-3</v>
      </c>
      <c r="L119" s="504">
        <f t="shared" si="3"/>
        <v>6889</v>
      </c>
      <c r="M119" s="600">
        <f t="shared" si="4"/>
        <v>0.76484956145220384</v>
      </c>
      <c r="N119" s="503">
        <f t="shared" si="5"/>
        <v>2118</v>
      </c>
    </row>
    <row r="120" spans="1:155" outlineLevel="2">
      <c r="A120" s="446">
        <v>642</v>
      </c>
      <c r="B120" s="445" t="s">
        <v>405</v>
      </c>
      <c r="C120" s="507">
        <v>18831</v>
      </c>
      <c r="D120" s="508">
        <v>12832</v>
      </c>
      <c r="E120" s="634">
        <v>0.6814295576443099</v>
      </c>
      <c r="F120" s="509">
        <v>2288</v>
      </c>
      <c r="G120" s="634">
        <v>0.12150177898146673</v>
      </c>
      <c r="H120" s="508">
        <f>VLOOKUP(A120,Hoja1!$A$2:$B$126,2)</f>
        <v>210</v>
      </c>
      <c r="I120" s="510">
        <v>1.1204928044182464E-2</v>
      </c>
      <c r="J120" s="508">
        <v>73</v>
      </c>
      <c r="K120" s="510">
        <v>3.876586479740853E-3</v>
      </c>
      <c r="L120" s="504">
        <f t="shared" si="3"/>
        <v>15403</v>
      </c>
      <c r="M120" s="600">
        <f t="shared" si="4"/>
        <v>0.81795974722531994</v>
      </c>
      <c r="N120" s="503">
        <f t="shared" si="5"/>
        <v>3428</v>
      </c>
    </row>
    <row r="121" spans="1:155" ht="15.75" outlineLevel="2" thickBot="1">
      <c r="A121" s="446">
        <v>679</v>
      </c>
      <c r="B121" s="445" t="s">
        <v>406</v>
      </c>
      <c r="C121" s="507">
        <v>28034</v>
      </c>
      <c r="D121" s="508">
        <v>12898</v>
      </c>
      <c r="E121" s="634">
        <v>0.46008418349147462</v>
      </c>
      <c r="F121" s="509">
        <v>5496</v>
      </c>
      <c r="G121" s="634">
        <v>0.19604765641720767</v>
      </c>
      <c r="H121" s="508">
        <f>VLOOKUP(A121,Hoja1!$A$2:$B$126,2)</f>
        <v>285</v>
      </c>
      <c r="I121" s="510">
        <v>1.0201897695655276E-2</v>
      </c>
      <c r="J121" s="508">
        <v>436</v>
      </c>
      <c r="K121" s="510">
        <v>1.5552543340229721E-2</v>
      </c>
      <c r="L121" s="504">
        <f t="shared" si="3"/>
        <v>19115</v>
      </c>
      <c r="M121" s="600">
        <f t="shared" si="4"/>
        <v>0.68185060997360347</v>
      </c>
      <c r="N121" s="503">
        <f t="shared" si="5"/>
        <v>8919</v>
      </c>
    </row>
    <row r="122" spans="1:155" outlineLevel="2">
      <c r="A122" s="446">
        <v>789</v>
      </c>
      <c r="B122" s="445" t="s">
        <v>407</v>
      </c>
      <c r="C122" s="507">
        <v>16706</v>
      </c>
      <c r="D122" s="508">
        <v>9230</v>
      </c>
      <c r="E122" s="634">
        <v>0.55249610918232972</v>
      </c>
      <c r="F122" s="509">
        <v>4354</v>
      </c>
      <c r="G122" s="634">
        <v>0.26062492517658326</v>
      </c>
      <c r="H122" s="508">
        <f>VLOOKUP(A122,Hoja1!$A$2:$B$126,2)</f>
        <v>309</v>
      </c>
      <c r="I122" s="510">
        <v>1.855620735065246E-2</v>
      </c>
      <c r="J122" s="508">
        <v>193</v>
      </c>
      <c r="K122" s="510">
        <v>1.1552735544115886E-2</v>
      </c>
      <c r="L122" s="504">
        <f t="shared" si="3"/>
        <v>14086</v>
      </c>
      <c r="M122" s="600">
        <f t="shared" si="4"/>
        <v>0.84317011852029211</v>
      </c>
      <c r="N122" s="503">
        <f t="shared" si="5"/>
        <v>2620</v>
      </c>
      <c r="P122" s="659" t="s">
        <v>287</v>
      </c>
      <c r="Q122" s="660">
        <v>0.68981227711534865</v>
      </c>
      <c r="V122" s="659" t="s">
        <v>287</v>
      </c>
      <c r="W122" s="660">
        <v>0.40736833563255703</v>
      </c>
      <c r="AB122" s="659" t="s">
        <v>287</v>
      </c>
      <c r="AC122" s="660">
        <v>0.70540118483999703</v>
      </c>
      <c r="AH122" s="659" t="s">
        <v>287</v>
      </c>
      <c r="AI122" s="660">
        <v>0.63352777073294442</v>
      </c>
      <c r="AN122" s="659" t="s">
        <v>287</v>
      </c>
      <c r="AO122" s="660">
        <v>0.84878512284512009</v>
      </c>
      <c r="AT122" s="659" t="s">
        <v>287</v>
      </c>
      <c r="AU122" s="660">
        <v>0.89868655955113497</v>
      </c>
      <c r="AZ122" s="659" t="s">
        <v>287</v>
      </c>
      <c r="BA122" s="660">
        <v>0.70904241331379847</v>
      </c>
      <c r="BF122" s="659" t="s">
        <v>287</v>
      </c>
      <c r="BG122" s="660">
        <v>0.78366042902784117</v>
      </c>
      <c r="BL122" s="659" t="s">
        <v>287</v>
      </c>
      <c r="BM122" s="660">
        <v>0.79587653019387339</v>
      </c>
      <c r="BR122" s="659" t="s">
        <v>287</v>
      </c>
      <c r="BS122" s="660">
        <v>0.53401270513499211</v>
      </c>
      <c r="BX122" s="659" t="s">
        <v>287</v>
      </c>
      <c r="BY122" s="660">
        <v>0.71360381861575184</v>
      </c>
      <c r="CD122" s="659" t="s">
        <v>287</v>
      </c>
      <c r="CE122" s="660">
        <v>0.70267679374677383</v>
      </c>
      <c r="CJ122" s="659" t="s">
        <v>287</v>
      </c>
      <c r="CK122" s="660">
        <v>0.61821483180428138</v>
      </c>
      <c r="CP122" s="659" t="s">
        <v>287</v>
      </c>
      <c r="CQ122" s="660">
        <v>0.57045819439298506</v>
      </c>
      <c r="CV122" s="659" t="s">
        <v>287</v>
      </c>
      <c r="CW122" s="660">
        <v>0.809951499910185</v>
      </c>
      <c r="DB122" s="659" t="s">
        <v>287</v>
      </c>
      <c r="DC122" s="660">
        <v>0.8211641747713746</v>
      </c>
      <c r="DH122" s="659" t="s">
        <v>287</v>
      </c>
      <c r="DI122" s="660">
        <v>0.83303038171903399</v>
      </c>
      <c r="DN122" s="659" t="s">
        <v>287</v>
      </c>
      <c r="DO122" s="660">
        <v>0.67472274534421428</v>
      </c>
      <c r="DT122" s="659" t="s">
        <v>287</v>
      </c>
      <c r="DU122" s="660">
        <v>0.65521402711720023</v>
      </c>
      <c r="DZ122" s="659" t="s">
        <v>287</v>
      </c>
      <c r="EA122" s="660">
        <v>0.60964230171073097</v>
      </c>
      <c r="EF122" s="659" t="s">
        <v>287</v>
      </c>
      <c r="EG122" s="660">
        <v>0.4871229858146261</v>
      </c>
      <c r="EL122" s="659" t="s">
        <v>287</v>
      </c>
      <c r="EM122" s="660">
        <v>0.79635975688607263</v>
      </c>
      <c r="ER122" s="659" t="s">
        <v>287</v>
      </c>
      <c r="ES122" s="660">
        <v>0.62714013950538994</v>
      </c>
      <c r="EX122" s="659" t="s">
        <v>287</v>
      </c>
      <c r="EY122" s="660">
        <v>0.59527400703871292</v>
      </c>
    </row>
    <row r="123" spans="1:155" outlineLevel="2">
      <c r="A123" s="446">
        <v>792</v>
      </c>
      <c r="B123" s="445" t="s">
        <v>408</v>
      </c>
      <c r="C123" s="507">
        <v>6425</v>
      </c>
      <c r="D123" s="508">
        <v>3136</v>
      </c>
      <c r="E123" s="634">
        <v>0.4880933852140078</v>
      </c>
      <c r="F123" s="509">
        <v>1849</v>
      </c>
      <c r="G123" s="634">
        <v>0.28778210116731517</v>
      </c>
      <c r="H123" s="508">
        <f>VLOOKUP(A123,Hoja1!$A$2:$B$126,2)</f>
        <v>97</v>
      </c>
      <c r="I123" s="510">
        <v>1.5408560311284047E-2</v>
      </c>
      <c r="J123" s="508">
        <v>60</v>
      </c>
      <c r="K123" s="510">
        <v>9.3385214007782099E-3</v>
      </c>
      <c r="L123" s="504">
        <f t="shared" si="3"/>
        <v>5142</v>
      </c>
      <c r="M123" s="600">
        <f t="shared" si="4"/>
        <v>0.80031128404669261</v>
      </c>
      <c r="N123" s="503">
        <f t="shared" si="5"/>
        <v>1283</v>
      </c>
      <c r="P123" s="661" t="s">
        <v>289</v>
      </c>
      <c r="Q123" s="662">
        <v>0.27967549929386271</v>
      </c>
      <c r="V123" s="661" t="s">
        <v>289</v>
      </c>
      <c r="W123" s="662">
        <v>0.56451351132029537</v>
      </c>
      <c r="AB123" s="661" t="s">
        <v>289</v>
      </c>
      <c r="AC123" s="662">
        <v>0.26123491064125126</v>
      </c>
      <c r="AH123" s="661" t="s">
        <v>289</v>
      </c>
      <c r="AI123" s="662">
        <v>0.33375602333248794</v>
      </c>
      <c r="AN123" s="661" t="s">
        <v>289</v>
      </c>
      <c r="AO123" s="662">
        <v>0.12257363920184607</v>
      </c>
      <c r="AT123" s="661" t="s">
        <v>289</v>
      </c>
      <c r="AU123" s="662">
        <v>7.7148686559551136E-2</v>
      </c>
      <c r="AZ123" s="661" t="s">
        <v>289</v>
      </c>
      <c r="BA123" s="662">
        <v>0.2662008339907585</v>
      </c>
      <c r="BF123" s="661" t="s">
        <v>289</v>
      </c>
      <c r="BG123" s="662">
        <v>0.17914194431766317</v>
      </c>
      <c r="BL123" s="661" t="s">
        <v>289</v>
      </c>
      <c r="BM123" s="662">
        <v>0.18116324020383062</v>
      </c>
      <c r="BR123" s="661" t="s">
        <v>289</v>
      </c>
      <c r="BS123" s="662">
        <v>0.40881418740074116</v>
      </c>
      <c r="BX123" s="661" t="s">
        <v>289</v>
      </c>
      <c r="BY123" s="662">
        <v>0.24555820737204986</v>
      </c>
      <c r="CD123" s="661" t="s">
        <v>289</v>
      </c>
      <c r="CE123" s="662">
        <v>0.26782685642651721</v>
      </c>
      <c r="CJ123" s="661" t="s">
        <v>289</v>
      </c>
      <c r="CK123" s="662">
        <v>0.34078746177370028</v>
      </c>
      <c r="CP123" s="661" t="s">
        <v>289</v>
      </c>
      <c r="CQ123" s="662">
        <v>0.41052241570952203</v>
      </c>
      <c r="CV123" s="661" t="s">
        <v>289</v>
      </c>
      <c r="CW123" s="662">
        <v>0.16274474582360338</v>
      </c>
      <c r="DB123" s="661" t="s">
        <v>289</v>
      </c>
      <c r="DC123" s="662">
        <v>0.15923936710698214</v>
      </c>
      <c r="DH123" s="661" t="s">
        <v>289</v>
      </c>
      <c r="DI123" s="662">
        <v>0.14853284861075045</v>
      </c>
      <c r="DN123" s="661" t="s">
        <v>289</v>
      </c>
      <c r="DO123" s="662">
        <v>0.28750784682988073</v>
      </c>
      <c r="DT123" s="661" t="s">
        <v>289</v>
      </c>
      <c r="DU123" s="662">
        <v>0.30907929296514519</v>
      </c>
      <c r="DZ123" s="661" t="s">
        <v>289</v>
      </c>
      <c r="EA123" s="662">
        <v>0.359447900466563</v>
      </c>
      <c r="EF123" s="661" t="s">
        <v>289</v>
      </c>
      <c r="EG123" s="662">
        <v>0.48877565073681312</v>
      </c>
      <c r="EL123" s="661" t="s">
        <v>289</v>
      </c>
      <c r="EM123" s="662">
        <v>0.17380059485322644</v>
      </c>
      <c r="ER123" s="661" t="s">
        <v>289</v>
      </c>
      <c r="ES123" s="662">
        <v>0.33671528218135699</v>
      </c>
      <c r="EX123" s="661" t="s">
        <v>289</v>
      </c>
      <c r="EY123" s="662">
        <v>0.37797888386123679</v>
      </c>
    </row>
    <row r="124" spans="1:155" outlineLevel="2">
      <c r="A124" s="446">
        <v>809</v>
      </c>
      <c r="B124" s="445" t="s">
        <v>409</v>
      </c>
      <c r="C124" s="507">
        <v>11053</v>
      </c>
      <c r="D124" s="508">
        <v>3537</v>
      </c>
      <c r="E124" s="634">
        <v>0.32000361892698814</v>
      </c>
      <c r="F124" s="509">
        <v>3549</v>
      </c>
      <c r="G124" s="634">
        <v>0.32108929702343253</v>
      </c>
      <c r="H124" s="508">
        <f>VLOOKUP(A124,Hoja1!$A$2:$B$126,2)</f>
        <v>120</v>
      </c>
      <c r="I124" s="510">
        <v>1.0856780964444042E-2</v>
      </c>
      <c r="J124" s="508">
        <v>55</v>
      </c>
      <c r="K124" s="510">
        <v>4.9760246087035198E-3</v>
      </c>
      <c r="L124" s="504">
        <f t="shared" si="3"/>
        <v>7261</v>
      </c>
      <c r="M124" s="600">
        <f t="shared" si="4"/>
        <v>0.65692572152356821</v>
      </c>
      <c r="N124" s="503">
        <f t="shared" si="5"/>
        <v>3792</v>
      </c>
      <c r="P124" s="661" t="s">
        <v>291</v>
      </c>
      <c r="Q124" s="662">
        <v>1.9974978880369382E-2</v>
      </c>
      <c r="V124" s="661" t="s">
        <v>291</v>
      </c>
      <c r="W124" s="662">
        <v>1.8501988152235659E-2</v>
      </c>
      <c r="AB124" s="661" t="s">
        <v>291</v>
      </c>
      <c r="AC124" s="662">
        <v>1.7599087821926977E-2</v>
      </c>
      <c r="AH124" s="661" t="s">
        <v>291</v>
      </c>
      <c r="AI124" s="662">
        <v>2.4600557950798883E-2</v>
      </c>
      <c r="AN124" s="661" t="s">
        <v>291</v>
      </c>
      <c r="AO124" s="662">
        <v>2.2125695669879191E-2</v>
      </c>
      <c r="AT124" s="661" t="s">
        <v>291</v>
      </c>
      <c r="AU124" s="662">
        <v>1.8681458811527673E-2</v>
      </c>
      <c r="AZ124" s="661" t="s">
        <v>291</v>
      </c>
      <c r="BA124" s="662">
        <v>1.6679815169615687E-2</v>
      </c>
      <c r="BF124" s="661" t="s">
        <v>291</v>
      </c>
      <c r="BG124" s="662">
        <v>2.9666818804198997E-2</v>
      </c>
      <c r="BL124" s="661" t="s">
        <v>291</v>
      </c>
      <c r="BM124" s="662">
        <v>1.7513032273179876E-2</v>
      </c>
      <c r="BR124" s="661" t="s">
        <v>291</v>
      </c>
      <c r="BS124" s="662">
        <v>3.6527263102170464E-2</v>
      </c>
      <c r="BX124" s="661" t="s">
        <v>291</v>
      </c>
      <c r="BY124" s="662">
        <v>2.1214531954388757E-2</v>
      </c>
      <c r="CD124" s="661" t="s">
        <v>291</v>
      </c>
      <c r="CE124" s="662">
        <v>2.1606076248064304E-2</v>
      </c>
      <c r="CJ124" s="661" t="s">
        <v>291</v>
      </c>
      <c r="CK124" s="662">
        <v>3.2110091743119268E-2</v>
      </c>
      <c r="CP124" s="661" t="s">
        <v>291</v>
      </c>
      <c r="CQ124" s="662">
        <v>1.2720760775595899E-2</v>
      </c>
      <c r="CV124" s="661" t="s">
        <v>291</v>
      </c>
      <c r="CW124" s="662">
        <v>1.7962996227770794E-2</v>
      </c>
      <c r="DB124" s="661" t="s">
        <v>291</v>
      </c>
      <c r="DC124" s="662">
        <v>1.4951371752068515E-2</v>
      </c>
      <c r="DH124" s="661" t="s">
        <v>291</v>
      </c>
      <c r="DI124" s="662">
        <v>1.3697740846533368E-2</v>
      </c>
      <c r="DN124" s="661" t="s">
        <v>291</v>
      </c>
      <c r="DO124" s="662">
        <v>1.4961288972588407E-2</v>
      </c>
      <c r="DT124" s="661" t="s">
        <v>291</v>
      </c>
      <c r="DU124" s="662">
        <v>2.200610491942926E-2</v>
      </c>
      <c r="DZ124" s="661" t="s">
        <v>291</v>
      </c>
      <c r="EA124" s="662">
        <v>1.9245723172628303E-2</v>
      </c>
      <c r="EF124" s="661" t="s">
        <v>291</v>
      </c>
      <c r="EG124" s="662">
        <v>1.6526649221870266E-2</v>
      </c>
      <c r="EL124" s="661" t="s">
        <v>291</v>
      </c>
      <c r="EM124" s="662">
        <v>2.4085089874563557E-2</v>
      </c>
      <c r="ER124" s="661" t="s">
        <v>291</v>
      </c>
      <c r="ES124" s="662">
        <v>2.5153244557176074E-2</v>
      </c>
      <c r="EX124" s="661" t="s">
        <v>291</v>
      </c>
      <c r="EY124" s="662">
        <v>1.4680744092508798E-2</v>
      </c>
    </row>
    <row r="125" spans="1:155" ht="15.75" outlineLevel="2" thickBot="1">
      <c r="A125" s="446">
        <v>847</v>
      </c>
      <c r="B125" s="445" t="s">
        <v>410</v>
      </c>
      <c r="C125" s="507">
        <v>31839</v>
      </c>
      <c r="D125" s="508">
        <v>24633</v>
      </c>
      <c r="E125" s="634">
        <v>0.77367379628757182</v>
      </c>
      <c r="F125" s="509">
        <v>5376</v>
      </c>
      <c r="G125" s="634">
        <v>0.16884952416847263</v>
      </c>
      <c r="H125" s="508">
        <f>VLOOKUP(A125,Hoja1!$A$2:$B$126,2)</f>
        <v>739</v>
      </c>
      <c r="I125" s="510">
        <v>2.3398976098495557E-2</v>
      </c>
      <c r="J125" s="508">
        <v>178</v>
      </c>
      <c r="K125" s="510">
        <v>5.5906278463519581E-3</v>
      </c>
      <c r="L125" s="504">
        <f t="shared" si="3"/>
        <v>30926</v>
      </c>
      <c r="M125" s="600">
        <f t="shared" si="4"/>
        <v>0.97132447627123963</v>
      </c>
      <c r="N125" s="503">
        <f t="shared" si="5"/>
        <v>913</v>
      </c>
      <c r="P125" s="664" t="s">
        <v>293</v>
      </c>
      <c r="Q125" s="663">
        <v>1.0537244710419233E-2</v>
      </c>
      <c r="V125" s="664" t="s">
        <v>293</v>
      </c>
      <c r="W125" s="663">
        <v>9.6161648949119535E-3</v>
      </c>
      <c r="AB125" s="664" t="s">
        <v>293</v>
      </c>
      <c r="AC125" s="663">
        <v>1.5764816696824727E-2</v>
      </c>
      <c r="AH125" s="664" t="s">
        <v>293</v>
      </c>
      <c r="AI125" s="663">
        <v>8.1156479837687038E-3</v>
      </c>
      <c r="AN125" s="664" t="s">
        <v>293</v>
      </c>
      <c r="AO125" s="663">
        <v>6.5155422831546083E-3</v>
      </c>
      <c r="AT125" s="664" t="s">
        <v>293</v>
      </c>
      <c r="AU125" s="663">
        <v>5.4832950777862792E-3</v>
      </c>
      <c r="AZ125" s="664" t="s">
        <v>293</v>
      </c>
      <c r="BA125" s="663">
        <v>8.0769375258274156E-3</v>
      </c>
      <c r="BF125" s="664" t="s">
        <v>293</v>
      </c>
      <c r="BG125" s="663">
        <v>7.5308078502966686E-3</v>
      </c>
      <c r="BL125" s="664" t="s">
        <v>293</v>
      </c>
      <c r="BM125" s="663">
        <v>5.4471973291161484E-3</v>
      </c>
      <c r="BR125" s="664" t="s">
        <v>293</v>
      </c>
      <c r="BS125" s="663">
        <v>2.0645844362096346E-2</v>
      </c>
      <c r="BX125" s="664" t="s">
        <v>293</v>
      </c>
      <c r="BY125" s="663">
        <v>1.9623442057809599E-2</v>
      </c>
      <c r="CD125" s="664" t="s">
        <v>293</v>
      </c>
      <c r="CE125" s="663">
        <v>7.8902735786446423E-3</v>
      </c>
      <c r="CJ125" s="664" t="s">
        <v>293</v>
      </c>
      <c r="CK125" s="663">
        <v>8.8876146788990831E-3</v>
      </c>
      <c r="CP125" s="664" t="s">
        <v>293</v>
      </c>
      <c r="CQ125" s="663">
        <v>6.2986291218969986E-3</v>
      </c>
      <c r="CV125" s="664" t="s">
        <v>293</v>
      </c>
      <c r="CW125" s="663">
        <v>9.3407580384408124E-3</v>
      </c>
      <c r="DB125" s="664" t="s">
        <v>293</v>
      </c>
      <c r="DC125" s="663">
        <v>4.6450863695746839E-3</v>
      </c>
      <c r="DH125" s="664" t="s">
        <v>293</v>
      </c>
      <c r="DI125" s="663">
        <v>4.7390288236821608E-3</v>
      </c>
      <c r="DN125" s="664" t="s">
        <v>293</v>
      </c>
      <c r="DO125" s="663">
        <v>2.2808118853316593E-2</v>
      </c>
      <c r="DT125" s="664" t="s">
        <v>293</v>
      </c>
      <c r="DU125" s="663">
        <v>1.3700574998225313E-2</v>
      </c>
      <c r="DZ125" s="664" t="s">
        <v>293</v>
      </c>
      <c r="EA125" s="663">
        <v>1.1664074650077761E-2</v>
      </c>
      <c r="EF125" s="664" t="s">
        <v>293</v>
      </c>
      <c r="EG125" s="663">
        <v>7.5747142266905385E-3</v>
      </c>
      <c r="EL125" s="664" t="s">
        <v>293</v>
      </c>
      <c r="EM125" s="663">
        <v>5.7545583861373338E-3</v>
      </c>
      <c r="ER125" s="664" t="s">
        <v>293</v>
      </c>
      <c r="ES125" s="663">
        <v>1.099133375607694E-2</v>
      </c>
      <c r="EX125" s="664" t="s">
        <v>293</v>
      </c>
      <c r="EY125" s="663">
        <v>1.2066365007541479E-2</v>
      </c>
    </row>
    <row r="126" spans="1:155" outlineLevel="2">
      <c r="A126" s="446">
        <v>856</v>
      </c>
      <c r="B126" s="445" t="s">
        <v>411</v>
      </c>
      <c r="C126" s="507">
        <v>6674</v>
      </c>
      <c r="D126" s="508">
        <v>2967</v>
      </c>
      <c r="E126" s="634">
        <v>0.44456098291878932</v>
      </c>
      <c r="F126" s="509">
        <v>1593</v>
      </c>
      <c r="G126" s="634">
        <v>0.23868744381180701</v>
      </c>
      <c r="H126" s="508">
        <f>VLOOKUP(A126,Hoja1!$A$2:$B$126,2)</f>
        <v>119</v>
      </c>
      <c r="I126" s="510">
        <v>1.7830386574767754E-2</v>
      </c>
      <c r="J126" s="508">
        <v>52</v>
      </c>
      <c r="K126" s="510">
        <v>7.7914294276296078E-3</v>
      </c>
      <c r="L126" s="504">
        <f t="shared" si="3"/>
        <v>4731</v>
      </c>
      <c r="M126" s="600">
        <f t="shared" si="4"/>
        <v>0.70887024273299371</v>
      </c>
      <c r="N126" s="503">
        <f t="shared" si="5"/>
        <v>1943</v>
      </c>
    </row>
    <row r="127" spans="1:155" outlineLevel="2">
      <c r="A127" s="446">
        <v>861</v>
      </c>
      <c r="B127" s="445" t="s">
        <v>412</v>
      </c>
      <c r="C127" s="507">
        <v>12080</v>
      </c>
      <c r="D127" s="508">
        <v>5920</v>
      </c>
      <c r="E127" s="634">
        <v>0.49006622516556292</v>
      </c>
      <c r="F127" s="509">
        <v>3759</v>
      </c>
      <c r="G127" s="634">
        <v>0.31117549668874173</v>
      </c>
      <c r="H127" s="508">
        <f>VLOOKUP(A127,Hoja1!$A$2:$B$126,2)</f>
        <v>146</v>
      </c>
      <c r="I127" s="510">
        <v>1.2086092715231788E-2</v>
      </c>
      <c r="J127" s="508">
        <v>120</v>
      </c>
      <c r="K127" s="510">
        <v>9.9337748344370865E-3</v>
      </c>
      <c r="L127" s="504">
        <f t="shared" si="3"/>
        <v>9945</v>
      </c>
      <c r="M127" s="600">
        <f t="shared" si="4"/>
        <v>0.82326158940397354</v>
      </c>
      <c r="N127" s="503">
        <f t="shared" si="5"/>
        <v>2135</v>
      </c>
    </row>
    <row r="128" spans="1:155" s="22" customFormat="1" ht="12.75" outlineLevel="1">
      <c r="A128" s="447"/>
      <c r="B128" s="447" t="s">
        <v>413</v>
      </c>
      <c r="C128" s="436">
        <v>4182607</v>
      </c>
      <c r="D128" s="437">
        <v>1067292</v>
      </c>
      <c r="E128" s="666">
        <v>0.25517386644262779</v>
      </c>
      <c r="F128" s="437">
        <v>3173282</v>
      </c>
      <c r="G128" s="666">
        <v>0.75868519322996397</v>
      </c>
      <c r="H128" s="457">
        <f>SUM(H129:H138)</f>
        <v>63331</v>
      </c>
      <c r="I128" s="666">
        <v>1.5178093471368455E-2</v>
      </c>
      <c r="J128" s="437">
        <v>67655</v>
      </c>
      <c r="K128" s="666">
        <v>1.6175318407873368E-2</v>
      </c>
      <c r="L128" s="437">
        <f t="shared" si="3"/>
        <v>4371560</v>
      </c>
      <c r="M128" s="458">
        <f t="shared" si="4"/>
        <v>1.0451758914954239</v>
      </c>
      <c r="N128" s="438">
        <f t="shared" si="5"/>
        <v>-188953</v>
      </c>
      <c r="P128"/>
      <c r="Q128"/>
    </row>
    <row r="129" spans="1:77" ht="21.75" customHeight="1" outlineLevel="2">
      <c r="A129" s="446">
        <v>1</v>
      </c>
      <c r="B129" s="446" t="s">
        <v>414</v>
      </c>
      <c r="C129" s="507">
        <v>2612958</v>
      </c>
      <c r="D129" s="508">
        <v>758281</v>
      </c>
      <c r="E129" s="634">
        <v>0.29020022518540289</v>
      </c>
      <c r="F129" s="509">
        <v>2098202</v>
      </c>
      <c r="G129" s="634">
        <v>0.8029987470139206</v>
      </c>
      <c r="H129" s="508">
        <f>VLOOKUP(A129,Hoja1!$A$2:$B$126,2)</f>
        <v>48864</v>
      </c>
      <c r="I129" s="510">
        <v>1.8742742899043919E-2</v>
      </c>
      <c r="J129" s="508">
        <v>51013</v>
      </c>
      <c r="K129" s="510">
        <v>1.9523084565461826E-2</v>
      </c>
      <c r="L129" s="504">
        <f t="shared" si="3"/>
        <v>2956360</v>
      </c>
      <c r="M129" s="600">
        <f t="shared" si="4"/>
        <v>1.1314227017808935</v>
      </c>
      <c r="N129" s="503">
        <f t="shared" si="5"/>
        <v>-343402</v>
      </c>
    </row>
    <row r="130" spans="1:77" ht="15" customHeight="1" outlineLevel="2">
      <c r="A130" s="446">
        <v>79</v>
      </c>
      <c r="B130" s="445" t="s">
        <v>415</v>
      </c>
      <c r="C130" s="507">
        <v>56053</v>
      </c>
      <c r="D130" s="508">
        <v>20631</v>
      </c>
      <c r="E130" s="634">
        <v>0.368062369543111</v>
      </c>
      <c r="F130" s="509">
        <v>25679</v>
      </c>
      <c r="G130" s="634">
        <v>0.45811999357750699</v>
      </c>
      <c r="H130" s="508">
        <f>VLOOKUP(A130,Hoja1!$A$2:$B$126,2)</f>
        <v>462</v>
      </c>
      <c r="I130" s="510">
        <v>8.2421993470465447E-3</v>
      </c>
      <c r="J130" s="508">
        <v>477</v>
      </c>
      <c r="K130" s="510">
        <v>8.5098032219506538E-3</v>
      </c>
      <c r="L130" s="504">
        <f t="shared" si="3"/>
        <v>47249</v>
      </c>
      <c r="M130" s="600">
        <f t="shared" si="4"/>
        <v>0.84293436568961522</v>
      </c>
      <c r="N130" s="503">
        <f t="shared" si="5"/>
        <v>8804</v>
      </c>
    </row>
    <row r="131" spans="1:77" ht="15" customHeight="1" outlineLevel="2">
      <c r="A131" s="446">
        <v>88</v>
      </c>
      <c r="B131" s="445" t="s">
        <v>416</v>
      </c>
      <c r="C131" s="507">
        <v>569488</v>
      </c>
      <c r="D131" s="508">
        <v>121685</v>
      </c>
      <c r="E131" s="634">
        <v>0.21367438822240328</v>
      </c>
      <c r="F131" s="509">
        <v>333731</v>
      </c>
      <c r="G131" s="634">
        <v>0.58601937178658725</v>
      </c>
      <c r="H131" s="508">
        <f>VLOOKUP(A131,Hoja1!$A$2:$B$126,2)</f>
        <v>4647</v>
      </c>
      <c r="I131" s="510">
        <v>8.1599612283314131E-3</v>
      </c>
      <c r="J131" s="508">
        <v>7945</v>
      </c>
      <c r="K131" s="510">
        <v>1.3951128030792572E-2</v>
      </c>
      <c r="L131" s="504">
        <f t="shared" si="3"/>
        <v>468008</v>
      </c>
      <c r="M131" s="600">
        <f t="shared" si="4"/>
        <v>0.82180484926811448</v>
      </c>
      <c r="N131" s="503">
        <f t="shared" si="5"/>
        <v>101480</v>
      </c>
    </row>
    <row r="132" spans="1:77" ht="15" customHeight="1" outlineLevel="2">
      <c r="A132" s="446">
        <v>129</v>
      </c>
      <c r="B132" s="445" t="s">
        <v>417</v>
      </c>
      <c r="C132" s="507">
        <v>86042</v>
      </c>
      <c r="D132" s="508">
        <v>20131</v>
      </c>
      <c r="E132" s="634">
        <v>0.23396713233072219</v>
      </c>
      <c r="F132" s="509">
        <v>74403</v>
      </c>
      <c r="G132" s="634">
        <v>0.86472885335068916</v>
      </c>
      <c r="H132" s="508">
        <f>VLOOKUP(A132,Hoja1!$A$2:$B$126,2)</f>
        <v>655</v>
      </c>
      <c r="I132" s="510">
        <v>7.6590502312823966E-3</v>
      </c>
      <c r="J132" s="508">
        <v>545</v>
      </c>
      <c r="K132" s="510">
        <v>6.3341158968875664E-3</v>
      </c>
      <c r="L132" s="504">
        <f t="shared" si="3"/>
        <v>95734</v>
      </c>
      <c r="M132" s="600">
        <f t="shared" si="4"/>
        <v>1.1126426628855675</v>
      </c>
      <c r="N132" s="503">
        <f t="shared" si="5"/>
        <v>-9692</v>
      </c>
    </row>
    <row r="133" spans="1:77" ht="15" customHeight="1" outlineLevel="2">
      <c r="A133" s="446">
        <v>212</v>
      </c>
      <c r="B133" s="445" t="s">
        <v>418</v>
      </c>
      <c r="C133" s="507">
        <v>84389</v>
      </c>
      <c r="D133" s="508">
        <v>19154</v>
      </c>
      <c r="E133" s="634">
        <v>0.22697270971335126</v>
      </c>
      <c r="F133" s="509">
        <v>50028</v>
      </c>
      <c r="G133" s="634">
        <v>0.59282607922833541</v>
      </c>
      <c r="H133" s="508">
        <f>VLOOKUP(A133,Hoja1!$A$2:$B$126,2)</f>
        <v>975</v>
      </c>
      <c r="I133" s="510">
        <v>1.1660287478225836E-2</v>
      </c>
      <c r="J133" s="508">
        <v>855</v>
      </c>
      <c r="K133" s="510">
        <v>1.0131652229555985E-2</v>
      </c>
      <c r="L133" s="504">
        <f t="shared" ref="L133:L138" si="6">D133+F133+H133+J133</f>
        <v>71012</v>
      </c>
      <c r="M133" s="600">
        <f t="shared" ref="M133:M138" si="7">L133/C133</f>
        <v>0.84148407967863115</v>
      </c>
      <c r="N133" s="503">
        <f t="shared" ref="N133:N138" si="8">C133-L133</f>
        <v>13377</v>
      </c>
    </row>
    <row r="134" spans="1:77" ht="15" customHeight="1" outlineLevel="2" thickBot="1">
      <c r="A134" s="446">
        <v>266</v>
      </c>
      <c r="B134" s="445" t="s">
        <v>419</v>
      </c>
      <c r="C134" s="507">
        <v>249800</v>
      </c>
      <c r="D134" s="508">
        <v>25672</v>
      </c>
      <c r="E134" s="634">
        <v>0.10277021617293836</v>
      </c>
      <c r="F134" s="509">
        <v>184643</v>
      </c>
      <c r="G134" s="634">
        <v>0.73916333066453166</v>
      </c>
      <c r="H134" s="508">
        <f>VLOOKUP(A134,Hoja1!$A$2:$B$126,2)</f>
        <v>3179</v>
      </c>
      <c r="I134" s="510">
        <v>1.2746196957566052E-2</v>
      </c>
      <c r="J134" s="508">
        <v>1553</v>
      </c>
      <c r="K134" s="510">
        <v>6.21697357886309E-3</v>
      </c>
      <c r="L134" s="504">
        <f t="shared" si="6"/>
        <v>215047</v>
      </c>
      <c r="M134" s="600">
        <f t="shared" si="7"/>
        <v>0.86087670136108885</v>
      </c>
      <c r="N134" s="503">
        <f t="shared" si="8"/>
        <v>34753</v>
      </c>
    </row>
    <row r="135" spans="1:77" ht="15" customHeight="1" outlineLevel="2">
      <c r="A135" s="446">
        <v>308</v>
      </c>
      <c r="B135" s="445" t="s">
        <v>420</v>
      </c>
      <c r="C135" s="507">
        <v>56148</v>
      </c>
      <c r="D135" s="508">
        <v>15740</v>
      </c>
      <c r="E135" s="634">
        <v>0.28033055496188647</v>
      </c>
      <c r="F135" s="509">
        <v>37031</v>
      </c>
      <c r="G135" s="634">
        <v>0.65952482724228823</v>
      </c>
      <c r="H135" s="508">
        <f>VLOOKUP(A135,Hoja1!$A$2:$B$126,2)</f>
        <v>417</v>
      </c>
      <c r="I135" s="510">
        <v>7.5158509653059768E-3</v>
      </c>
      <c r="J135" s="508">
        <v>468</v>
      </c>
      <c r="K135" s="510">
        <v>8.3351143406710827E-3</v>
      </c>
      <c r="L135" s="504">
        <f t="shared" si="6"/>
        <v>53656</v>
      </c>
      <c r="M135" s="600">
        <f t="shared" si="7"/>
        <v>0.95561729714326427</v>
      </c>
      <c r="N135" s="503">
        <f t="shared" si="8"/>
        <v>2492</v>
      </c>
      <c r="P135" s="659" t="s">
        <v>287</v>
      </c>
      <c r="Q135" s="660">
        <v>0.24413587991709429</v>
      </c>
      <c r="V135" s="659" t="s">
        <v>287</v>
      </c>
      <c r="W135" s="660">
        <v>0.25648188549181966</v>
      </c>
      <c r="AB135" s="659" t="s">
        <v>287</v>
      </c>
      <c r="AC135" s="660">
        <v>0.43664416178120175</v>
      </c>
      <c r="AH135" s="659" t="s">
        <v>287</v>
      </c>
      <c r="AI135" s="660">
        <v>0.26000623920958615</v>
      </c>
      <c r="AN135" s="659" t="s">
        <v>287</v>
      </c>
      <c r="AO135" s="660">
        <v>0.21027178340888675</v>
      </c>
      <c r="AT135" s="659" t="s">
        <v>287</v>
      </c>
      <c r="AU135" s="660">
        <v>0.26969487897945676</v>
      </c>
      <c r="AZ135" s="659" t="s">
        <v>287</v>
      </c>
      <c r="BA135" s="660">
        <v>0.11937577888138683</v>
      </c>
      <c r="BF135" s="659" t="s">
        <v>287</v>
      </c>
      <c r="BG135" s="660">
        <v>0.29332289744879891</v>
      </c>
      <c r="BL135" s="659" t="s">
        <v>287</v>
      </c>
      <c r="BM135" s="660">
        <v>0.19391659842637365</v>
      </c>
      <c r="BR135" s="659" t="s">
        <v>287</v>
      </c>
      <c r="BS135" s="660">
        <v>0.20391379824299918</v>
      </c>
      <c r="BX135" s="659" t="s">
        <v>287</v>
      </c>
      <c r="BY135" s="660">
        <v>0.14005514620696047</v>
      </c>
    </row>
    <row r="136" spans="1:77" ht="15" customHeight="1" outlineLevel="2">
      <c r="A136" s="446">
        <v>360</v>
      </c>
      <c r="B136" s="449" t="s">
        <v>421</v>
      </c>
      <c r="C136" s="507">
        <v>299098</v>
      </c>
      <c r="D136" s="508">
        <v>62280</v>
      </c>
      <c r="E136" s="634">
        <v>0.20822606637289451</v>
      </c>
      <c r="F136" s="509">
        <v>252736</v>
      </c>
      <c r="G136" s="634">
        <v>0.84499394847173837</v>
      </c>
      <c r="H136" s="508">
        <f>VLOOKUP(A136,Hoja1!$A$2:$B$126,2)</f>
        <v>3257</v>
      </c>
      <c r="I136" s="510">
        <v>1.0939558271870759E-2</v>
      </c>
      <c r="J136" s="508">
        <v>2881</v>
      </c>
      <c r="K136" s="510">
        <v>9.6322944319253215E-3</v>
      </c>
      <c r="L136" s="504">
        <f t="shared" si="6"/>
        <v>321154</v>
      </c>
      <c r="M136" s="600">
        <f t="shared" si="7"/>
        <v>1.0737417167617302</v>
      </c>
      <c r="N136" s="503">
        <f t="shared" si="8"/>
        <v>-22056</v>
      </c>
      <c r="P136" s="661" t="s">
        <v>289</v>
      </c>
      <c r="Q136" s="662">
        <v>0.72586695421222758</v>
      </c>
      <c r="V136" s="661" t="s">
        <v>289</v>
      </c>
      <c r="W136" s="662">
        <v>0.70969839031006576</v>
      </c>
      <c r="AB136" s="661" t="s">
        <v>289</v>
      </c>
      <c r="AC136" s="662">
        <v>0.54348240174395224</v>
      </c>
      <c r="AH136" s="661" t="s">
        <v>289</v>
      </c>
      <c r="AI136" s="662">
        <v>0.71308823780790076</v>
      </c>
      <c r="AN136" s="661" t="s">
        <v>289</v>
      </c>
      <c r="AO136" s="662">
        <v>0.77715222795546179</v>
      </c>
      <c r="AT136" s="661" t="s">
        <v>289</v>
      </c>
      <c r="AU136" s="662">
        <v>0.70441137128454967</v>
      </c>
      <c r="AZ136" s="661" t="s">
        <v>289</v>
      </c>
      <c r="BA136" s="662">
        <v>0.85859699049532201</v>
      </c>
      <c r="BF136" s="661" t="s">
        <v>289</v>
      </c>
      <c r="BG136" s="662">
        <v>0.69009150034475686</v>
      </c>
      <c r="BL136" s="661" t="s">
        <v>289</v>
      </c>
      <c r="BM136" s="662">
        <v>0.78692526364624227</v>
      </c>
      <c r="BR136" s="661" t="s">
        <v>289</v>
      </c>
      <c r="BS136" s="662">
        <v>0.77185291693699698</v>
      </c>
      <c r="BX136" s="661" t="s">
        <v>289</v>
      </c>
      <c r="BY136" s="662">
        <v>0.84354001575605908</v>
      </c>
    </row>
    <row r="137" spans="1:77" ht="15" customHeight="1" outlineLevel="2">
      <c r="A137" s="446">
        <v>380</v>
      </c>
      <c r="B137" s="445" t="s">
        <v>422</v>
      </c>
      <c r="C137" s="507">
        <v>77888</v>
      </c>
      <c r="D137" s="508">
        <v>11629</v>
      </c>
      <c r="E137" s="634">
        <v>0.14930412900575185</v>
      </c>
      <c r="F137" s="509">
        <v>44018</v>
      </c>
      <c r="G137" s="634">
        <v>0.5651448233360723</v>
      </c>
      <c r="H137" s="508">
        <f>VLOOKUP(A137,Hoja1!$A$2:$B$126,2)</f>
        <v>339</v>
      </c>
      <c r="I137" s="510">
        <v>4.3652423993426458E-3</v>
      </c>
      <c r="J137" s="508">
        <v>1042</v>
      </c>
      <c r="K137" s="510">
        <v>1.3378184059161873E-2</v>
      </c>
      <c r="L137" s="504">
        <f t="shared" si="6"/>
        <v>57028</v>
      </c>
      <c r="M137" s="600">
        <f t="shared" si="7"/>
        <v>0.73217953985209527</v>
      </c>
      <c r="N137" s="503">
        <f t="shared" si="8"/>
        <v>20860</v>
      </c>
      <c r="P137" s="661" t="s">
        <v>291</v>
      </c>
      <c r="Q137" s="662">
        <v>1.4521538810987821E-2</v>
      </c>
      <c r="V137" s="661" t="s">
        <v>291</v>
      </c>
      <c r="W137" s="662">
        <v>1.6565025182058334E-2</v>
      </c>
      <c r="AB137" s="661" t="s">
        <v>291</v>
      </c>
      <c r="AC137" s="662">
        <v>9.7779847192533183E-3</v>
      </c>
      <c r="AH137" s="661" t="s">
        <v>291</v>
      </c>
      <c r="AI137" s="662">
        <v>9.929317447564999E-3</v>
      </c>
      <c r="AN137" s="661" t="s">
        <v>291</v>
      </c>
      <c r="AO137" s="662">
        <v>6.8833691950949466E-3</v>
      </c>
      <c r="AT137" s="661" t="s">
        <v>291</v>
      </c>
      <c r="AU137" s="662">
        <v>1.3855056954985146E-2</v>
      </c>
      <c r="AZ137" s="661" t="s">
        <v>291</v>
      </c>
      <c r="BA137" s="662">
        <v>1.4805721406915537E-2</v>
      </c>
      <c r="BF137" s="661" t="s">
        <v>291</v>
      </c>
      <c r="BG137" s="662">
        <v>7.8641844169881295E-3</v>
      </c>
      <c r="BL137" s="661" t="s">
        <v>291</v>
      </c>
      <c r="BM137" s="662">
        <v>1.0187782756119052E-2</v>
      </c>
      <c r="BR137" s="661" t="s">
        <v>291</v>
      </c>
      <c r="BS137" s="662">
        <v>5.9618790439951606E-3</v>
      </c>
      <c r="BX137" s="661" t="s">
        <v>291</v>
      </c>
      <c r="BY137" s="662">
        <v>6.256082302238287E-3</v>
      </c>
    </row>
    <row r="138" spans="1:77" ht="15" customHeight="1" outlineLevel="2" thickBot="1">
      <c r="A138" s="453">
        <v>631</v>
      </c>
      <c r="B138" s="452" t="s">
        <v>423</v>
      </c>
      <c r="C138" s="511">
        <v>90743</v>
      </c>
      <c r="D138" s="512">
        <v>12089</v>
      </c>
      <c r="E138" s="635">
        <v>0.13322239731990346</v>
      </c>
      <c r="F138" s="513">
        <v>72811</v>
      </c>
      <c r="G138" s="635">
        <v>0.80238696097770623</v>
      </c>
      <c r="H138" s="508">
        <f>VLOOKUP(A138,Hoja1!$A$2:$B$126,2)</f>
        <v>536</v>
      </c>
      <c r="I138" s="514">
        <v>5.9508722435890372E-3</v>
      </c>
      <c r="J138" s="512">
        <v>876</v>
      </c>
      <c r="K138" s="514">
        <v>9.6536371951555493E-3</v>
      </c>
      <c r="L138" s="505">
        <f t="shared" si="6"/>
        <v>86312</v>
      </c>
      <c r="M138" s="601">
        <f t="shared" si="7"/>
        <v>0.95116978720121659</v>
      </c>
      <c r="N138" s="506">
        <f t="shared" si="8"/>
        <v>4431</v>
      </c>
      <c r="P138" s="664" t="s">
        <v>293</v>
      </c>
      <c r="Q138" s="663">
        <v>1.5475627059690331E-2</v>
      </c>
      <c r="V138" s="664" t="s">
        <v>293</v>
      </c>
      <c r="W138" s="663">
        <v>1.7254699016056311E-2</v>
      </c>
      <c r="AB138" s="664" t="s">
        <v>293</v>
      </c>
      <c r="AC138" s="663">
        <v>1.0095451755592712E-2</v>
      </c>
      <c r="AH138" s="664" t="s">
        <v>293</v>
      </c>
      <c r="AI138" s="663">
        <v>1.6976205534948122E-2</v>
      </c>
      <c r="AN138" s="664" t="s">
        <v>293</v>
      </c>
      <c r="AO138" s="663">
        <v>5.6926194405565187E-3</v>
      </c>
      <c r="AT138" s="664" t="s">
        <v>293</v>
      </c>
      <c r="AU138" s="663">
        <v>1.2038692781008433E-2</v>
      </c>
      <c r="AZ138" s="664" t="s">
        <v>293</v>
      </c>
      <c r="BA138" s="663">
        <v>7.2215092163755747E-3</v>
      </c>
      <c r="BF138" s="664" t="s">
        <v>293</v>
      </c>
      <c r="BG138" s="663">
        <v>8.7214177894560287E-3</v>
      </c>
      <c r="BL138" s="664" t="s">
        <v>293</v>
      </c>
      <c r="BM138" s="663">
        <v>8.970355171264972E-3</v>
      </c>
      <c r="BR138" s="664" t="s">
        <v>293</v>
      </c>
      <c r="BS138" s="663">
        <v>1.8271405776008696E-2</v>
      </c>
      <c r="BX138" s="664" t="s">
        <v>293</v>
      </c>
      <c r="BY138" s="663">
        <v>1.014875573474211E-2</v>
      </c>
    </row>
    <row r="139" spans="1:77" ht="15" customHeight="1">
      <c r="C139" s="276"/>
      <c r="D139" s="276"/>
      <c r="F139" s="276"/>
      <c r="H139" s="276"/>
      <c r="J139" s="276"/>
      <c r="L139" s="276"/>
    </row>
    <row r="140" spans="1:77" ht="15" customHeight="1">
      <c r="A140" s="219" t="s">
        <v>424</v>
      </c>
      <c r="B140" s="731" t="s">
        <v>425</v>
      </c>
      <c r="C140" s="732" t="s">
        <v>269</v>
      </c>
      <c r="D140" s="732"/>
      <c r="E140" s="732"/>
      <c r="F140" s="732"/>
      <c r="G140" s="732"/>
      <c r="H140" s="732"/>
      <c r="I140" s="800" t="s">
        <v>426</v>
      </c>
      <c r="J140" s="800"/>
      <c r="K140" s="800"/>
      <c r="L140" s="800"/>
      <c r="M140" s="800"/>
      <c r="N140" s="800"/>
    </row>
    <row r="141" spans="1:77" ht="15" customHeight="1">
      <c r="A141" s="221"/>
      <c r="B141" s="799" t="s">
        <v>427</v>
      </c>
      <c r="C141" s="800"/>
      <c r="D141" s="800"/>
      <c r="E141" s="800"/>
      <c r="F141" s="800"/>
      <c r="G141" s="800"/>
      <c r="H141" s="800"/>
      <c r="I141" s="800"/>
      <c r="J141" s="800"/>
      <c r="K141" s="800"/>
      <c r="L141" s="800"/>
      <c r="M141" s="800"/>
      <c r="N141" s="140"/>
    </row>
    <row r="142" spans="1:77" ht="15" customHeight="1">
      <c r="A142" s="222" t="s">
        <v>428</v>
      </c>
      <c r="B142" s="801" t="s">
        <v>429</v>
      </c>
      <c r="C142" s="802"/>
      <c r="D142" s="802"/>
      <c r="E142" s="802"/>
      <c r="F142" s="802"/>
      <c r="G142" s="802"/>
      <c r="H142" s="802"/>
      <c r="I142" s="802"/>
      <c r="J142" s="802"/>
      <c r="K142" s="802"/>
      <c r="L142" s="802"/>
      <c r="M142" s="802"/>
      <c r="N142" s="140"/>
    </row>
    <row r="143" spans="1:77" ht="15" customHeight="1">
      <c r="C143" s="96"/>
    </row>
    <row r="144" spans="1:77" ht="15" customHeight="1">
      <c r="B144" s="23"/>
    </row>
    <row r="145" spans="3:14" ht="15" customHeight="1"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</row>
  </sheetData>
  <sheetProtection autoFilter="0"/>
  <autoFilter ref="C3:M138" xr:uid="{00000000-0009-0000-0000-000001000000}"/>
  <mergeCells count="12">
    <mergeCell ref="B141:M141"/>
    <mergeCell ref="B142:M142"/>
    <mergeCell ref="D1:M1"/>
    <mergeCell ref="N1:N3"/>
    <mergeCell ref="I140:N140"/>
    <mergeCell ref="H2:I2"/>
    <mergeCell ref="A2:A3"/>
    <mergeCell ref="B2:B3"/>
    <mergeCell ref="F2:G2"/>
    <mergeCell ref="D2:E2"/>
    <mergeCell ref="L2:M2"/>
    <mergeCell ref="J2:K2"/>
  </mergeCells>
  <pageMargins left="0.78740157480314965" right="0.78740157480314965" top="0.78740157480314965" bottom="0.78740157480314965" header="0" footer="0"/>
  <pageSetup scale="52" orientation="portrait" r:id="rId1"/>
  <headerFooter alignWithMargins="0">
    <oddHeader>&amp;L&amp;7  &amp;Z&amp;F&amp;R&amp;7&amp;P de&amp;N       &amp;A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9900"/>
  </sheetPr>
  <dimension ref="A1:R144"/>
  <sheetViews>
    <sheetView showGridLines="0" zoomScaleNormal="100" zoomScaleSheetLayoutView="100" workbookViewId="0">
      <pane xSplit="2" ySplit="5" topLeftCell="C6" activePane="bottomRight" state="frozen"/>
      <selection pane="topRight" activeCell="Z24" sqref="Z24"/>
      <selection pane="bottomLeft" activeCell="Z24" sqref="Z24"/>
      <selection pane="bottomRight" activeCell="R1" sqref="R1"/>
    </sheetView>
  </sheetViews>
  <sheetFormatPr baseColWidth="10" defaultColWidth="11.42578125" defaultRowHeight="12.75"/>
  <cols>
    <col min="1" max="1" width="4.42578125" bestFit="1" customWidth="1"/>
    <col min="2" max="2" width="20.140625" style="59" customWidth="1"/>
    <col min="3" max="17" width="11.42578125" style="64"/>
    <col min="18" max="18" width="12.5703125" style="64" customWidth="1"/>
    <col min="19" max="16384" width="11.42578125" style="64"/>
  </cols>
  <sheetData>
    <row r="1" spans="1:18" ht="90.75" customHeight="1" thickBot="1">
      <c r="A1" s="204"/>
      <c r="B1" s="205"/>
      <c r="C1" s="951" t="s">
        <v>3371</v>
      </c>
      <c r="D1" s="951"/>
      <c r="E1" s="951"/>
      <c r="F1" s="951"/>
      <c r="G1" s="951"/>
      <c r="H1" s="951"/>
      <c r="I1" s="951"/>
      <c r="J1" s="951"/>
      <c r="K1" s="951"/>
      <c r="L1" s="951"/>
      <c r="M1" s="951"/>
      <c r="N1" s="951"/>
      <c r="O1" s="951"/>
      <c r="P1" s="951"/>
      <c r="Q1" s="952"/>
      <c r="R1" s="592" t="s">
        <v>296</v>
      </c>
    </row>
    <row r="2" spans="1:18" ht="15" customHeight="1">
      <c r="A2" s="929"/>
      <c r="B2" s="933" t="s">
        <v>3307</v>
      </c>
      <c r="C2" s="931" t="s">
        <v>280</v>
      </c>
      <c r="D2" s="934" t="s">
        <v>3352</v>
      </c>
      <c r="E2" s="935"/>
      <c r="F2" s="935"/>
      <c r="G2" s="935"/>
      <c r="H2" s="935"/>
      <c r="I2" s="935"/>
      <c r="J2" s="935"/>
      <c r="K2" s="935"/>
      <c r="L2" s="935"/>
      <c r="M2" s="935"/>
      <c r="N2" s="935"/>
      <c r="O2" s="935"/>
      <c r="P2" s="935"/>
      <c r="Q2" s="936"/>
      <c r="R2" s="953" t="s">
        <v>3353</v>
      </c>
    </row>
    <row r="3" spans="1:18" ht="12.75" customHeight="1">
      <c r="A3" s="929"/>
      <c r="B3" s="933"/>
      <c r="C3" s="932"/>
      <c r="D3" s="937"/>
      <c r="E3" s="938"/>
      <c r="F3" s="938"/>
      <c r="G3" s="938"/>
      <c r="H3" s="938"/>
      <c r="I3" s="938"/>
      <c r="J3" s="938"/>
      <c r="K3" s="938"/>
      <c r="L3" s="938"/>
      <c r="M3" s="938"/>
      <c r="N3" s="938"/>
      <c r="O3" s="938"/>
      <c r="P3" s="938"/>
      <c r="Q3" s="939"/>
      <c r="R3" s="953"/>
    </row>
    <row r="4" spans="1:18" ht="18.75" customHeight="1">
      <c r="A4" s="929"/>
      <c r="B4" s="933"/>
      <c r="C4" s="932"/>
      <c r="D4" s="564" t="s">
        <v>3354</v>
      </c>
      <c r="E4" s="564" t="s">
        <v>488</v>
      </c>
      <c r="F4" s="564" t="s">
        <v>3355</v>
      </c>
      <c r="G4" s="564" t="s">
        <v>488</v>
      </c>
      <c r="H4" s="564" t="s">
        <v>3356</v>
      </c>
      <c r="I4" s="564" t="s">
        <v>488</v>
      </c>
      <c r="J4" s="564" t="s">
        <v>3357</v>
      </c>
      <c r="K4" s="564" t="s">
        <v>488</v>
      </c>
      <c r="L4" s="564" t="s">
        <v>3358</v>
      </c>
      <c r="M4" s="564" t="s">
        <v>488</v>
      </c>
      <c r="N4" s="564" t="s">
        <v>3359</v>
      </c>
      <c r="O4" s="564" t="s">
        <v>488</v>
      </c>
      <c r="P4" s="564" t="s">
        <v>3360</v>
      </c>
      <c r="Q4" s="564" t="s">
        <v>488</v>
      </c>
      <c r="R4" s="953"/>
    </row>
    <row r="5" spans="1:18" ht="20.25" customHeight="1">
      <c r="A5" s="929"/>
      <c r="B5" s="565" t="s">
        <v>3329</v>
      </c>
      <c r="C5" s="566">
        <v>6887306</v>
      </c>
      <c r="D5" s="566">
        <v>14543</v>
      </c>
      <c r="E5" s="567">
        <v>0.3548444081811119</v>
      </c>
      <c r="F5" s="566">
        <v>137103</v>
      </c>
      <c r="G5" s="568">
        <v>3.3452680255005833</v>
      </c>
      <c r="H5" s="566">
        <v>439070</v>
      </c>
      <c r="I5" s="567">
        <v>10.713163329442398</v>
      </c>
      <c r="J5" s="566">
        <v>2052127</v>
      </c>
      <c r="K5" s="569">
        <v>50.071222638209491</v>
      </c>
      <c r="L5" s="566">
        <v>752070</v>
      </c>
      <c r="M5" s="569">
        <v>18.350260198086286</v>
      </c>
      <c r="N5" s="566">
        <v>600730</v>
      </c>
      <c r="O5" s="570">
        <v>14.657614063579686</v>
      </c>
      <c r="P5" s="566">
        <v>102773</v>
      </c>
      <c r="Q5" s="570">
        <v>2.5076273370004412</v>
      </c>
      <c r="R5" s="591">
        <v>4098416</v>
      </c>
    </row>
    <row r="6" spans="1:18" ht="24.75" customHeight="1">
      <c r="A6" s="18">
        <v>1</v>
      </c>
      <c r="B6" s="65" t="s">
        <v>285</v>
      </c>
      <c r="C6" s="66">
        <v>110358</v>
      </c>
      <c r="D6" s="66">
        <v>120</v>
      </c>
      <c r="E6" s="70">
        <v>0.43435769356064718</v>
      </c>
      <c r="F6" s="66">
        <v>1130</v>
      </c>
      <c r="G6" s="70">
        <v>4.0902016143627611</v>
      </c>
      <c r="H6" s="66">
        <v>3261</v>
      </c>
      <c r="I6" s="70">
        <v>11.803670322510587</v>
      </c>
      <c r="J6" s="66">
        <v>15035</v>
      </c>
      <c r="K6" s="70">
        <v>54.421399355702761</v>
      </c>
      <c r="L6" s="66">
        <v>5322</v>
      </c>
      <c r="M6" s="70">
        <v>19.263763709414704</v>
      </c>
      <c r="N6" s="66">
        <v>2439</v>
      </c>
      <c r="O6" s="70">
        <v>8.8283201216201554</v>
      </c>
      <c r="P6" s="66">
        <v>320</v>
      </c>
      <c r="Q6" s="70">
        <v>1.1582871828283925</v>
      </c>
      <c r="R6" s="175">
        <v>27627</v>
      </c>
    </row>
    <row r="7" spans="1:18" ht="15">
      <c r="A7" s="349">
        <v>142</v>
      </c>
      <c r="B7" s="349" t="s">
        <v>67</v>
      </c>
      <c r="C7" s="355">
        <v>4673</v>
      </c>
      <c r="D7" s="308">
        <v>3</v>
      </c>
      <c r="E7" s="307">
        <v>0.35971223021582738</v>
      </c>
      <c r="F7" s="308">
        <v>27</v>
      </c>
      <c r="G7" s="307">
        <v>3.2374100719424459</v>
      </c>
      <c r="H7" s="308">
        <v>86</v>
      </c>
      <c r="I7" s="307">
        <v>10.311750599520384</v>
      </c>
      <c r="J7" s="308">
        <v>374</v>
      </c>
      <c r="K7" s="307">
        <v>44.84412470023981</v>
      </c>
      <c r="L7" s="308">
        <v>160</v>
      </c>
      <c r="M7" s="307">
        <v>19.18465227817746</v>
      </c>
      <c r="N7" s="308">
        <v>149</v>
      </c>
      <c r="O7" s="307">
        <v>17.865707434052759</v>
      </c>
      <c r="P7" s="308">
        <v>35</v>
      </c>
      <c r="Q7" s="307">
        <v>4.1966426858513195</v>
      </c>
      <c r="R7" s="355">
        <v>834</v>
      </c>
    </row>
    <row r="8" spans="1:18" ht="15">
      <c r="A8" s="349">
        <v>425</v>
      </c>
      <c r="B8" s="349" t="s">
        <v>147</v>
      </c>
      <c r="C8" s="355">
        <v>8505</v>
      </c>
      <c r="D8" s="308">
        <v>9</v>
      </c>
      <c r="E8" s="307">
        <v>0.3926701570680628</v>
      </c>
      <c r="F8" s="308">
        <v>89</v>
      </c>
      <c r="G8" s="307">
        <v>3.8830715532286209</v>
      </c>
      <c r="H8" s="308">
        <v>291</v>
      </c>
      <c r="I8" s="307">
        <v>12.696335078534032</v>
      </c>
      <c r="J8" s="308">
        <v>1286</v>
      </c>
      <c r="K8" s="307">
        <v>56.108202443280973</v>
      </c>
      <c r="L8" s="308">
        <v>400</v>
      </c>
      <c r="M8" s="307">
        <v>17.452006980802793</v>
      </c>
      <c r="N8" s="308">
        <v>186</v>
      </c>
      <c r="O8" s="307">
        <v>8.1151832460732987</v>
      </c>
      <c r="P8" s="308">
        <v>31</v>
      </c>
      <c r="Q8" s="307">
        <v>1.3525305410122164</v>
      </c>
      <c r="R8" s="355">
        <v>2292</v>
      </c>
    </row>
    <row r="9" spans="1:18" ht="15">
      <c r="A9" s="349">
        <v>579</v>
      </c>
      <c r="B9" s="349" t="s">
        <v>171</v>
      </c>
      <c r="C9" s="355">
        <v>41983</v>
      </c>
      <c r="D9" s="308">
        <v>68</v>
      </c>
      <c r="E9" s="307">
        <v>0.43013473337972041</v>
      </c>
      <c r="F9" s="308">
        <v>657</v>
      </c>
      <c r="G9" s="307">
        <v>4.1558605857422988</v>
      </c>
      <c r="H9" s="308">
        <v>1907</v>
      </c>
      <c r="I9" s="307">
        <v>12.062749066987159</v>
      </c>
      <c r="J9" s="308">
        <v>8307</v>
      </c>
      <c r="K9" s="307">
        <v>52.546018090960843</v>
      </c>
      <c r="L9" s="308">
        <v>3204</v>
      </c>
      <c r="M9" s="307">
        <v>20.266936555126826</v>
      </c>
      <c r="N9" s="308">
        <v>1465</v>
      </c>
      <c r="O9" s="307">
        <v>9.2668733000189771</v>
      </c>
      <c r="P9" s="308">
        <v>201</v>
      </c>
      <c r="Q9" s="307">
        <v>1.2714276677841736</v>
      </c>
      <c r="R9" s="355">
        <v>15809</v>
      </c>
    </row>
    <row r="10" spans="1:18" ht="15">
      <c r="A10" s="349">
        <v>585</v>
      </c>
      <c r="B10" s="349" t="s">
        <v>173</v>
      </c>
      <c r="C10" s="355">
        <v>14890</v>
      </c>
      <c r="D10" s="308">
        <v>15</v>
      </c>
      <c r="E10" s="307">
        <v>0.49051667756703726</v>
      </c>
      <c r="F10" s="308">
        <v>110</v>
      </c>
      <c r="G10" s="307">
        <v>3.5971223021582732</v>
      </c>
      <c r="H10" s="308">
        <v>328</v>
      </c>
      <c r="I10" s="307">
        <v>10.725964682799214</v>
      </c>
      <c r="J10" s="308">
        <v>1551</v>
      </c>
      <c r="K10" s="307">
        <v>50.719424460431654</v>
      </c>
      <c r="L10" s="308">
        <v>680</v>
      </c>
      <c r="M10" s="307">
        <v>22.23675604970569</v>
      </c>
      <c r="N10" s="308">
        <v>333</v>
      </c>
      <c r="O10" s="307">
        <v>10.889470241988228</v>
      </c>
      <c r="P10" s="308">
        <v>41</v>
      </c>
      <c r="Q10" s="307">
        <v>1.3407455853499017</v>
      </c>
      <c r="R10" s="355">
        <v>3058</v>
      </c>
    </row>
    <row r="11" spans="1:18" ht="15">
      <c r="A11" s="349">
        <v>591</v>
      </c>
      <c r="B11" s="349" t="s">
        <v>175</v>
      </c>
      <c r="C11" s="355">
        <v>19566</v>
      </c>
      <c r="D11" s="308">
        <v>17</v>
      </c>
      <c r="E11" s="307">
        <v>0.40274816394219376</v>
      </c>
      <c r="F11" s="308">
        <v>199</v>
      </c>
      <c r="G11" s="307">
        <v>4.7145226249703862</v>
      </c>
      <c r="H11" s="308">
        <v>557</v>
      </c>
      <c r="I11" s="307">
        <v>13.195925136223643</v>
      </c>
      <c r="J11" s="308">
        <v>2565</v>
      </c>
      <c r="K11" s="307">
        <v>60.767590618336889</v>
      </c>
      <c r="L11" s="308">
        <v>643</v>
      </c>
      <c r="M11" s="307">
        <v>15.2333570244018</v>
      </c>
      <c r="N11" s="308">
        <v>231</v>
      </c>
      <c r="O11" s="307">
        <v>5.4726368159203984</v>
      </c>
      <c r="P11" s="308">
        <v>9</v>
      </c>
      <c r="Q11" s="307">
        <v>0.21321961620469082</v>
      </c>
      <c r="R11" s="355">
        <v>4221</v>
      </c>
    </row>
    <row r="12" spans="1:18" ht="15">
      <c r="A12" s="349">
        <v>893</v>
      </c>
      <c r="B12" s="349" t="s">
        <v>265</v>
      </c>
      <c r="C12" s="355">
        <v>20741</v>
      </c>
      <c r="D12" s="308">
        <v>8</v>
      </c>
      <c r="E12" s="307">
        <v>0.56617126680820951</v>
      </c>
      <c r="F12" s="308">
        <v>48</v>
      </c>
      <c r="G12" s="307">
        <v>3.397027600849257</v>
      </c>
      <c r="H12" s="308">
        <v>92</v>
      </c>
      <c r="I12" s="307">
        <v>6.5109695682944082</v>
      </c>
      <c r="J12" s="308">
        <v>952</v>
      </c>
      <c r="K12" s="307">
        <v>67.374380750176925</v>
      </c>
      <c r="L12" s="308">
        <v>235</v>
      </c>
      <c r="M12" s="307">
        <v>16.631280962491154</v>
      </c>
      <c r="N12" s="308">
        <v>75</v>
      </c>
      <c r="O12" s="307">
        <v>5.3078556263269645</v>
      </c>
      <c r="P12" s="308">
        <v>3</v>
      </c>
      <c r="Q12" s="307">
        <v>0.21231422505307856</v>
      </c>
      <c r="R12" s="355">
        <v>1413</v>
      </c>
    </row>
    <row r="13" spans="1:18">
      <c r="A13" s="18">
        <v>2</v>
      </c>
      <c r="B13" s="65" t="s">
        <v>297</v>
      </c>
      <c r="C13" s="68">
        <v>268848</v>
      </c>
      <c r="D13" s="67">
        <v>216</v>
      </c>
      <c r="E13" s="71">
        <v>0.5832320777642771</v>
      </c>
      <c r="F13" s="67">
        <v>1713</v>
      </c>
      <c r="G13" s="71">
        <v>4.6253543944916968</v>
      </c>
      <c r="H13" s="67">
        <v>5060</v>
      </c>
      <c r="I13" s="71">
        <v>13.662751451329825</v>
      </c>
      <c r="J13" s="67">
        <v>21598</v>
      </c>
      <c r="K13" s="71">
        <v>58.317807479411364</v>
      </c>
      <c r="L13" s="67">
        <v>5835</v>
      </c>
      <c r="M13" s="71">
        <v>15.755366545159985</v>
      </c>
      <c r="N13" s="67">
        <v>2357</v>
      </c>
      <c r="O13" s="72">
        <v>6.3642500337518557</v>
      </c>
      <c r="P13" s="67">
        <v>256</v>
      </c>
      <c r="Q13" s="72">
        <v>0.69123801809099505</v>
      </c>
      <c r="R13" s="252">
        <v>37035</v>
      </c>
    </row>
    <row r="14" spans="1:18" ht="15">
      <c r="A14" s="349">
        <v>120</v>
      </c>
      <c r="B14" s="349" t="s">
        <v>57</v>
      </c>
      <c r="C14" s="355">
        <v>31309</v>
      </c>
      <c r="D14" s="308">
        <v>7</v>
      </c>
      <c r="E14" s="307">
        <v>0.5181347150259068</v>
      </c>
      <c r="F14" s="308">
        <v>59</v>
      </c>
      <c r="G14" s="307">
        <v>4.3671354552183566</v>
      </c>
      <c r="H14" s="308">
        <v>119</v>
      </c>
      <c r="I14" s="307">
        <v>8.8082901554404138</v>
      </c>
      <c r="J14" s="308">
        <v>854</v>
      </c>
      <c r="K14" s="307">
        <v>63.212435233160626</v>
      </c>
      <c r="L14" s="308">
        <v>230</v>
      </c>
      <c r="M14" s="307">
        <v>17.024426350851222</v>
      </c>
      <c r="N14" s="308">
        <v>71</v>
      </c>
      <c r="O14" s="307">
        <v>5.2553663952627687</v>
      </c>
      <c r="P14" s="308">
        <v>11</v>
      </c>
      <c r="Q14" s="307">
        <v>0.81421169504071056</v>
      </c>
      <c r="R14" s="355">
        <v>1351</v>
      </c>
    </row>
    <row r="15" spans="1:18" ht="15">
      <c r="A15" s="349">
        <v>154</v>
      </c>
      <c r="B15" s="349" t="s">
        <v>77</v>
      </c>
      <c r="C15" s="355">
        <v>98423</v>
      </c>
      <c r="D15" s="308">
        <v>123</v>
      </c>
      <c r="E15" s="307">
        <v>0.56839186691312382</v>
      </c>
      <c r="F15" s="308">
        <v>978</v>
      </c>
      <c r="G15" s="307">
        <v>4.5194085027726434</v>
      </c>
      <c r="H15" s="308">
        <v>3044</v>
      </c>
      <c r="I15" s="307">
        <v>14.066543438077634</v>
      </c>
      <c r="J15" s="308">
        <v>12192</v>
      </c>
      <c r="K15" s="307">
        <v>56.340110905730135</v>
      </c>
      <c r="L15" s="308">
        <v>3622</v>
      </c>
      <c r="M15" s="307">
        <v>16.737523105360445</v>
      </c>
      <c r="N15" s="308">
        <v>1529</v>
      </c>
      <c r="O15" s="307">
        <v>7.0656192236598887</v>
      </c>
      <c r="P15" s="308">
        <v>152</v>
      </c>
      <c r="Q15" s="307">
        <v>0.70240295748613679</v>
      </c>
      <c r="R15" s="355">
        <v>21640</v>
      </c>
    </row>
    <row r="16" spans="1:18" ht="15">
      <c r="A16" s="349">
        <v>250</v>
      </c>
      <c r="B16" s="349" t="s">
        <v>99</v>
      </c>
      <c r="C16" s="355">
        <v>55525</v>
      </c>
      <c r="D16" s="308">
        <v>62</v>
      </c>
      <c r="E16" s="307">
        <v>0.68781894830264034</v>
      </c>
      <c r="F16" s="308">
        <v>444</v>
      </c>
      <c r="G16" s="307">
        <v>4.9256711781672946</v>
      </c>
      <c r="H16" s="308">
        <v>1443</v>
      </c>
      <c r="I16" s="307">
        <v>16.008431329043709</v>
      </c>
      <c r="J16" s="308">
        <v>5230</v>
      </c>
      <c r="K16" s="307">
        <v>58.020856445529176</v>
      </c>
      <c r="L16" s="308">
        <v>1230</v>
      </c>
      <c r="M16" s="307">
        <v>13.645440426003994</v>
      </c>
      <c r="N16" s="308">
        <v>528</v>
      </c>
      <c r="O16" s="307">
        <v>5.8575549145773236</v>
      </c>
      <c r="P16" s="308">
        <v>77</v>
      </c>
      <c r="Q16" s="307">
        <v>0.85422675837585982</v>
      </c>
      <c r="R16" s="355">
        <v>9014</v>
      </c>
    </row>
    <row r="17" spans="1:18" ht="15">
      <c r="A17" s="349">
        <v>495</v>
      </c>
      <c r="B17" s="349" t="s">
        <v>161</v>
      </c>
      <c r="C17" s="355">
        <v>28213</v>
      </c>
      <c r="D17" s="308">
        <v>6</v>
      </c>
      <c r="E17" s="307">
        <v>0.45696877380045697</v>
      </c>
      <c r="F17" s="308">
        <v>76</v>
      </c>
      <c r="G17" s="307">
        <v>5.7882711348057887</v>
      </c>
      <c r="H17" s="308">
        <v>118</v>
      </c>
      <c r="I17" s="307">
        <v>8.9870525514089881</v>
      </c>
      <c r="J17" s="308">
        <v>852</v>
      </c>
      <c r="K17" s="307">
        <v>64.889565879664886</v>
      </c>
      <c r="L17" s="308">
        <v>211</v>
      </c>
      <c r="M17" s="307">
        <v>16.070068545316072</v>
      </c>
      <c r="N17" s="308">
        <v>47</v>
      </c>
      <c r="O17" s="307">
        <v>3.5795887281035799</v>
      </c>
      <c r="P17" s="308">
        <v>3</v>
      </c>
      <c r="Q17" s="307">
        <v>0.22848438690022849</v>
      </c>
      <c r="R17" s="355">
        <v>1313</v>
      </c>
    </row>
    <row r="18" spans="1:18" ht="15">
      <c r="A18" s="349">
        <v>790</v>
      </c>
      <c r="B18" s="349" t="s">
        <v>234</v>
      </c>
      <c r="C18" s="355">
        <v>28868</v>
      </c>
      <c r="D18" s="308">
        <v>10</v>
      </c>
      <c r="E18" s="307">
        <v>0.53648068669527893</v>
      </c>
      <c r="F18" s="308">
        <v>71</v>
      </c>
      <c r="G18" s="307">
        <v>3.8090128755364807</v>
      </c>
      <c r="H18" s="308">
        <v>166</v>
      </c>
      <c r="I18" s="307">
        <v>8.9055793991416312</v>
      </c>
      <c r="J18" s="308">
        <v>1248</v>
      </c>
      <c r="K18" s="307">
        <v>66.952789699570815</v>
      </c>
      <c r="L18" s="308">
        <v>292</v>
      </c>
      <c r="M18" s="307">
        <v>15.665236051502147</v>
      </c>
      <c r="N18" s="308">
        <v>71</v>
      </c>
      <c r="O18" s="307">
        <v>3.8090128755364807</v>
      </c>
      <c r="P18" s="308">
        <v>6</v>
      </c>
      <c r="Q18" s="307">
        <v>0.32188841201716739</v>
      </c>
      <c r="R18" s="355">
        <v>1864</v>
      </c>
    </row>
    <row r="19" spans="1:18" ht="15">
      <c r="A19" s="349">
        <v>895</v>
      </c>
      <c r="B19" s="349" t="s">
        <v>267</v>
      </c>
      <c r="C19" s="355">
        <v>26510</v>
      </c>
      <c r="D19" s="308">
        <v>8</v>
      </c>
      <c r="E19" s="307">
        <v>0.43173232595790612</v>
      </c>
      <c r="F19" s="308">
        <v>85</v>
      </c>
      <c r="G19" s="307">
        <v>4.5871559633027523</v>
      </c>
      <c r="H19" s="308">
        <v>170</v>
      </c>
      <c r="I19" s="307">
        <v>9.1743119266055047</v>
      </c>
      <c r="J19" s="308">
        <v>1222</v>
      </c>
      <c r="K19" s="307">
        <v>65.947112790070165</v>
      </c>
      <c r="L19" s="308">
        <v>250</v>
      </c>
      <c r="M19" s="307">
        <v>13.491635186184567</v>
      </c>
      <c r="N19" s="308">
        <v>111</v>
      </c>
      <c r="O19" s="307">
        <v>5.9902860226659467</v>
      </c>
      <c r="P19" s="308">
        <v>7</v>
      </c>
      <c r="Q19" s="307">
        <v>0.37776578521316784</v>
      </c>
      <c r="R19" s="355">
        <v>1853</v>
      </c>
    </row>
    <row r="20" spans="1:18">
      <c r="A20" s="18">
        <v>3</v>
      </c>
      <c r="B20" s="65" t="s">
        <v>3273</v>
      </c>
      <c r="C20" s="68">
        <v>542171</v>
      </c>
      <c r="D20" s="67">
        <v>1141</v>
      </c>
      <c r="E20" s="71">
        <v>0.57295223556823205</v>
      </c>
      <c r="F20" s="67">
        <v>11335</v>
      </c>
      <c r="G20" s="71">
        <v>5.6918611657895797</v>
      </c>
      <c r="H20" s="67">
        <v>31500</v>
      </c>
      <c r="I20" s="71">
        <v>15.817699754951192</v>
      </c>
      <c r="J20" s="67">
        <v>107220</v>
      </c>
      <c r="K20" s="71">
        <v>53.840437070662439</v>
      </c>
      <c r="L20" s="67">
        <v>32045</v>
      </c>
      <c r="M20" s="71">
        <v>16.091371068171775</v>
      </c>
      <c r="N20" s="67">
        <v>14571</v>
      </c>
      <c r="O20" s="72">
        <v>7.3168159723617077</v>
      </c>
      <c r="P20" s="67">
        <v>1332</v>
      </c>
      <c r="Q20" s="72">
        <v>0.66886273249507888</v>
      </c>
      <c r="R20" s="252">
        <v>199144</v>
      </c>
    </row>
    <row r="21" spans="1:18" ht="15">
      <c r="A21" s="349">
        <v>45</v>
      </c>
      <c r="B21" s="349" t="s">
        <v>32</v>
      </c>
      <c r="C21" s="355">
        <v>131754</v>
      </c>
      <c r="D21" s="308">
        <v>408</v>
      </c>
      <c r="E21" s="307">
        <v>0.47952047952047949</v>
      </c>
      <c r="F21" s="308">
        <v>4478</v>
      </c>
      <c r="G21" s="307">
        <v>5.2629723217958508</v>
      </c>
      <c r="H21" s="308">
        <v>13158</v>
      </c>
      <c r="I21" s="307">
        <v>15.464535464535464</v>
      </c>
      <c r="J21" s="308">
        <v>45460</v>
      </c>
      <c r="K21" s="307">
        <v>53.428924017159304</v>
      </c>
      <c r="L21" s="308">
        <v>14282</v>
      </c>
      <c r="M21" s="307">
        <v>16.785567373802667</v>
      </c>
      <c r="N21" s="308">
        <v>6721</v>
      </c>
      <c r="O21" s="307">
        <v>7.8991596638655457</v>
      </c>
      <c r="P21" s="308">
        <v>578</v>
      </c>
      <c r="Q21" s="307">
        <v>0.6793206793206793</v>
      </c>
      <c r="R21" s="355">
        <v>85085</v>
      </c>
    </row>
    <row r="22" spans="1:18" ht="15">
      <c r="A22" s="349">
        <v>51</v>
      </c>
      <c r="B22" s="349" t="s">
        <v>35</v>
      </c>
      <c r="C22" s="355">
        <v>31462</v>
      </c>
      <c r="D22" s="308">
        <v>22</v>
      </c>
      <c r="E22" s="307">
        <v>0.58108821975699954</v>
      </c>
      <c r="F22" s="308">
        <v>173</v>
      </c>
      <c r="G22" s="307">
        <v>4.5694664553618587</v>
      </c>
      <c r="H22" s="308">
        <v>512</v>
      </c>
      <c r="I22" s="307">
        <v>13.523507659799261</v>
      </c>
      <c r="J22" s="308">
        <v>1966</v>
      </c>
      <c r="K22" s="307">
        <v>51.928156365557321</v>
      </c>
      <c r="L22" s="308">
        <v>725</v>
      </c>
      <c r="M22" s="307">
        <v>19.149498151082938</v>
      </c>
      <c r="N22" s="308">
        <v>341</v>
      </c>
      <c r="O22" s="307">
        <v>9.006867406233491</v>
      </c>
      <c r="P22" s="308">
        <v>47</v>
      </c>
      <c r="Q22" s="307">
        <v>1.2414157422081353</v>
      </c>
      <c r="R22" s="355">
        <v>3786</v>
      </c>
    </row>
    <row r="23" spans="1:18" ht="15">
      <c r="A23" s="349">
        <v>147</v>
      </c>
      <c r="B23" s="349" t="s">
        <v>71</v>
      </c>
      <c r="C23" s="355">
        <v>52749</v>
      </c>
      <c r="D23" s="308">
        <v>168</v>
      </c>
      <c r="E23" s="307">
        <v>0.64021950382988457</v>
      </c>
      <c r="F23" s="308">
        <v>1642</v>
      </c>
      <c r="G23" s="307">
        <v>6.2573834838611324</v>
      </c>
      <c r="H23" s="308">
        <v>4307</v>
      </c>
      <c r="I23" s="307">
        <v>16.41324644640067</v>
      </c>
      <c r="J23" s="308">
        <v>14277</v>
      </c>
      <c r="K23" s="307">
        <v>54.407225334400366</v>
      </c>
      <c r="L23" s="308">
        <v>3906</v>
      </c>
      <c r="M23" s="307">
        <v>14.885103464044816</v>
      </c>
      <c r="N23" s="308">
        <v>1804</v>
      </c>
      <c r="O23" s="307">
        <v>6.8747380054113796</v>
      </c>
      <c r="P23" s="308">
        <v>137</v>
      </c>
      <c r="Q23" s="307">
        <v>0.522083762051751</v>
      </c>
      <c r="R23" s="355">
        <v>26241</v>
      </c>
    </row>
    <row r="24" spans="1:18" ht="15">
      <c r="A24" s="349">
        <v>172</v>
      </c>
      <c r="B24" s="349" t="s">
        <v>79</v>
      </c>
      <c r="C24" s="355">
        <v>61714</v>
      </c>
      <c r="D24" s="308">
        <v>198</v>
      </c>
      <c r="E24" s="307">
        <v>0.63161924205690956</v>
      </c>
      <c r="F24" s="308">
        <v>1840</v>
      </c>
      <c r="G24" s="307">
        <v>5.8695929564884519</v>
      </c>
      <c r="H24" s="308">
        <v>5055</v>
      </c>
      <c r="I24" s="307">
        <v>16.125430649483221</v>
      </c>
      <c r="J24" s="308">
        <v>16733</v>
      </c>
      <c r="K24" s="307">
        <v>53.378205946152868</v>
      </c>
      <c r="L24" s="308">
        <v>5085</v>
      </c>
      <c r="M24" s="307">
        <v>16.221130534643358</v>
      </c>
      <c r="N24" s="308">
        <v>2239</v>
      </c>
      <c r="O24" s="307">
        <v>7.1424014291182853</v>
      </c>
      <c r="P24" s="308">
        <v>198</v>
      </c>
      <c r="Q24" s="307">
        <v>0.63161924205690956</v>
      </c>
      <c r="R24" s="355">
        <v>31348</v>
      </c>
    </row>
    <row r="25" spans="1:18" ht="15">
      <c r="A25" s="349">
        <v>475</v>
      </c>
      <c r="B25" s="349" t="s">
        <v>153</v>
      </c>
      <c r="C25" s="355">
        <v>5398</v>
      </c>
      <c r="D25" s="308">
        <v>2</v>
      </c>
      <c r="E25" s="307">
        <v>0.70921985815602839</v>
      </c>
      <c r="F25" s="308">
        <v>11</v>
      </c>
      <c r="G25" s="307">
        <v>3.9007092198581561</v>
      </c>
      <c r="H25" s="308">
        <v>20</v>
      </c>
      <c r="I25" s="307">
        <v>7.0921985815602842</v>
      </c>
      <c r="J25" s="308">
        <v>175</v>
      </c>
      <c r="K25" s="307">
        <v>62.056737588652474</v>
      </c>
      <c r="L25" s="308">
        <v>45</v>
      </c>
      <c r="M25" s="307">
        <v>15.957446808510639</v>
      </c>
      <c r="N25" s="308">
        <v>25</v>
      </c>
      <c r="O25" s="307">
        <v>8.8652482269503547</v>
      </c>
      <c r="P25" s="308">
        <v>4</v>
      </c>
      <c r="Q25" s="307">
        <v>1.4184397163120568</v>
      </c>
      <c r="R25" s="355">
        <v>282</v>
      </c>
    </row>
    <row r="26" spans="1:18" ht="15">
      <c r="A26" s="349">
        <v>480</v>
      </c>
      <c r="B26" s="349" t="s">
        <v>155</v>
      </c>
      <c r="C26" s="355">
        <v>14838</v>
      </c>
      <c r="D26" s="308">
        <v>13</v>
      </c>
      <c r="E26" s="307">
        <v>0.60606060606060608</v>
      </c>
      <c r="F26" s="308">
        <v>106</v>
      </c>
      <c r="G26" s="307">
        <v>4.9417249417249423</v>
      </c>
      <c r="H26" s="308">
        <v>270</v>
      </c>
      <c r="I26" s="307">
        <v>12.587412587412588</v>
      </c>
      <c r="J26" s="308">
        <v>1298</v>
      </c>
      <c r="K26" s="307">
        <v>60.512820512820511</v>
      </c>
      <c r="L26" s="308">
        <v>334</v>
      </c>
      <c r="M26" s="307">
        <v>15.571095571095572</v>
      </c>
      <c r="N26" s="308">
        <v>111</v>
      </c>
      <c r="O26" s="307">
        <v>5.174825174825175</v>
      </c>
      <c r="P26" s="308">
        <v>13</v>
      </c>
      <c r="Q26" s="307">
        <v>0.60606060606060608</v>
      </c>
      <c r="R26" s="355">
        <v>2145</v>
      </c>
    </row>
    <row r="27" spans="1:18" ht="15">
      <c r="A27" s="349">
        <v>490</v>
      </c>
      <c r="B27" s="349" t="s">
        <v>159</v>
      </c>
      <c r="C27" s="355">
        <v>45503</v>
      </c>
      <c r="D27" s="308">
        <v>41</v>
      </c>
      <c r="E27" s="307">
        <v>0.77416918429003023</v>
      </c>
      <c r="F27" s="308">
        <v>270</v>
      </c>
      <c r="G27" s="307">
        <v>5.0981873111782479</v>
      </c>
      <c r="H27" s="308">
        <v>706</v>
      </c>
      <c r="I27" s="307">
        <v>13.330815709969787</v>
      </c>
      <c r="J27" s="308">
        <v>3071</v>
      </c>
      <c r="K27" s="307">
        <v>57.987160120845928</v>
      </c>
      <c r="L27" s="308">
        <v>852</v>
      </c>
      <c r="M27" s="307">
        <v>16.087613293051358</v>
      </c>
      <c r="N27" s="308">
        <v>313</v>
      </c>
      <c r="O27" s="307">
        <v>5.9101208459214503</v>
      </c>
      <c r="P27" s="308">
        <v>43</v>
      </c>
      <c r="Q27" s="307">
        <v>0.8119335347432024</v>
      </c>
      <c r="R27" s="355">
        <v>5296</v>
      </c>
    </row>
    <row r="28" spans="1:18" ht="15">
      <c r="A28" s="349">
        <v>659</v>
      </c>
      <c r="B28" s="349" t="s">
        <v>199</v>
      </c>
      <c r="C28" s="355">
        <v>21608</v>
      </c>
      <c r="D28" s="308">
        <v>9</v>
      </c>
      <c r="E28" s="307">
        <v>0.53892215568862278</v>
      </c>
      <c r="F28" s="308">
        <v>78</v>
      </c>
      <c r="G28" s="307">
        <v>4.6706586826347305</v>
      </c>
      <c r="H28" s="308">
        <v>226</v>
      </c>
      <c r="I28" s="307">
        <v>13.532934131736527</v>
      </c>
      <c r="J28" s="308">
        <v>980</v>
      </c>
      <c r="K28" s="307">
        <v>58.682634730538922</v>
      </c>
      <c r="L28" s="308">
        <v>292</v>
      </c>
      <c r="M28" s="307">
        <v>17.485029940119762</v>
      </c>
      <c r="N28" s="308">
        <v>79</v>
      </c>
      <c r="O28" s="307">
        <v>4.7305389221556888</v>
      </c>
      <c r="P28" s="308">
        <v>6</v>
      </c>
      <c r="Q28" s="307">
        <v>0.3592814371257485</v>
      </c>
      <c r="R28" s="355">
        <v>1670</v>
      </c>
    </row>
    <row r="29" spans="1:18" ht="15">
      <c r="A29" s="349">
        <v>665</v>
      </c>
      <c r="B29" s="349" t="s">
        <v>207</v>
      </c>
      <c r="C29" s="355">
        <v>33150</v>
      </c>
      <c r="D29" s="308">
        <v>11</v>
      </c>
      <c r="E29" s="307">
        <v>0.49371633752244165</v>
      </c>
      <c r="F29" s="308">
        <v>108</v>
      </c>
      <c r="G29" s="307">
        <v>4.8473967684021542</v>
      </c>
      <c r="H29" s="308">
        <v>309</v>
      </c>
      <c r="I29" s="307">
        <v>13.868940754039496</v>
      </c>
      <c r="J29" s="308">
        <v>1249</v>
      </c>
      <c r="K29" s="307">
        <v>56.059245960502693</v>
      </c>
      <c r="L29" s="308">
        <v>376</v>
      </c>
      <c r="M29" s="307">
        <v>16.87612208258528</v>
      </c>
      <c r="N29" s="308">
        <v>162</v>
      </c>
      <c r="O29" s="307">
        <v>7.2710951526032312</v>
      </c>
      <c r="P29" s="308">
        <v>13</v>
      </c>
      <c r="Q29" s="307">
        <v>0.58348294434470371</v>
      </c>
      <c r="R29" s="355">
        <v>2228</v>
      </c>
    </row>
    <row r="30" spans="1:18" ht="15">
      <c r="A30" s="349">
        <v>837</v>
      </c>
      <c r="B30" s="349" t="s">
        <v>242</v>
      </c>
      <c r="C30" s="355">
        <v>134278</v>
      </c>
      <c r="D30" s="308">
        <v>268</v>
      </c>
      <c r="E30" s="307">
        <v>0.65697546147623376</v>
      </c>
      <c r="F30" s="308">
        <v>2613</v>
      </c>
      <c r="G30" s="307">
        <v>6.4055107493932786</v>
      </c>
      <c r="H30" s="308">
        <v>6909</v>
      </c>
      <c r="I30" s="307">
        <v>16.936729340818278</v>
      </c>
      <c r="J30" s="308">
        <v>21839</v>
      </c>
      <c r="K30" s="307">
        <v>53.536145907386071</v>
      </c>
      <c r="L30" s="308">
        <v>6110</v>
      </c>
      <c r="M30" s="307">
        <v>14.978059961267864</v>
      </c>
      <c r="N30" s="308">
        <v>2762</v>
      </c>
      <c r="O30" s="307">
        <v>6.7707694947662587</v>
      </c>
      <c r="P30" s="308">
        <v>292</v>
      </c>
      <c r="Q30" s="307">
        <v>0.71580908489201578</v>
      </c>
      <c r="R30" s="355">
        <v>40793</v>
      </c>
    </row>
    <row r="31" spans="1:18" ht="15">
      <c r="A31" s="349">
        <v>873</v>
      </c>
      <c r="B31" s="349" t="s">
        <v>3330</v>
      </c>
      <c r="C31" s="355">
        <v>9717</v>
      </c>
      <c r="D31" s="308">
        <v>1</v>
      </c>
      <c r="E31" s="307">
        <v>0.37037037037037041</v>
      </c>
      <c r="F31" s="308">
        <v>16</v>
      </c>
      <c r="G31" s="307">
        <v>5.9259259259259265</v>
      </c>
      <c r="H31" s="308">
        <v>28</v>
      </c>
      <c r="I31" s="307">
        <v>10.37037037037037</v>
      </c>
      <c r="J31" s="308">
        <v>172</v>
      </c>
      <c r="K31" s="307">
        <v>63.703703703703709</v>
      </c>
      <c r="L31" s="308">
        <v>38</v>
      </c>
      <c r="M31" s="307">
        <v>14.074074074074074</v>
      </c>
      <c r="N31" s="308">
        <v>14</v>
      </c>
      <c r="O31" s="307">
        <v>5.1851851851851851</v>
      </c>
      <c r="P31" s="308">
        <v>1</v>
      </c>
      <c r="Q31" s="307">
        <v>0.37037037037037041</v>
      </c>
      <c r="R31" s="355">
        <v>270</v>
      </c>
    </row>
    <row r="32" spans="1:18">
      <c r="A32" s="18">
        <v>4</v>
      </c>
      <c r="B32" s="65" t="s">
        <v>316</v>
      </c>
      <c r="C32" s="68">
        <v>208590</v>
      </c>
      <c r="D32" s="67">
        <v>167</v>
      </c>
      <c r="E32" s="71">
        <v>0.41168495008011829</v>
      </c>
      <c r="F32" s="67">
        <v>1498</v>
      </c>
      <c r="G32" s="71">
        <v>3.6928386540120797</v>
      </c>
      <c r="H32" s="67">
        <v>4657</v>
      </c>
      <c r="I32" s="71">
        <v>11.480340194749168</v>
      </c>
      <c r="J32" s="67">
        <v>23821</v>
      </c>
      <c r="K32" s="71">
        <v>58.723037100949092</v>
      </c>
      <c r="L32" s="67">
        <v>6545</v>
      </c>
      <c r="M32" s="71">
        <v>16.134598792062121</v>
      </c>
      <c r="N32" s="67">
        <v>3396</v>
      </c>
      <c r="O32" s="72">
        <v>8.3717490447430052</v>
      </c>
      <c r="P32" s="67">
        <v>481</v>
      </c>
      <c r="Q32" s="72">
        <v>1.1857512634044127</v>
      </c>
      <c r="R32" s="252">
        <v>40565</v>
      </c>
    </row>
    <row r="33" spans="1:18" ht="15">
      <c r="A33" s="349">
        <v>31</v>
      </c>
      <c r="B33" s="349" t="s">
        <v>16</v>
      </c>
      <c r="C33" s="355">
        <v>27921</v>
      </c>
      <c r="D33" s="308">
        <v>11</v>
      </c>
      <c r="E33" s="307">
        <v>0.299645873059112</v>
      </c>
      <c r="F33" s="308">
        <v>101</v>
      </c>
      <c r="G33" s="307">
        <v>2.7512939253609368</v>
      </c>
      <c r="H33" s="308">
        <v>375</v>
      </c>
      <c r="I33" s="307">
        <v>10.215200217924272</v>
      </c>
      <c r="J33" s="308">
        <v>2084</v>
      </c>
      <c r="K33" s="307">
        <v>56.769272677744489</v>
      </c>
      <c r="L33" s="308">
        <v>680</v>
      </c>
      <c r="M33" s="307">
        <v>18.523563061836011</v>
      </c>
      <c r="N33" s="308">
        <v>368</v>
      </c>
      <c r="O33" s="307">
        <v>10.024516480523019</v>
      </c>
      <c r="P33" s="308">
        <v>52</v>
      </c>
      <c r="Q33" s="307">
        <v>1.4165077635521657</v>
      </c>
      <c r="R33" s="355">
        <v>3671</v>
      </c>
    </row>
    <row r="34" spans="1:18" ht="15">
      <c r="A34" s="349">
        <v>40</v>
      </c>
      <c r="B34" s="349" t="s">
        <v>24</v>
      </c>
      <c r="C34" s="355">
        <v>19704</v>
      </c>
      <c r="D34" s="308">
        <v>8</v>
      </c>
      <c r="E34" s="307">
        <v>0.51480051480051481</v>
      </c>
      <c r="F34" s="308">
        <v>52</v>
      </c>
      <c r="G34" s="307">
        <v>3.346203346203346</v>
      </c>
      <c r="H34" s="308">
        <v>153</v>
      </c>
      <c r="I34" s="307">
        <v>9.8455598455598459</v>
      </c>
      <c r="J34" s="308">
        <v>993</v>
      </c>
      <c r="K34" s="307">
        <v>63.899613899613904</v>
      </c>
      <c r="L34" s="308">
        <v>252</v>
      </c>
      <c r="M34" s="307">
        <v>16.216216216216218</v>
      </c>
      <c r="N34" s="308">
        <v>88</v>
      </c>
      <c r="O34" s="307">
        <v>5.6628056628056633</v>
      </c>
      <c r="P34" s="308">
        <v>8</v>
      </c>
      <c r="Q34" s="307">
        <v>0.51480051480051481</v>
      </c>
      <c r="R34" s="355">
        <v>1554</v>
      </c>
    </row>
    <row r="35" spans="1:18" ht="15">
      <c r="A35" s="349">
        <v>190</v>
      </c>
      <c r="B35" s="349" t="s">
        <v>81</v>
      </c>
      <c r="C35" s="355">
        <v>10246</v>
      </c>
      <c r="D35" s="308">
        <v>7</v>
      </c>
      <c r="E35" s="307">
        <v>0.2178649237472767</v>
      </c>
      <c r="F35" s="308">
        <v>102</v>
      </c>
      <c r="G35" s="307">
        <v>3.1746031746031744</v>
      </c>
      <c r="H35" s="308">
        <v>390</v>
      </c>
      <c r="I35" s="307">
        <v>12.138188608776844</v>
      </c>
      <c r="J35" s="308">
        <v>1656</v>
      </c>
      <c r="K35" s="307">
        <v>51.540616246498594</v>
      </c>
      <c r="L35" s="308">
        <v>548</v>
      </c>
      <c r="M35" s="307">
        <v>17.055711173358233</v>
      </c>
      <c r="N35" s="308">
        <v>409</v>
      </c>
      <c r="O35" s="307">
        <v>12.729536258948023</v>
      </c>
      <c r="P35" s="308">
        <v>101</v>
      </c>
      <c r="Q35" s="307">
        <v>3.1434796140678491</v>
      </c>
      <c r="R35" s="355">
        <v>3213</v>
      </c>
    </row>
    <row r="36" spans="1:18" ht="15">
      <c r="A36" s="349">
        <v>604</v>
      </c>
      <c r="B36" s="349" t="s">
        <v>177</v>
      </c>
      <c r="C36" s="355">
        <v>30559</v>
      </c>
      <c r="D36" s="308">
        <v>27</v>
      </c>
      <c r="E36" s="307">
        <v>0.46640179651062358</v>
      </c>
      <c r="F36" s="308">
        <v>221</v>
      </c>
      <c r="G36" s="307">
        <v>3.8175850751425116</v>
      </c>
      <c r="H36" s="308">
        <v>590</v>
      </c>
      <c r="I36" s="307">
        <v>10.1917429607877</v>
      </c>
      <c r="J36" s="308">
        <v>3778</v>
      </c>
      <c r="K36" s="307">
        <v>65.261703230264288</v>
      </c>
      <c r="L36" s="308">
        <v>821</v>
      </c>
      <c r="M36" s="307">
        <v>14.182069442045259</v>
      </c>
      <c r="N36" s="308">
        <v>322</v>
      </c>
      <c r="O36" s="307">
        <v>5.5622732769044738</v>
      </c>
      <c r="P36" s="308">
        <v>30</v>
      </c>
      <c r="Q36" s="307">
        <v>0.51822421834513732</v>
      </c>
      <c r="R36" s="355">
        <v>5789</v>
      </c>
    </row>
    <row r="37" spans="1:18" ht="15">
      <c r="A37" s="349">
        <v>670</v>
      </c>
      <c r="B37" s="349" t="s">
        <v>211</v>
      </c>
      <c r="C37" s="355">
        <v>22271</v>
      </c>
      <c r="D37" s="308">
        <v>15</v>
      </c>
      <c r="E37" s="307">
        <v>0.44208664898320071</v>
      </c>
      <c r="F37" s="308">
        <v>118</v>
      </c>
      <c r="G37" s="307">
        <v>3.4777483053345124</v>
      </c>
      <c r="H37" s="308">
        <v>410</v>
      </c>
      <c r="I37" s="307">
        <v>12.083701738874153</v>
      </c>
      <c r="J37" s="308">
        <v>1847</v>
      </c>
      <c r="K37" s="307">
        <v>54.435602711464782</v>
      </c>
      <c r="L37" s="308">
        <v>605</v>
      </c>
      <c r="M37" s="307">
        <v>17.830828175655761</v>
      </c>
      <c r="N37" s="308">
        <v>355</v>
      </c>
      <c r="O37" s="307">
        <v>10.462717359269083</v>
      </c>
      <c r="P37" s="308">
        <v>43</v>
      </c>
      <c r="Q37" s="307">
        <v>1.2673150604185086</v>
      </c>
      <c r="R37" s="355">
        <v>3393</v>
      </c>
    </row>
    <row r="38" spans="1:18" ht="15">
      <c r="A38" s="349">
        <v>690</v>
      </c>
      <c r="B38" s="349" t="s">
        <v>221</v>
      </c>
      <c r="C38" s="355">
        <v>12708</v>
      </c>
      <c r="D38" s="308">
        <v>4</v>
      </c>
      <c r="E38" s="307">
        <v>0.27137042062415195</v>
      </c>
      <c r="F38" s="308">
        <v>42</v>
      </c>
      <c r="G38" s="307">
        <v>2.8493894165535956</v>
      </c>
      <c r="H38" s="308">
        <v>190</v>
      </c>
      <c r="I38" s="307">
        <v>12.890094979647218</v>
      </c>
      <c r="J38" s="308">
        <v>775</v>
      </c>
      <c r="K38" s="307">
        <v>52.57801899592944</v>
      </c>
      <c r="L38" s="308">
        <v>250</v>
      </c>
      <c r="M38" s="307">
        <v>16.960651289009498</v>
      </c>
      <c r="N38" s="308">
        <v>185</v>
      </c>
      <c r="O38" s="307">
        <v>12.55088195386703</v>
      </c>
      <c r="P38" s="308">
        <v>28</v>
      </c>
      <c r="Q38" s="307">
        <v>1.8995929443690638</v>
      </c>
      <c r="R38" s="355">
        <v>1474</v>
      </c>
    </row>
    <row r="39" spans="1:18" ht="15">
      <c r="A39" s="349">
        <v>736</v>
      </c>
      <c r="B39" s="349" t="s">
        <v>225</v>
      </c>
      <c r="C39" s="355">
        <v>40607</v>
      </c>
      <c r="D39" s="308">
        <v>70</v>
      </c>
      <c r="E39" s="307">
        <v>0.48365922752711943</v>
      </c>
      <c r="F39" s="308">
        <v>616</v>
      </c>
      <c r="G39" s="307">
        <v>4.2562012022386515</v>
      </c>
      <c r="H39" s="308">
        <v>1783</v>
      </c>
      <c r="I39" s="307">
        <v>12.319491466869342</v>
      </c>
      <c r="J39" s="308">
        <v>8740</v>
      </c>
      <c r="K39" s="307">
        <v>60.388309265528918</v>
      </c>
      <c r="L39" s="308">
        <v>2196</v>
      </c>
      <c r="M39" s="307">
        <v>15.173080909279349</v>
      </c>
      <c r="N39" s="308">
        <v>957</v>
      </c>
      <c r="O39" s="307">
        <v>6.6123125820493334</v>
      </c>
      <c r="P39" s="308">
        <v>111</v>
      </c>
      <c r="Q39" s="307">
        <v>0.7669453465072894</v>
      </c>
      <c r="R39" s="355">
        <v>14473</v>
      </c>
    </row>
    <row r="40" spans="1:18" ht="15">
      <c r="A40" s="349">
        <v>858</v>
      </c>
      <c r="B40" s="349" t="s">
        <v>253</v>
      </c>
      <c r="C40" s="355">
        <v>12414</v>
      </c>
      <c r="D40" s="308">
        <v>5</v>
      </c>
      <c r="E40" s="307">
        <v>0.19554165037152915</v>
      </c>
      <c r="F40" s="308">
        <v>103</v>
      </c>
      <c r="G40" s="307">
        <v>4.0281579976535005</v>
      </c>
      <c r="H40" s="308">
        <v>288</v>
      </c>
      <c r="I40" s="307">
        <v>11.263199061400078</v>
      </c>
      <c r="J40" s="308">
        <v>1528</v>
      </c>
      <c r="K40" s="307">
        <v>59.7575283535393</v>
      </c>
      <c r="L40" s="308">
        <v>389</v>
      </c>
      <c r="M40" s="307">
        <v>15.213140398904967</v>
      </c>
      <c r="N40" s="308">
        <v>221</v>
      </c>
      <c r="O40" s="307">
        <v>8.6429409464215876</v>
      </c>
      <c r="P40" s="308">
        <v>23</v>
      </c>
      <c r="Q40" s="307">
        <v>0.89949159170903403</v>
      </c>
      <c r="R40" s="355">
        <v>2557</v>
      </c>
    </row>
    <row r="41" spans="1:18" ht="15">
      <c r="A41" s="349">
        <v>885</v>
      </c>
      <c r="B41" s="349" t="s">
        <v>259</v>
      </c>
      <c r="C41" s="355">
        <v>7921</v>
      </c>
      <c r="D41" s="308">
        <v>4</v>
      </c>
      <c r="E41" s="307">
        <v>0.40322580645161288</v>
      </c>
      <c r="F41" s="308">
        <v>29</v>
      </c>
      <c r="G41" s="307">
        <v>2.9233870967741935</v>
      </c>
      <c r="H41" s="308">
        <v>100</v>
      </c>
      <c r="I41" s="307">
        <v>10.080645161290322</v>
      </c>
      <c r="J41" s="308">
        <v>555</v>
      </c>
      <c r="K41" s="307">
        <v>55.947580645161288</v>
      </c>
      <c r="L41" s="308">
        <v>180</v>
      </c>
      <c r="M41" s="307">
        <v>18.14516129032258</v>
      </c>
      <c r="N41" s="308">
        <v>111</v>
      </c>
      <c r="O41" s="307">
        <v>11.189516129032258</v>
      </c>
      <c r="P41" s="308">
        <v>13</v>
      </c>
      <c r="Q41" s="307">
        <v>1.310483870967742</v>
      </c>
      <c r="R41" s="355">
        <v>992</v>
      </c>
    </row>
    <row r="42" spans="1:18" ht="15">
      <c r="A42" s="349">
        <v>890</v>
      </c>
      <c r="B42" s="349" t="s">
        <v>263</v>
      </c>
      <c r="C42" s="355">
        <v>24239</v>
      </c>
      <c r="D42" s="308">
        <v>16</v>
      </c>
      <c r="E42" s="307">
        <v>0.46390258045810379</v>
      </c>
      <c r="F42" s="308">
        <v>114</v>
      </c>
      <c r="G42" s="307">
        <v>3.3053058857639894</v>
      </c>
      <c r="H42" s="308">
        <v>378</v>
      </c>
      <c r="I42" s="307">
        <v>10.959698463322702</v>
      </c>
      <c r="J42" s="308">
        <v>1865</v>
      </c>
      <c r="K42" s="307">
        <v>54.073644534647727</v>
      </c>
      <c r="L42" s="308">
        <v>624</v>
      </c>
      <c r="M42" s="307">
        <v>18.09220063786605</v>
      </c>
      <c r="N42" s="308">
        <v>380</v>
      </c>
      <c r="O42" s="307">
        <v>11.017686285879966</v>
      </c>
      <c r="P42" s="308">
        <v>72</v>
      </c>
      <c r="Q42" s="307">
        <v>2.0875616120614673</v>
      </c>
      <c r="R42" s="355">
        <v>3449</v>
      </c>
    </row>
    <row r="43" spans="1:18">
      <c r="A43" s="18">
        <v>5</v>
      </c>
      <c r="B43" s="65" t="s">
        <v>327</v>
      </c>
      <c r="C43" s="68">
        <v>219073</v>
      </c>
      <c r="D43" s="67">
        <v>156</v>
      </c>
      <c r="E43" s="71">
        <v>0.44030482641828955</v>
      </c>
      <c r="F43" s="67">
        <v>1339</v>
      </c>
      <c r="G43" s="71">
        <v>3.7792830934236523</v>
      </c>
      <c r="H43" s="67">
        <v>4010</v>
      </c>
      <c r="I43" s="71">
        <v>11.318092012418854</v>
      </c>
      <c r="J43" s="67">
        <v>19416</v>
      </c>
      <c r="K43" s="71">
        <v>54.801016088060962</v>
      </c>
      <c r="L43" s="67">
        <v>6228</v>
      </c>
      <c r="M43" s="71">
        <v>17.578323454699408</v>
      </c>
      <c r="N43" s="67">
        <v>3640</v>
      </c>
      <c r="O43" s="72">
        <v>10.273779283093424</v>
      </c>
      <c r="P43" s="67">
        <v>641</v>
      </c>
      <c r="Q43" s="72">
        <v>1.8092012418854078</v>
      </c>
      <c r="R43" s="252">
        <v>35430</v>
      </c>
    </row>
    <row r="44" spans="1:18" ht="15">
      <c r="A44" s="349">
        <v>4</v>
      </c>
      <c r="B44" s="349" t="s">
        <v>10</v>
      </c>
      <c r="C44" s="355">
        <v>2820</v>
      </c>
      <c r="D44" s="308">
        <v>1</v>
      </c>
      <c r="E44" s="307">
        <v>0.31746031746031744</v>
      </c>
      <c r="F44" s="308">
        <v>9</v>
      </c>
      <c r="G44" s="307">
        <v>2.8571428571428572</v>
      </c>
      <c r="H44" s="308">
        <v>28</v>
      </c>
      <c r="I44" s="307">
        <v>8.8888888888888893</v>
      </c>
      <c r="J44" s="308">
        <v>178</v>
      </c>
      <c r="K44" s="307">
        <v>56.507936507936506</v>
      </c>
      <c r="L44" s="308">
        <v>60</v>
      </c>
      <c r="M44" s="307">
        <v>19.047619047619047</v>
      </c>
      <c r="N44" s="308">
        <v>28</v>
      </c>
      <c r="O44" s="307">
        <v>8.8888888888888893</v>
      </c>
      <c r="P44" s="308">
        <v>11</v>
      </c>
      <c r="Q44" s="307">
        <v>3.4920634920634921</v>
      </c>
      <c r="R44" s="355">
        <v>315</v>
      </c>
    </row>
    <row r="45" spans="1:18" ht="15">
      <c r="A45" s="349">
        <v>42</v>
      </c>
      <c r="B45" s="349" t="s">
        <v>3331</v>
      </c>
      <c r="C45" s="355">
        <v>27844</v>
      </c>
      <c r="D45" s="308">
        <v>37</v>
      </c>
      <c r="E45" s="307">
        <v>0.42597282984112367</v>
      </c>
      <c r="F45" s="308">
        <v>331</v>
      </c>
      <c r="G45" s="307">
        <v>3.8107299102003225</v>
      </c>
      <c r="H45" s="308">
        <v>954</v>
      </c>
      <c r="I45" s="307">
        <v>10.983191342390054</v>
      </c>
      <c r="J45" s="308">
        <v>4546</v>
      </c>
      <c r="K45" s="307">
        <v>52.337094174533725</v>
      </c>
      <c r="L45" s="308">
        <v>1600</v>
      </c>
      <c r="M45" s="307">
        <v>18.420446695832375</v>
      </c>
      <c r="N45" s="308">
        <v>1056</v>
      </c>
      <c r="O45" s="307">
        <v>12.157494819249367</v>
      </c>
      <c r="P45" s="308">
        <v>162</v>
      </c>
      <c r="Q45" s="307">
        <v>1.8650702279530278</v>
      </c>
      <c r="R45" s="355">
        <v>8686</v>
      </c>
    </row>
    <row r="46" spans="1:18" ht="15">
      <c r="A46" s="349">
        <v>44</v>
      </c>
      <c r="B46" s="349" t="s">
        <v>30</v>
      </c>
      <c r="C46" s="355">
        <v>7393</v>
      </c>
      <c r="D46" s="308">
        <v>7</v>
      </c>
      <c r="E46" s="307">
        <v>0.55248618784530379</v>
      </c>
      <c r="F46" s="308">
        <v>75</v>
      </c>
      <c r="G46" s="307">
        <v>5.9194948697711132</v>
      </c>
      <c r="H46" s="308">
        <v>187</v>
      </c>
      <c r="I46" s="307">
        <v>14.759273875295975</v>
      </c>
      <c r="J46" s="308">
        <v>684</v>
      </c>
      <c r="K46" s="307">
        <v>53.985793212312551</v>
      </c>
      <c r="L46" s="308">
        <v>216</v>
      </c>
      <c r="M46" s="307">
        <v>17.048145224940807</v>
      </c>
      <c r="N46" s="308">
        <v>81</v>
      </c>
      <c r="O46" s="307">
        <v>6.3930544593528023</v>
      </c>
      <c r="P46" s="308">
        <v>17</v>
      </c>
      <c r="Q46" s="307">
        <v>1.3417521704814523</v>
      </c>
      <c r="R46" s="355">
        <v>1267</v>
      </c>
    </row>
    <row r="47" spans="1:18" ht="15">
      <c r="A47" s="349">
        <v>59</v>
      </c>
      <c r="B47" s="349" t="s">
        <v>39</v>
      </c>
      <c r="C47" s="355">
        <v>5232</v>
      </c>
      <c r="D47" s="308">
        <v>2</v>
      </c>
      <c r="E47" s="307">
        <v>0.2484472049689441</v>
      </c>
      <c r="F47" s="308">
        <v>21</v>
      </c>
      <c r="G47" s="307">
        <v>2.6086956521739131</v>
      </c>
      <c r="H47" s="308">
        <v>90</v>
      </c>
      <c r="I47" s="307">
        <v>11.180124223602485</v>
      </c>
      <c r="J47" s="308">
        <v>368</v>
      </c>
      <c r="K47" s="307">
        <v>45.714285714285715</v>
      </c>
      <c r="L47" s="308">
        <v>167</v>
      </c>
      <c r="M47" s="307">
        <v>20.745341614906831</v>
      </c>
      <c r="N47" s="308">
        <v>121</v>
      </c>
      <c r="O47" s="307">
        <v>15.031055900621118</v>
      </c>
      <c r="P47" s="308">
        <v>36</v>
      </c>
      <c r="Q47" s="307">
        <v>4.4720496894409942</v>
      </c>
      <c r="R47" s="355">
        <v>805</v>
      </c>
    </row>
    <row r="48" spans="1:18" ht="15">
      <c r="A48" s="349">
        <v>113</v>
      </c>
      <c r="B48" s="349" t="s">
        <v>55</v>
      </c>
      <c r="C48" s="355">
        <v>9934</v>
      </c>
      <c r="D48" s="308">
        <v>9</v>
      </c>
      <c r="E48" s="307">
        <v>0.4815409309791332</v>
      </c>
      <c r="F48" s="308">
        <v>84</v>
      </c>
      <c r="G48" s="307">
        <v>4.4943820224719104</v>
      </c>
      <c r="H48" s="308">
        <v>264</v>
      </c>
      <c r="I48" s="307">
        <v>14.125200642054574</v>
      </c>
      <c r="J48" s="308">
        <v>1136</v>
      </c>
      <c r="K48" s="307">
        <v>60.781166399143927</v>
      </c>
      <c r="L48" s="308">
        <v>269</v>
      </c>
      <c r="M48" s="307">
        <v>14.392723381487427</v>
      </c>
      <c r="N48" s="308">
        <v>91</v>
      </c>
      <c r="O48" s="307">
        <v>4.868913857677903</v>
      </c>
      <c r="P48" s="308">
        <v>16</v>
      </c>
      <c r="Q48" s="307">
        <v>0.85607276618512562</v>
      </c>
      <c r="R48" s="355">
        <v>1869</v>
      </c>
    </row>
    <row r="49" spans="1:18" ht="15">
      <c r="A49" s="349">
        <v>125</v>
      </c>
      <c r="B49" s="349" t="s">
        <v>59</v>
      </c>
      <c r="C49" s="355">
        <v>8802</v>
      </c>
      <c r="D49" s="308">
        <v>7</v>
      </c>
      <c r="E49" s="307">
        <v>1.1437908496732025</v>
      </c>
      <c r="F49" s="308">
        <v>22</v>
      </c>
      <c r="G49" s="307">
        <v>3.594771241830065</v>
      </c>
      <c r="H49" s="308">
        <v>82</v>
      </c>
      <c r="I49" s="307">
        <v>13.398692810457517</v>
      </c>
      <c r="J49" s="308">
        <v>355</v>
      </c>
      <c r="K49" s="307">
        <v>58.006535947712422</v>
      </c>
      <c r="L49" s="308">
        <v>87</v>
      </c>
      <c r="M49" s="307">
        <v>14.215686274509803</v>
      </c>
      <c r="N49" s="308">
        <v>54</v>
      </c>
      <c r="O49" s="307">
        <v>8.8235294117647065</v>
      </c>
      <c r="P49" s="308">
        <v>5</v>
      </c>
      <c r="Q49" s="307">
        <v>0.81699346405228768</v>
      </c>
      <c r="R49" s="355">
        <v>612</v>
      </c>
    </row>
    <row r="50" spans="1:18" ht="15">
      <c r="A50" s="349">
        <v>138</v>
      </c>
      <c r="B50" s="349" t="s">
        <v>65</v>
      </c>
      <c r="C50" s="355">
        <v>16037</v>
      </c>
      <c r="D50" s="308">
        <v>15</v>
      </c>
      <c r="E50" s="307">
        <v>0.59148264984227128</v>
      </c>
      <c r="F50" s="308">
        <v>114</v>
      </c>
      <c r="G50" s="307">
        <v>4.4952681388012614</v>
      </c>
      <c r="H50" s="308">
        <v>287</v>
      </c>
      <c r="I50" s="307">
        <v>11.317034700315459</v>
      </c>
      <c r="J50" s="308">
        <v>1516</v>
      </c>
      <c r="K50" s="307">
        <v>59.779179810725545</v>
      </c>
      <c r="L50" s="308">
        <v>352</v>
      </c>
      <c r="M50" s="307">
        <v>13.880126182965299</v>
      </c>
      <c r="N50" s="308">
        <v>207</v>
      </c>
      <c r="O50" s="307">
        <v>8.1624605678233451</v>
      </c>
      <c r="P50" s="308">
        <v>45</v>
      </c>
      <c r="Q50" s="307">
        <v>1.774447949526814</v>
      </c>
      <c r="R50" s="355">
        <v>2536</v>
      </c>
    </row>
    <row r="51" spans="1:18" ht="15">
      <c r="A51" s="349">
        <v>234</v>
      </c>
      <c r="B51" s="349" t="s">
        <v>92</v>
      </c>
      <c r="C51" s="355">
        <v>24242</v>
      </c>
      <c r="D51" s="308">
        <v>13</v>
      </c>
      <c r="E51" s="307">
        <v>0.4850746268656716</v>
      </c>
      <c r="F51" s="308">
        <v>82</v>
      </c>
      <c r="G51" s="307">
        <v>3.0597014925373136</v>
      </c>
      <c r="H51" s="308">
        <v>244</v>
      </c>
      <c r="I51" s="307">
        <v>9.1044776119402986</v>
      </c>
      <c r="J51" s="308">
        <v>1830</v>
      </c>
      <c r="K51" s="307">
        <v>68.28358208955224</v>
      </c>
      <c r="L51" s="308">
        <v>356</v>
      </c>
      <c r="M51" s="307">
        <v>13.28358208955224</v>
      </c>
      <c r="N51" s="308">
        <v>126</v>
      </c>
      <c r="O51" s="307">
        <v>4.7014925373134329</v>
      </c>
      <c r="P51" s="308">
        <v>29</v>
      </c>
      <c r="Q51" s="307">
        <v>1.0820895522388061</v>
      </c>
      <c r="R51" s="355">
        <v>2680</v>
      </c>
    </row>
    <row r="52" spans="1:18" ht="15">
      <c r="A52" s="349">
        <v>240</v>
      </c>
      <c r="B52" s="349" t="s">
        <v>97</v>
      </c>
      <c r="C52" s="355">
        <v>12512</v>
      </c>
      <c r="D52" s="308">
        <v>8</v>
      </c>
      <c r="E52" s="307">
        <v>0.46538685282140779</v>
      </c>
      <c r="F52" s="308">
        <v>58</v>
      </c>
      <c r="G52" s="307">
        <v>3.3740546829552063</v>
      </c>
      <c r="H52" s="308">
        <v>194</v>
      </c>
      <c r="I52" s="307">
        <v>11.28563118091914</v>
      </c>
      <c r="J52" s="308">
        <v>809</v>
      </c>
      <c r="K52" s="307">
        <v>47.062245491564866</v>
      </c>
      <c r="L52" s="308">
        <v>342</v>
      </c>
      <c r="M52" s="307">
        <v>19.895287958115183</v>
      </c>
      <c r="N52" s="308">
        <v>248</v>
      </c>
      <c r="O52" s="307">
        <v>14.426992437463642</v>
      </c>
      <c r="P52" s="308">
        <v>60</v>
      </c>
      <c r="Q52" s="307">
        <v>3.4904013961605584</v>
      </c>
      <c r="R52" s="355">
        <v>1719</v>
      </c>
    </row>
    <row r="53" spans="1:18" ht="15">
      <c r="A53" s="349">
        <v>284</v>
      </c>
      <c r="B53" s="349" t="s">
        <v>108</v>
      </c>
      <c r="C53" s="355">
        <v>21346</v>
      </c>
      <c r="D53" s="308">
        <v>12</v>
      </c>
      <c r="E53" s="307">
        <v>0.42659082829719164</v>
      </c>
      <c r="F53" s="308">
        <v>110</v>
      </c>
      <c r="G53" s="307">
        <v>3.9104159260575901</v>
      </c>
      <c r="H53" s="308">
        <v>351</v>
      </c>
      <c r="I53" s="307">
        <v>12.477781727692856</v>
      </c>
      <c r="J53" s="308">
        <v>1526</v>
      </c>
      <c r="K53" s="307">
        <v>54.248133665126197</v>
      </c>
      <c r="L53" s="308">
        <v>485</v>
      </c>
      <c r="M53" s="307">
        <v>17.241379310344829</v>
      </c>
      <c r="N53" s="308">
        <v>281</v>
      </c>
      <c r="O53" s="307">
        <v>9.9893352292925695</v>
      </c>
      <c r="P53" s="308">
        <v>48</v>
      </c>
      <c r="Q53" s="307">
        <v>1.7063633131887666</v>
      </c>
      <c r="R53" s="355">
        <v>2813</v>
      </c>
    </row>
    <row r="54" spans="1:18" ht="15">
      <c r="A54" s="349">
        <v>306</v>
      </c>
      <c r="B54" s="349" t="s">
        <v>110</v>
      </c>
      <c r="C54" s="355">
        <v>5929</v>
      </c>
      <c r="D54" s="308">
        <v>4</v>
      </c>
      <c r="E54" s="307">
        <v>0.39177277179236042</v>
      </c>
      <c r="F54" s="308">
        <v>37</v>
      </c>
      <c r="G54" s="307">
        <v>3.6238981390793339</v>
      </c>
      <c r="H54" s="308">
        <v>119</v>
      </c>
      <c r="I54" s="307">
        <v>11.655239960822723</v>
      </c>
      <c r="J54" s="308">
        <v>639</v>
      </c>
      <c r="K54" s="307">
        <v>62.585700293829582</v>
      </c>
      <c r="L54" s="308">
        <v>163</v>
      </c>
      <c r="M54" s="307">
        <v>15.964740450538686</v>
      </c>
      <c r="N54" s="308">
        <v>45</v>
      </c>
      <c r="O54" s="307">
        <v>4.4074436826640548</v>
      </c>
      <c r="P54" s="308">
        <v>14</v>
      </c>
      <c r="Q54" s="307">
        <v>1.3712047012732616</v>
      </c>
      <c r="R54" s="355">
        <v>1021</v>
      </c>
    </row>
    <row r="55" spans="1:18" ht="15">
      <c r="A55" s="349">
        <v>347</v>
      </c>
      <c r="B55" s="349" t="s">
        <v>124</v>
      </c>
      <c r="C55" s="355">
        <v>5563</v>
      </c>
      <c r="D55" s="308">
        <v>1</v>
      </c>
      <c r="E55" s="307">
        <v>0.1371742112482853</v>
      </c>
      <c r="F55" s="308">
        <v>22</v>
      </c>
      <c r="G55" s="307">
        <v>3.017832647462277</v>
      </c>
      <c r="H55" s="308">
        <v>104</v>
      </c>
      <c r="I55" s="307">
        <v>14.266117969821673</v>
      </c>
      <c r="J55" s="308">
        <v>376</v>
      </c>
      <c r="K55" s="307">
        <v>51.577503429355275</v>
      </c>
      <c r="L55" s="308">
        <v>127</v>
      </c>
      <c r="M55" s="307">
        <v>17.421124828532236</v>
      </c>
      <c r="N55" s="308">
        <v>85</v>
      </c>
      <c r="O55" s="307">
        <v>11.659807956104252</v>
      </c>
      <c r="P55" s="308">
        <v>14</v>
      </c>
      <c r="Q55" s="307">
        <v>1.9204389574759946</v>
      </c>
      <c r="R55" s="355">
        <v>729</v>
      </c>
    </row>
    <row r="56" spans="1:18" ht="15">
      <c r="A56" s="349">
        <v>411</v>
      </c>
      <c r="B56" s="349" t="s">
        <v>145</v>
      </c>
      <c r="C56" s="355">
        <v>10405</v>
      </c>
      <c r="D56" s="308">
        <v>8</v>
      </c>
      <c r="E56" s="307">
        <v>0.73394495412844041</v>
      </c>
      <c r="F56" s="308">
        <v>27</v>
      </c>
      <c r="G56" s="307">
        <v>2.4770642201834865</v>
      </c>
      <c r="H56" s="308">
        <v>108</v>
      </c>
      <c r="I56" s="307">
        <v>9.9082568807339459</v>
      </c>
      <c r="J56" s="308">
        <v>547</v>
      </c>
      <c r="K56" s="307">
        <v>50.183486238532105</v>
      </c>
      <c r="L56" s="308">
        <v>188</v>
      </c>
      <c r="M56" s="307">
        <v>17.24770642201835</v>
      </c>
      <c r="N56" s="308">
        <v>178</v>
      </c>
      <c r="O56" s="307">
        <v>16.330275229357799</v>
      </c>
      <c r="P56" s="308">
        <v>34</v>
      </c>
      <c r="Q56" s="307">
        <v>3.1192660550458715</v>
      </c>
      <c r="R56" s="355">
        <v>1090</v>
      </c>
    </row>
    <row r="57" spans="1:18" ht="15">
      <c r="A57" s="349">
        <v>501</v>
      </c>
      <c r="B57" s="349" t="s">
        <v>163</v>
      </c>
      <c r="C57" s="355">
        <v>3274</v>
      </c>
      <c r="D57" s="308">
        <v>1</v>
      </c>
      <c r="E57" s="307">
        <v>0.38461538461538464</v>
      </c>
      <c r="F57" s="308">
        <v>6</v>
      </c>
      <c r="G57" s="307">
        <v>2.3076923076923079</v>
      </c>
      <c r="H57" s="308">
        <v>26</v>
      </c>
      <c r="I57" s="307">
        <v>10</v>
      </c>
      <c r="J57" s="308">
        <v>130</v>
      </c>
      <c r="K57" s="307">
        <v>50</v>
      </c>
      <c r="L57" s="308">
        <v>58</v>
      </c>
      <c r="M57" s="307">
        <v>22.30769230769231</v>
      </c>
      <c r="N57" s="308">
        <v>31</v>
      </c>
      <c r="O57" s="307">
        <v>11.923076923076923</v>
      </c>
      <c r="P57" s="308">
        <v>8</v>
      </c>
      <c r="Q57" s="307">
        <v>3.0769230769230771</v>
      </c>
      <c r="R57" s="355">
        <v>260</v>
      </c>
    </row>
    <row r="58" spans="1:18" ht="15">
      <c r="A58" s="349">
        <v>543</v>
      </c>
      <c r="B58" s="349" t="s">
        <v>167</v>
      </c>
      <c r="C58" s="355">
        <v>8543</v>
      </c>
      <c r="D58" s="308">
        <v>1</v>
      </c>
      <c r="E58" s="307">
        <v>0.18214936247723132</v>
      </c>
      <c r="F58" s="308">
        <v>21</v>
      </c>
      <c r="G58" s="307">
        <v>3.8251366120218582</v>
      </c>
      <c r="H58" s="308">
        <v>48</v>
      </c>
      <c r="I58" s="307">
        <v>8.7431693989071047</v>
      </c>
      <c r="J58" s="308">
        <v>356</v>
      </c>
      <c r="K58" s="307">
        <v>64.845173041894355</v>
      </c>
      <c r="L58" s="308">
        <v>80</v>
      </c>
      <c r="M58" s="307">
        <v>14.571948998178508</v>
      </c>
      <c r="N58" s="308">
        <v>35</v>
      </c>
      <c r="O58" s="307">
        <v>6.3752276867030968</v>
      </c>
      <c r="P58" s="308">
        <v>8</v>
      </c>
      <c r="Q58" s="307">
        <v>1.4571948998178506</v>
      </c>
      <c r="R58" s="355">
        <v>549</v>
      </c>
    </row>
    <row r="59" spans="1:18" ht="15">
      <c r="A59" s="349">
        <v>628</v>
      </c>
      <c r="B59" s="349" t="s">
        <v>183</v>
      </c>
      <c r="C59" s="355">
        <v>9567</v>
      </c>
      <c r="D59" s="308">
        <v>3</v>
      </c>
      <c r="E59" s="307">
        <v>0.52447552447552448</v>
      </c>
      <c r="F59" s="308">
        <v>17</v>
      </c>
      <c r="G59" s="307">
        <v>2.9720279720279721</v>
      </c>
      <c r="H59" s="308">
        <v>61</v>
      </c>
      <c r="I59" s="307">
        <v>10.664335664335663</v>
      </c>
      <c r="J59" s="308">
        <v>341</v>
      </c>
      <c r="K59" s="307">
        <v>59.615384615384613</v>
      </c>
      <c r="L59" s="308">
        <v>98</v>
      </c>
      <c r="M59" s="307">
        <v>17.132867132867133</v>
      </c>
      <c r="N59" s="308">
        <v>42</v>
      </c>
      <c r="O59" s="307">
        <v>7.3426573426573425</v>
      </c>
      <c r="P59" s="308">
        <v>10</v>
      </c>
      <c r="Q59" s="307">
        <v>1.7482517482517483</v>
      </c>
      <c r="R59" s="355">
        <v>572</v>
      </c>
    </row>
    <row r="60" spans="1:18" ht="15">
      <c r="A60" s="349">
        <v>656</v>
      </c>
      <c r="B60" s="349" t="s">
        <v>195</v>
      </c>
      <c r="C60" s="355">
        <v>16520</v>
      </c>
      <c r="D60" s="308">
        <v>14</v>
      </c>
      <c r="E60" s="307">
        <v>0.3135498320268757</v>
      </c>
      <c r="F60" s="308">
        <v>176</v>
      </c>
      <c r="G60" s="307">
        <v>3.9417693169092947</v>
      </c>
      <c r="H60" s="308">
        <v>509</v>
      </c>
      <c r="I60" s="307">
        <v>11.399776035834266</v>
      </c>
      <c r="J60" s="308">
        <v>2262</v>
      </c>
      <c r="K60" s="307">
        <v>50.660694288913774</v>
      </c>
      <c r="L60" s="308">
        <v>910</v>
      </c>
      <c r="M60" s="307">
        <v>20.380739081746921</v>
      </c>
      <c r="N60" s="308">
        <v>530</v>
      </c>
      <c r="O60" s="307">
        <v>11.87010078387458</v>
      </c>
      <c r="P60" s="308">
        <v>64</v>
      </c>
      <c r="Q60" s="307">
        <v>1.4333706606942891</v>
      </c>
      <c r="R60" s="355">
        <v>4465</v>
      </c>
    </row>
    <row r="61" spans="1:18" ht="15">
      <c r="A61" s="349">
        <v>761</v>
      </c>
      <c r="B61" s="349" t="s">
        <v>230</v>
      </c>
      <c r="C61" s="355">
        <v>15996</v>
      </c>
      <c r="D61" s="308">
        <v>10</v>
      </c>
      <c r="E61" s="307">
        <v>0.36429872495446264</v>
      </c>
      <c r="F61" s="308">
        <v>101</v>
      </c>
      <c r="G61" s="307">
        <v>3.6794171220400727</v>
      </c>
      <c r="H61" s="308">
        <v>291</v>
      </c>
      <c r="I61" s="307">
        <v>10.601092896174864</v>
      </c>
      <c r="J61" s="308">
        <v>1370</v>
      </c>
      <c r="K61" s="307">
        <v>49.908925318761383</v>
      </c>
      <c r="L61" s="308">
        <v>552</v>
      </c>
      <c r="M61" s="307">
        <v>20.10928961748634</v>
      </c>
      <c r="N61" s="308">
        <v>366</v>
      </c>
      <c r="O61" s="307">
        <v>13.333333333333334</v>
      </c>
      <c r="P61" s="308">
        <v>55</v>
      </c>
      <c r="Q61" s="307">
        <v>2.0036429872495445</v>
      </c>
      <c r="R61" s="355">
        <v>2745</v>
      </c>
    </row>
    <row r="62" spans="1:18" ht="15">
      <c r="A62" s="349">
        <v>842</v>
      </c>
      <c r="B62" s="349" t="s">
        <v>244</v>
      </c>
      <c r="C62" s="355">
        <v>7114</v>
      </c>
      <c r="D62" s="308">
        <v>3</v>
      </c>
      <c r="E62" s="307">
        <v>0.43041606886657102</v>
      </c>
      <c r="F62" s="308">
        <v>26</v>
      </c>
      <c r="G62" s="307">
        <v>3.7302725968436152</v>
      </c>
      <c r="H62" s="308">
        <v>63</v>
      </c>
      <c r="I62" s="307">
        <v>9.0387374461979917</v>
      </c>
      <c r="J62" s="308">
        <v>447</v>
      </c>
      <c r="K62" s="307">
        <v>64.13199426111909</v>
      </c>
      <c r="L62" s="308">
        <v>118</v>
      </c>
      <c r="M62" s="307">
        <v>16.929698708751793</v>
      </c>
      <c r="N62" s="308">
        <v>35</v>
      </c>
      <c r="O62" s="307">
        <v>5.0215208034433285</v>
      </c>
      <c r="P62" s="308">
        <v>5</v>
      </c>
      <c r="Q62" s="307">
        <v>0.71736011477761841</v>
      </c>
      <c r="R62" s="355">
        <v>697</v>
      </c>
    </row>
    <row r="63" spans="1:18">
      <c r="A63" s="18">
        <v>6</v>
      </c>
      <c r="B63" s="65" t="s">
        <v>347</v>
      </c>
      <c r="C63" s="68">
        <v>256188</v>
      </c>
      <c r="D63" s="67">
        <v>329</v>
      </c>
      <c r="E63" s="71">
        <v>0.38250476677672884</v>
      </c>
      <c r="F63" s="67">
        <v>3567</v>
      </c>
      <c r="G63" s="71">
        <v>4.1470957540808264</v>
      </c>
      <c r="H63" s="67">
        <v>11449</v>
      </c>
      <c r="I63" s="71">
        <v>13.310933358136074</v>
      </c>
      <c r="J63" s="67">
        <v>45370</v>
      </c>
      <c r="K63" s="71">
        <v>52.748453704134299</v>
      </c>
      <c r="L63" s="67">
        <v>15261</v>
      </c>
      <c r="M63" s="71">
        <v>17.742873087476166</v>
      </c>
      <c r="N63" s="67">
        <v>8746</v>
      </c>
      <c r="O63" s="72">
        <v>10.168348602520579</v>
      </c>
      <c r="P63" s="67">
        <v>1290</v>
      </c>
      <c r="Q63" s="72">
        <v>1.4997907268753199</v>
      </c>
      <c r="R63" s="252">
        <v>86012</v>
      </c>
    </row>
    <row r="64" spans="1:18" ht="15">
      <c r="A64" s="349">
        <v>38</v>
      </c>
      <c r="B64" s="349" t="s">
        <v>22</v>
      </c>
      <c r="C64" s="355">
        <v>11896</v>
      </c>
      <c r="D64" s="308">
        <v>3</v>
      </c>
      <c r="E64" s="307">
        <v>0.27726432532347506</v>
      </c>
      <c r="F64" s="308">
        <v>36</v>
      </c>
      <c r="G64" s="307">
        <v>3.3271719038817005</v>
      </c>
      <c r="H64" s="308">
        <v>81</v>
      </c>
      <c r="I64" s="307">
        <v>7.4861367837338264</v>
      </c>
      <c r="J64" s="308">
        <v>672</v>
      </c>
      <c r="K64" s="307">
        <v>62.107208872458408</v>
      </c>
      <c r="L64" s="308">
        <v>158</v>
      </c>
      <c r="M64" s="307">
        <v>14.602587800369685</v>
      </c>
      <c r="N64" s="308">
        <v>110</v>
      </c>
      <c r="O64" s="307">
        <v>10.166358595194085</v>
      </c>
      <c r="P64" s="308">
        <v>22</v>
      </c>
      <c r="Q64" s="307">
        <v>2.033271719038817</v>
      </c>
      <c r="R64" s="355">
        <v>1082</v>
      </c>
    </row>
    <row r="65" spans="1:18" ht="15">
      <c r="A65" s="349">
        <v>86</v>
      </c>
      <c r="B65" s="349" t="s">
        <v>43</v>
      </c>
      <c r="C65" s="355">
        <v>6307</v>
      </c>
      <c r="D65" s="308">
        <v>4</v>
      </c>
      <c r="E65" s="307">
        <v>0.34812880765883375</v>
      </c>
      <c r="F65" s="308">
        <v>41</v>
      </c>
      <c r="G65" s="307">
        <v>3.5683202785030463</v>
      </c>
      <c r="H65" s="308">
        <v>151</v>
      </c>
      <c r="I65" s="307">
        <v>13.141862489120976</v>
      </c>
      <c r="J65" s="308">
        <v>592</v>
      </c>
      <c r="K65" s="307">
        <v>51.523063533507397</v>
      </c>
      <c r="L65" s="308">
        <v>238</v>
      </c>
      <c r="M65" s="307">
        <v>20.713664055700608</v>
      </c>
      <c r="N65" s="308">
        <v>103</v>
      </c>
      <c r="O65" s="307">
        <v>8.9643167972149698</v>
      </c>
      <c r="P65" s="308">
        <v>20</v>
      </c>
      <c r="Q65" s="307">
        <v>1.7406440382941688</v>
      </c>
      <c r="R65" s="355">
        <v>1149</v>
      </c>
    </row>
    <row r="66" spans="1:18" ht="15">
      <c r="A66" s="349">
        <v>107</v>
      </c>
      <c r="B66" s="349" t="s">
        <v>3332</v>
      </c>
      <c r="C66" s="355">
        <v>8373</v>
      </c>
      <c r="D66" s="308">
        <v>1</v>
      </c>
      <c r="E66" s="307">
        <v>0.14104372355430184</v>
      </c>
      <c r="F66" s="308">
        <v>24</v>
      </c>
      <c r="G66" s="307">
        <v>3.3850493653032441</v>
      </c>
      <c r="H66" s="308">
        <v>73</v>
      </c>
      <c r="I66" s="307">
        <v>10.296191819464035</v>
      </c>
      <c r="J66" s="308">
        <v>484</v>
      </c>
      <c r="K66" s="307">
        <v>68.265162200282091</v>
      </c>
      <c r="L66" s="308">
        <v>98</v>
      </c>
      <c r="M66" s="307">
        <v>13.822284908321581</v>
      </c>
      <c r="N66" s="308">
        <v>26</v>
      </c>
      <c r="O66" s="307">
        <v>3.6671368124118473</v>
      </c>
      <c r="P66" s="308">
        <v>3</v>
      </c>
      <c r="Q66" s="307">
        <v>0.42313117066290551</v>
      </c>
      <c r="R66" s="355">
        <v>709</v>
      </c>
    </row>
    <row r="67" spans="1:18" ht="15">
      <c r="A67" s="349">
        <v>134</v>
      </c>
      <c r="B67" s="349" t="s">
        <v>63</v>
      </c>
      <c r="C67" s="355">
        <v>9531</v>
      </c>
      <c r="D67" s="308">
        <v>2</v>
      </c>
      <c r="E67" s="307">
        <v>0.43383947939262474</v>
      </c>
      <c r="F67" s="308">
        <v>7</v>
      </c>
      <c r="G67" s="307">
        <v>1.5184381778741864</v>
      </c>
      <c r="H67" s="308">
        <v>53</v>
      </c>
      <c r="I67" s="307">
        <v>11.496746203904555</v>
      </c>
      <c r="J67" s="308">
        <v>238</v>
      </c>
      <c r="K67" s="307">
        <v>51.626898047722349</v>
      </c>
      <c r="L67" s="308">
        <v>87</v>
      </c>
      <c r="M67" s="307">
        <v>18.872017353579178</v>
      </c>
      <c r="N67" s="308">
        <v>59</v>
      </c>
      <c r="O67" s="307">
        <v>12.79826464208243</v>
      </c>
      <c r="P67" s="308">
        <v>15</v>
      </c>
      <c r="Q67" s="307">
        <v>3.2537960954446854</v>
      </c>
      <c r="R67" s="355">
        <v>461</v>
      </c>
    </row>
    <row r="68" spans="1:18" ht="15">
      <c r="A68" s="349">
        <v>150</v>
      </c>
      <c r="B68" s="349" t="s">
        <v>3333</v>
      </c>
      <c r="C68" s="355">
        <v>4096</v>
      </c>
      <c r="D68" s="308">
        <v>4</v>
      </c>
      <c r="E68" s="307">
        <v>0.36363636363636365</v>
      </c>
      <c r="F68" s="308">
        <v>29</v>
      </c>
      <c r="G68" s="307">
        <v>2.6363636363636362</v>
      </c>
      <c r="H68" s="308">
        <v>95</v>
      </c>
      <c r="I68" s="307">
        <v>8.6363636363636367</v>
      </c>
      <c r="J68" s="308">
        <v>448</v>
      </c>
      <c r="K68" s="307">
        <v>40.727272727272727</v>
      </c>
      <c r="L68" s="308">
        <v>275</v>
      </c>
      <c r="M68" s="307">
        <v>25</v>
      </c>
      <c r="N68" s="308">
        <v>204</v>
      </c>
      <c r="O68" s="307">
        <v>18.545454545454547</v>
      </c>
      <c r="P68" s="308">
        <v>45</v>
      </c>
      <c r="Q68" s="307">
        <v>4.0909090909090908</v>
      </c>
      <c r="R68" s="355">
        <v>1100</v>
      </c>
    </row>
    <row r="69" spans="1:18" ht="15">
      <c r="A69" s="349">
        <v>237</v>
      </c>
      <c r="B69" s="349" t="s">
        <v>95</v>
      </c>
      <c r="C69" s="355">
        <v>20328</v>
      </c>
      <c r="D69" s="308">
        <v>61</v>
      </c>
      <c r="E69" s="307">
        <v>0.44584125127905283</v>
      </c>
      <c r="F69" s="308">
        <v>605</v>
      </c>
      <c r="G69" s="307">
        <v>4.4218681479315887</v>
      </c>
      <c r="H69" s="308">
        <v>1757</v>
      </c>
      <c r="I69" s="307">
        <v>12.841689811431078</v>
      </c>
      <c r="J69" s="308">
        <v>6789</v>
      </c>
      <c r="K69" s="307">
        <v>49.619938605467034</v>
      </c>
      <c r="L69" s="308">
        <v>2544</v>
      </c>
      <c r="M69" s="307">
        <v>18.593772840228038</v>
      </c>
      <c r="N69" s="308">
        <v>1699</v>
      </c>
      <c r="O69" s="307">
        <v>12.417775179067387</v>
      </c>
      <c r="P69" s="308">
        <v>227</v>
      </c>
      <c r="Q69" s="307">
        <v>1.6591141645958194</v>
      </c>
      <c r="R69" s="355">
        <v>13682</v>
      </c>
    </row>
    <row r="70" spans="1:18" ht="15">
      <c r="A70" s="349">
        <v>264</v>
      </c>
      <c r="B70" s="349" t="s">
        <v>102</v>
      </c>
      <c r="C70" s="355">
        <v>12096</v>
      </c>
      <c r="D70" s="308">
        <v>29</v>
      </c>
      <c r="E70" s="307">
        <v>0.44362857579929632</v>
      </c>
      <c r="F70" s="308">
        <v>305</v>
      </c>
      <c r="G70" s="307">
        <v>4.6657488144408754</v>
      </c>
      <c r="H70" s="308">
        <v>927</v>
      </c>
      <c r="I70" s="307">
        <v>14.180816888480955</v>
      </c>
      <c r="J70" s="308">
        <v>3379</v>
      </c>
      <c r="K70" s="307">
        <v>51.690377849166282</v>
      </c>
      <c r="L70" s="308">
        <v>1188</v>
      </c>
      <c r="M70" s="307">
        <v>18.173474070674622</v>
      </c>
      <c r="N70" s="308">
        <v>616</v>
      </c>
      <c r="O70" s="307">
        <v>9.4232828514609146</v>
      </c>
      <c r="P70" s="308">
        <v>93</v>
      </c>
      <c r="Q70" s="307">
        <v>1.4226709499770536</v>
      </c>
      <c r="R70" s="355">
        <v>6537</v>
      </c>
    </row>
    <row r="71" spans="1:18" ht="15">
      <c r="A71" s="349">
        <v>310</v>
      </c>
      <c r="B71" s="349" t="s">
        <v>114</v>
      </c>
      <c r="C71" s="355">
        <v>10230</v>
      </c>
      <c r="D71" s="308">
        <v>6</v>
      </c>
      <c r="E71" s="307">
        <v>0.25873221216041398</v>
      </c>
      <c r="F71" s="308">
        <v>67</v>
      </c>
      <c r="G71" s="307">
        <v>2.8891763691246228</v>
      </c>
      <c r="H71" s="308">
        <v>227</v>
      </c>
      <c r="I71" s="307">
        <v>9.7887020267356615</v>
      </c>
      <c r="J71" s="308">
        <v>1143</v>
      </c>
      <c r="K71" s="307">
        <v>49.288486416558861</v>
      </c>
      <c r="L71" s="308">
        <v>476</v>
      </c>
      <c r="M71" s="307">
        <v>20.52608883139284</v>
      </c>
      <c r="N71" s="308">
        <v>303</v>
      </c>
      <c r="O71" s="307">
        <v>13.065976714100906</v>
      </c>
      <c r="P71" s="308">
        <v>97</v>
      </c>
      <c r="Q71" s="307">
        <v>4.1828374299266926</v>
      </c>
      <c r="R71" s="355">
        <v>2319</v>
      </c>
    </row>
    <row r="72" spans="1:18" ht="15">
      <c r="A72" s="349">
        <v>315</v>
      </c>
      <c r="B72" s="349" t="s">
        <v>118</v>
      </c>
      <c r="C72" s="355">
        <v>6873</v>
      </c>
      <c r="D72" s="308">
        <v>3</v>
      </c>
      <c r="E72" s="307">
        <v>0.26548672566371678</v>
      </c>
      <c r="F72" s="308">
        <v>42</v>
      </c>
      <c r="G72" s="307">
        <v>3.7168141592920354</v>
      </c>
      <c r="H72" s="308">
        <v>111</v>
      </c>
      <c r="I72" s="307">
        <v>9.8230088495575227</v>
      </c>
      <c r="J72" s="308">
        <v>627</v>
      </c>
      <c r="K72" s="307">
        <v>55.486725663716818</v>
      </c>
      <c r="L72" s="308">
        <v>226</v>
      </c>
      <c r="M72" s="307">
        <v>20</v>
      </c>
      <c r="N72" s="308">
        <v>107</v>
      </c>
      <c r="O72" s="307">
        <v>9.4690265486725664</v>
      </c>
      <c r="P72" s="308">
        <v>14</v>
      </c>
      <c r="Q72" s="307">
        <v>1.2389380530973451</v>
      </c>
      <c r="R72" s="355">
        <v>1130</v>
      </c>
    </row>
    <row r="73" spans="1:18" ht="15">
      <c r="A73" s="349">
        <v>361</v>
      </c>
      <c r="B73" s="349" t="s">
        <v>131</v>
      </c>
      <c r="C73" s="355">
        <v>28656</v>
      </c>
      <c r="D73" s="308">
        <v>6</v>
      </c>
      <c r="E73" s="307">
        <v>0.26702269692923897</v>
      </c>
      <c r="F73" s="308">
        <v>84</v>
      </c>
      <c r="G73" s="307">
        <v>3.7383177570093453</v>
      </c>
      <c r="H73" s="308">
        <v>247</v>
      </c>
      <c r="I73" s="307">
        <v>10.992434356920338</v>
      </c>
      <c r="J73" s="308">
        <v>1401</v>
      </c>
      <c r="K73" s="307">
        <v>62.34979973297731</v>
      </c>
      <c r="L73" s="308">
        <v>319</v>
      </c>
      <c r="M73" s="307">
        <v>14.196706720071205</v>
      </c>
      <c r="N73" s="308">
        <v>161</v>
      </c>
      <c r="O73" s="307">
        <v>7.1651090342679122</v>
      </c>
      <c r="P73" s="308">
        <v>29</v>
      </c>
      <c r="Q73" s="307">
        <v>1.290609701824655</v>
      </c>
      <c r="R73" s="355">
        <v>2247</v>
      </c>
    </row>
    <row r="74" spans="1:18" ht="15">
      <c r="A74" s="349">
        <v>647</v>
      </c>
      <c r="B74" s="349" t="s">
        <v>3334</v>
      </c>
      <c r="C74" s="355">
        <v>7508</v>
      </c>
      <c r="D74" s="308">
        <v>9</v>
      </c>
      <c r="E74" s="307">
        <v>0.71656050955414019</v>
      </c>
      <c r="F74" s="308">
        <v>50</v>
      </c>
      <c r="G74" s="307">
        <v>3.9808917197452227</v>
      </c>
      <c r="H74" s="308">
        <v>167</v>
      </c>
      <c r="I74" s="307">
        <v>13.296178343949045</v>
      </c>
      <c r="J74" s="308">
        <v>790</v>
      </c>
      <c r="K74" s="307">
        <v>62.898089171974526</v>
      </c>
      <c r="L74" s="308">
        <v>155</v>
      </c>
      <c r="M74" s="307">
        <v>12.340764331210192</v>
      </c>
      <c r="N74" s="308">
        <v>76</v>
      </c>
      <c r="O74" s="307">
        <v>6.0509554140127388</v>
      </c>
      <c r="P74" s="308">
        <v>9</v>
      </c>
      <c r="Q74" s="307">
        <v>0.71656050955414019</v>
      </c>
      <c r="R74" s="355">
        <v>1256</v>
      </c>
    </row>
    <row r="75" spans="1:18" ht="15">
      <c r="A75" s="349">
        <v>658</v>
      </c>
      <c r="B75" s="349" t="s">
        <v>3335</v>
      </c>
      <c r="C75" s="355">
        <v>3882</v>
      </c>
      <c r="D75" s="308">
        <v>3</v>
      </c>
      <c r="E75" s="307">
        <v>0.29850746268656719</v>
      </c>
      <c r="F75" s="308">
        <v>42</v>
      </c>
      <c r="G75" s="307">
        <v>4.1791044776119408</v>
      </c>
      <c r="H75" s="308">
        <v>141</v>
      </c>
      <c r="I75" s="307">
        <v>14.029850746268657</v>
      </c>
      <c r="J75" s="308">
        <v>519</v>
      </c>
      <c r="K75" s="307">
        <v>51.64179104477612</v>
      </c>
      <c r="L75" s="308">
        <v>192</v>
      </c>
      <c r="M75" s="307">
        <v>19.1044776119403</v>
      </c>
      <c r="N75" s="308">
        <v>98</v>
      </c>
      <c r="O75" s="307">
        <v>9.7512437810945283</v>
      </c>
      <c r="P75" s="308">
        <v>10</v>
      </c>
      <c r="Q75" s="307">
        <v>0.99502487562189057</v>
      </c>
      <c r="R75" s="355">
        <v>1005</v>
      </c>
    </row>
    <row r="76" spans="1:18" ht="15">
      <c r="A76" s="349">
        <v>664</v>
      </c>
      <c r="B76" s="349" t="s">
        <v>3336</v>
      </c>
      <c r="C76" s="355">
        <v>23603</v>
      </c>
      <c r="D76" s="308">
        <v>57</v>
      </c>
      <c r="E76" s="307">
        <v>0.39882451721242651</v>
      </c>
      <c r="F76" s="308">
        <v>645</v>
      </c>
      <c r="G76" s="307">
        <v>4.5130142737195635</v>
      </c>
      <c r="H76" s="308">
        <v>2053</v>
      </c>
      <c r="I76" s="307">
        <v>14.36467954100196</v>
      </c>
      <c r="J76" s="308">
        <v>7465</v>
      </c>
      <c r="K76" s="307">
        <v>52.232017912118664</v>
      </c>
      <c r="L76" s="308">
        <v>2542</v>
      </c>
      <c r="M76" s="307">
        <v>17.786174083403303</v>
      </c>
      <c r="N76" s="308">
        <v>1331</v>
      </c>
      <c r="O76" s="307">
        <v>9.3129023229778891</v>
      </c>
      <c r="P76" s="308">
        <v>199</v>
      </c>
      <c r="Q76" s="307">
        <v>1.3923873495661909</v>
      </c>
      <c r="R76" s="355">
        <v>14292</v>
      </c>
    </row>
    <row r="77" spans="1:18" ht="15">
      <c r="A77" s="349">
        <v>686</v>
      </c>
      <c r="B77" s="349" t="s">
        <v>219</v>
      </c>
      <c r="C77" s="355">
        <v>39058</v>
      </c>
      <c r="D77" s="308">
        <v>85</v>
      </c>
      <c r="E77" s="307">
        <v>0.40681535369005456</v>
      </c>
      <c r="F77" s="308">
        <v>934</v>
      </c>
      <c r="G77" s="307">
        <v>4.4701828276060107</v>
      </c>
      <c r="H77" s="308">
        <v>3029</v>
      </c>
      <c r="I77" s="307">
        <v>14.496984780319707</v>
      </c>
      <c r="J77" s="308">
        <v>11119</v>
      </c>
      <c r="K77" s="307">
        <v>53.216234325643732</v>
      </c>
      <c r="L77" s="308">
        <v>3669</v>
      </c>
      <c r="M77" s="307">
        <v>17.56006509045659</v>
      </c>
      <c r="N77" s="308">
        <v>1840</v>
      </c>
      <c r="O77" s="307">
        <v>8.8063558916435341</v>
      </c>
      <c r="P77" s="308">
        <v>218</v>
      </c>
      <c r="Q77" s="307">
        <v>1.0433617306403753</v>
      </c>
      <c r="R77" s="355">
        <v>20894</v>
      </c>
    </row>
    <row r="78" spans="1:18" ht="15">
      <c r="A78" s="349">
        <v>819</v>
      </c>
      <c r="B78" s="349" t="s">
        <v>240</v>
      </c>
      <c r="C78" s="355">
        <v>5200</v>
      </c>
      <c r="D78" s="308">
        <v>4</v>
      </c>
      <c r="E78" s="307">
        <v>0.47619047619047622</v>
      </c>
      <c r="F78" s="308">
        <v>39</v>
      </c>
      <c r="G78" s="307">
        <v>4.6428571428571432</v>
      </c>
      <c r="H78" s="308">
        <v>129</v>
      </c>
      <c r="I78" s="307">
        <v>15.357142857142858</v>
      </c>
      <c r="J78" s="308">
        <v>520</v>
      </c>
      <c r="K78" s="307">
        <v>61.904761904761905</v>
      </c>
      <c r="L78" s="308">
        <v>85</v>
      </c>
      <c r="M78" s="307">
        <v>10.119047619047619</v>
      </c>
      <c r="N78" s="308">
        <v>57</v>
      </c>
      <c r="O78" s="307">
        <v>6.7857142857142856</v>
      </c>
      <c r="P78" s="308">
        <v>6</v>
      </c>
      <c r="Q78" s="307">
        <v>0.7142857142857143</v>
      </c>
      <c r="R78" s="355">
        <v>840</v>
      </c>
    </row>
    <row r="79" spans="1:18" ht="15">
      <c r="A79" s="349">
        <v>854</v>
      </c>
      <c r="B79" s="349" t="s">
        <v>248</v>
      </c>
      <c r="C79" s="355">
        <v>14542</v>
      </c>
      <c r="D79" s="308">
        <v>3</v>
      </c>
      <c r="E79" s="307">
        <v>0.25795356835769562</v>
      </c>
      <c r="F79" s="308">
        <v>41</v>
      </c>
      <c r="G79" s="307">
        <v>3.5253654342218401</v>
      </c>
      <c r="H79" s="308">
        <v>97</v>
      </c>
      <c r="I79" s="307">
        <v>8.3404987102321577</v>
      </c>
      <c r="J79" s="308">
        <v>731</v>
      </c>
      <c r="K79" s="307">
        <v>62.854686156491837</v>
      </c>
      <c r="L79" s="308">
        <v>183</v>
      </c>
      <c r="M79" s="307">
        <v>15.735167669819432</v>
      </c>
      <c r="N79" s="308">
        <v>93</v>
      </c>
      <c r="O79" s="307">
        <v>7.9965606190885632</v>
      </c>
      <c r="P79" s="308">
        <v>15</v>
      </c>
      <c r="Q79" s="307">
        <v>1.2897678417884781</v>
      </c>
      <c r="R79" s="355">
        <v>1163</v>
      </c>
    </row>
    <row r="80" spans="1:18" ht="15">
      <c r="A80" s="349">
        <v>887</v>
      </c>
      <c r="B80" s="349" t="s">
        <v>261</v>
      </c>
      <c r="C80" s="355">
        <v>44009</v>
      </c>
      <c r="D80" s="308">
        <v>49</v>
      </c>
      <c r="E80" s="307">
        <v>0.30348073826334698</v>
      </c>
      <c r="F80" s="308">
        <v>576</v>
      </c>
      <c r="G80" s="307">
        <v>3.5674470457079153</v>
      </c>
      <c r="H80" s="308">
        <v>2111</v>
      </c>
      <c r="I80" s="307">
        <v>13.074445683141336</v>
      </c>
      <c r="J80" s="308">
        <v>8453</v>
      </c>
      <c r="K80" s="307">
        <v>52.353524092654524</v>
      </c>
      <c r="L80" s="308">
        <v>2826</v>
      </c>
      <c r="M80" s="307">
        <v>17.502787068004462</v>
      </c>
      <c r="N80" s="308">
        <v>1863</v>
      </c>
      <c r="O80" s="307">
        <v>11.538461538461538</v>
      </c>
      <c r="P80" s="308">
        <v>268</v>
      </c>
      <c r="Q80" s="307">
        <v>1.6598538337668771</v>
      </c>
      <c r="R80" s="355">
        <v>16146</v>
      </c>
    </row>
    <row r="81" spans="1:18">
      <c r="A81" s="18">
        <v>7</v>
      </c>
      <c r="B81" s="65" t="s">
        <v>365</v>
      </c>
      <c r="C81" s="68">
        <v>717384</v>
      </c>
      <c r="D81" s="67">
        <v>1745</v>
      </c>
      <c r="E81" s="71">
        <v>0.42294520132918711</v>
      </c>
      <c r="F81" s="67">
        <v>15767</v>
      </c>
      <c r="G81" s="71">
        <v>3.8215340913222309</v>
      </c>
      <c r="H81" s="67">
        <v>47637</v>
      </c>
      <c r="I81" s="71">
        <v>11.546040433076495</v>
      </c>
      <c r="J81" s="67">
        <v>208993</v>
      </c>
      <c r="K81" s="71">
        <v>50.654777341771229</v>
      </c>
      <c r="L81" s="67">
        <v>74181</v>
      </c>
      <c r="M81" s="71">
        <v>17.97965500275096</v>
      </c>
      <c r="N81" s="67">
        <v>55976</v>
      </c>
      <c r="O81" s="72">
        <v>13.567209506935573</v>
      </c>
      <c r="P81" s="67">
        <v>8284</v>
      </c>
      <c r="Q81" s="72">
        <v>2.0078384228143187</v>
      </c>
      <c r="R81" s="252">
        <v>412583</v>
      </c>
    </row>
    <row r="82" spans="1:18" ht="15">
      <c r="A82" s="349">
        <v>2</v>
      </c>
      <c r="B82" s="349" t="s">
        <v>8</v>
      </c>
      <c r="C82" s="355">
        <v>20920</v>
      </c>
      <c r="D82" s="308">
        <v>8</v>
      </c>
      <c r="E82" s="307">
        <v>0.27045300878972278</v>
      </c>
      <c r="F82" s="308">
        <v>109</v>
      </c>
      <c r="G82" s="307">
        <v>3.684922244759973</v>
      </c>
      <c r="H82" s="308">
        <v>350</v>
      </c>
      <c r="I82" s="307">
        <v>11.832319134550371</v>
      </c>
      <c r="J82" s="308">
        <v>1511</v>
      </c>
      <c r="K82" s="307">
        <v>51.08181203515889</v>
      </c>
      <c r="L82" s="308">
        <v>518</v>
      </c>
      <c r="M82" s="307">
        <v>17.511832319134552</v>
      </c>
      <c r="N82" s="308">
        <v>388</v>
      </c>
      <c r="O82" s="307">
        <v>13.116970926301555</v>
      </c>
      <c r="P82" s="308">
        <v>74</v>
      </c>
      <c r="Q82" s="307">
        <v>2.5016903313049359</v>
      </c>
      <c r="R82" s="355">
        <v>2958</v>
      </c>
    </row>
    <row r="83" spans="1:18" ht="15">
      <c r="A83" s="349">
        <v>21</v>
      </c>
      <c r="B83" s="349" t="s">
        <v>12</v>
      </c>
      <c r="C83" s="355">
        <v>4845</v>
      </c>
      <c r="D83" s="308">
        <v>0</v>
      </c>
      <c r="E83" s="307">
        <v>0</v>
      </c>
      <c r="F83" s="308">
        <v>17</v>
      </c>
      <c r="G83" s="307">
        <v>3.4136546184738958</v>
      </c>
      <c r="H83" s="308">
        <v>62</v>
      </c>
      <c r="I83" s="307">
        <v>12.449799196787147</v>
      </c>
      <c r="J83" s="308">
        <v>259</v>
      </c>
      <c r="K83" s="307">
        <v>52.00803212851406</v>
      </c>
      <c r="L83" s="308">
        <v>76</v>
      </c>
      <c r="M83" s="307">
        <v>15.261044176706829</v>
      </c>
      <c r="N83" s="308">
        <v>76</v>
      </c>
      <c r="O83" s="307">
        <v>15.261044176706829</v>
      </c>
      <c r="P83" s="308">
        <v>8</v>
      </c>
      <c r="Q83" s="307">
        <v>1.6064257028112447</v>
      </c>
      <c r="R83" s="355">
        <v>498</v>
      </c>
    </row>
    <row r="84" spans="1:18" ht="15">
      <c r="A84" s="349">
        <v>55</v>
      </c>
      <c r="B84" s="349" t="s">
        <v>3337</v>
      </c>
      <c r="C84" s="355">
        <v>7780</v>
      </c>
      <c r="D84" s="308">
        <v>1</v>
      </c>
      <c r="E84" s="307">
        <v>0.19762845849802371</v>
      </c>
      <c r="F84" s="308">
        <v>25</v>
      </c>
      <c r="G84" s="307">
        <v>4.9407114624505928</v>
      </c>
      <c r="H84" s="308">
        <v>68</v>
      </c>
      <c r="I84" s="307">
        <v>13.438735177865613</v>
      </c>
      <c r="J84" s="308">
        <v>269</v>
      </c>
      <c r="K84" s="307">
        <v>53.162055335968383</v>
      </c>
      <c r="L84" s="308">
        <v>77</v>
      </c>
      <c r="M84" s="307">
        <v>15.217391304347828</v>
      </c>
      <c r="N84" s="308">
        <v>57</v>
      </c>
      <c r="O84" s="307">
        <v>11.264822134387352</v>
      </c>
      <c r="P84" s="308">
        <v>9</v>
      </c>
      <c r="Q84" s="307">
        <v>1.7786561264822136</v>
      </c>
      <c r="R84" s="355">
        <v>506</v>
      </c>
    </row>
    <row r="85" spans="1:18" ht="15">
      <c r="A85" s="349">
        <v>148</v>
      </c>
      <c r="B85" s="349" t="s">
        <v>73</v>
      </c>
      <c r="C85" s="355">
        <v>64546</v>
      </c>
      <c r="D85" s="308">
        <v>178</v>
      </c>
      <c r="E85" s="307">
        <v>0.49047973326720123</v>
      </c>
      <c r="F85" s="308">
        <v>1496</v>
      </c>
      <c r="G85" s="307">
        <v>4.1222341627400727</v>
      </c>
      <c r="H85" s="308">
        <v>4558</v>
      </c>
      <c r="I85" s="307">
        <v>12.559587776583726</v>
      </c>
      <c r="J85" s="308">
        <v>18899</v>
      </c>
      <c r="K85" s="307">
        <v>52.076272354027168</v>
      </c>
      <c r="L85" s="308">
        <v>6259</v>
      </c>
      <c r="M85" s="307">
        <v>17.246700283816924</v>
      </c>
      <c r="N85" s="308">
        <v>4347</v>
      </c>
      <c r="O85" s="307">
        <v>11.978176407373729</v>
      </c>
      <c r="P85" s="308">
        <v>554</v>
      </c>
      <c r="Q85" s="307">
        <v>1.5265492821911768</v>
      </c>
      <c r="R85" s="355">
        <v>36291</v>
      </c>
    </row>
    <row r="86" spans="1:18" ht="15">
      <c r="A86" s="349">
        <v>197</v>
      </c>
      <c r="B86" s="349" t="s">
        <v>84</v>
      </c>
      <c r="C86" s="355">
        <v>15296</v>
      </c>
      <c r="D86" s="308">
        <v>18</v>
      </c>
      <c r="E86" s="307">
        <v>0.68415051311288488</v>
      </c>
      <c r="F86" s="308">
        <v>136</v>
      </c>
      <c r="G86" s="307">
        <v>5.1691372101862409</v>
      </c>
      <c r="H86" s="308">
        <v>396</v>
      </c>
      <c r="I86" s="307">
        <v>15.051311288483465</v>
      </c>
      <c r="J86" s="308">
        <v>1370</v>
      </c>
      <c r="K86" s="307">
        <v>52.071455720258456</v>
      </c>
      <c r="L86" s="308">
        <v>386</v>
      </c>
      <c r="M86" s="307">
        <v>14.67122767008742</v>
      </c>
      <c r="N86" s="308">
        <v>260</v>
      </c>
      <c r="O86" s="307">
        <v>9.8821740782972256</v>
      </c>
      <c r="P86" s="308">
        <v>65</v>
      </c>
      <c r="Q86" s="307">
        <v>2.4705435195743064</v>
      </c>
      <c r="R86" s="355">
        <v>2631</v>
      </c>
    </row>
    <row r="87" spans="1:18" ht="15">
      <c r="A87" s="349">
        <v>206</v>
      </c>
      <c r="B87" s="349" t="s">
        <v>86</v>
      </c>
      <c r="C87" s="355">
        <v>4906</v>
      </c>
      <c r="D87" s="308">
        <v>4</v>
      </c>
      <c r="E87" s="307">
        <v>0.60331825037707398</v>
      </c>
      <c r="F87" s="308">
        <v>22</v>
      </c>
      <c r="G87" s="307">
        <v>3.3182503770739067</v>
      </c>
      <c r="H87" s="308">
        <v>82</v>
      </c>
      <c r="I87" s="307">
        <v>12.368024132730016</v>
      </c>
      <c r="J87" s="308">
        <v>322</v>
      </c>
      <c r="K87" s="307">
        <v>48.567119155354447</v>
      </c>
      <c r="L87" s="308">
        <v>125</v>
      </c>
      <c r="M87" s="307">
        <v>18.85369532428356</v>
      </c>
      <c r="N87" s="308">
        <v>89</v>
      </c>
      <c r="O87" s="307">
        <v>13.423831070889895</v>
      </c>
      <c r="P87" s="308">
        <v>19</v>
      </c>
      <c r="Q87" s="307">
        <v>2.8657616892911011</v>
      </c>
      <c r="R87" s="355">
        <v>663</v>
      </c>
    </row>
    <row r="88" spans="1:18" ht="15">
      <c r="A88" s="349">
        <v>313</v>
      </c>
      <c r="B88" s="349" t="s">
        <v>3338</v>
      </c>
      <c r="C88" s="355">
        <v>10069</v>
      </c>
      <c r="D88" s="308">
        <v>13</v>
      </c>
      <c r="E88" s="307">
        <v>0.7897934386391251</v>
      </c>
      <c r="F88" s="308">
        <v>94</v>
      </c>
      <c r="G88" s="307">
        <v>5.7108140947752126</v>
      </c>
      <c r="H88" s="308">
        <v>252</v>
      </c>
      <c r="I88" s="307">
        <v>15.309842041312272</v>
      </c>
      <c r="J88" s="308">
        <v>843</v>
      </c>
      <c r="K88" s="307">
        <v>51.215066828675582</v>
      </c>
      <c r="L88" s="308">
        <v>238</v>
      </c>
      <c r="M88" s="307">
        <v>14.459295261239369</v>
      </c>
      <c r="N88" s="308">
        <v>175</v>
      </c>
      <c r="O88" s="307">
        <v>10.631834750911299</v>
      </c>
      <c r="P88" s="308">
        <v>31</v>
      </c>
      <c r="Q88" s="307">
        <v>1.8833535844471445</v>
      </c>
      <c r="R88" s="355">
        <v>1646</v>
      </c>
    </row>
    <row r="89" spans="1:18" ht="15">
      <c r="A89" s="349">
        <v>318</v>
      </c>
      <c r="B89" s="349" t="s">
        <v>120</v>
      </c>
      <c r="C89" s="355">
        <v>59985</v>
      </c>
      <c r="D89" s="308">
        <v>120</v>
      </c>
      <c r="E89" s="307">
        <v>0.36471946994103704</v>
      </c>
      <c r="F89" s="308">
        <v>1212</v>
      </c>
      <c r="G89" s="307">
        <v>3.6836666464044736</v>
      </c>
      <c r="H89" s="308">
        <v>3619</v>
      </c>
      <c r="I89" s="307">
        <v>10.999331347638442</v>
      </c>
      <c r="J89" s="308">
        <v>16675</v>
      </c>
      <c r="K89" s="307">
        <v>50.680809677223273</v>
      </c>
      <c r="L89" s="308">
        <v>5989</v>
      </c>
      <c r="M89" s="307">
        <v>18.20254087897392</v>
      </c>
      <c r="N89" s="308">
        <v>4615</v>
      </c>
      <c r="O89" s="307">
        <v>14.02650294814905</v>
      </c>
      <c r="P89" s="308">
        <v>672</v>
      </c>
      <c r="Q89" s="307">
        <v>2.042429031669807</v>
      </c>
      <c r="R89" s="355">
        <v>32902</v>
      </c>
    </row>
    <row r="90" spans="1:18" ht="15">
      <c r="A90" s="349">
        <v>321</v>
      </c>
      <c r="B90" s="349" t="s">
        <v>122</v>
      </c>
      <c r="C90" s="355">
        <v>8981</v>
      </c>
      <c r="D90" s="308">
        <v>11</v>
      </c>
      <c r="E90" s="307">
        <v>0.42291426374471358</v>
      </c>
      <c r="F90" s="308">
        <v>106</v>
      </c>
      <c r="G90" s="307">
        <v>4.0753556324490585</v>
      </c>
      <c r="H90" s="308">
        <v>286</v>
      </c>
      <c r="I90" s="307">
        <v>10.995770857362553</v>
      </c>
      <c r="J90" s="308">
        <v>1263</v>
      </c>
      <c r="K90" s="307">
        <v>48.55824682814302</v>
      </c>
      <c r="L90" s="308">
        <v>499</v>
      </c>
      <c r="M90" s="307">
        <v>19.184928873510188</v>
      </c>
      <c r="N90" s="308">
        <v>373</v>
      </c>
      <c r="O90" s="307">
        <v>14.340638216070742</v>
      </c>
      <c r="P90" s="308">
        <v>63</v>
      </c>
      <c r="Q90" s="307">
        <v>2.422145328719723</v>
      </c>
      <c r="R90" s="355">
        <v>2601</v>
      </c>
    </row>
    <row r="91" spans="1:18" ht="15">
      <c r="A91" s="349">
        <v>376</v>
      </c>
      <c r="B91" s="349" t="s">
        <v>3339</v>
      </c>
      <c r="C91" s="355">
        <v>70470</v>
      </c>
      <c r="D91" s="308">
        <v>236</v>
      </c>
      <c r="E91" s="307">
        <v>0.37659975106118149</v>
      </c>
      <c r="F91" s="308">
        <v>2101</v>
      </c>
      <c r="G91" s="307">
        <v>3.3526952414387385</v>
      </c>
      <c r="H91" s="308">
        <v>6793</v>
      </c>
      <c r="I91" s="307">
        <v>10.84000893626528</v>
      </c>
      <c r="J91" s="308">
        <v>31073</v>
      </c>
      <c r="K91" s="307">
        <v>49.585101969169884</v>
      </c>
      <c r="L91" s="308">
        <v>11614</v>
      </c>
      <c r="M91" s="307">
        <v>18.53317588484984</v>
      </c>
      <c r="N91" s="308">
        <v>9495</v>
      </c>
      <c r="O91" s="307">
        <v>15.151756933584402</v>
      </c>
      <c r="P91" s="308">
        <v>1354</v>
      </c>
      <c r="Q91" s="307">
        <v>2.1606612836306769</v>
      </c>
      <c r="R91" s="355">
        <v>62666</v>
      </c>
    </row>
    <row r="92" spans="1:18" ht="15">
      <c r="A92" s="349">
        <v>400</v>
      </c>
      <c r="B92" s="349" t="s">
        <v>3340</v>
      </c>
      <c r="C92" s="355">
        <v>23094</v>
      </c>
      <c r="D92" s="308">
        <v>57</v>
      </c>
      <c r="E92" s="307">
        <v>0.47350058149194213</v>
      </c>
      <c r="F92" s="308">
        <v>534</v>
      </c>
      <c r="G92" s="307">
        <v>4.4359528160824055</v>
      </c>
      <c r="H92" s="308">
        <v>1561</v>
      </c>
      <c r="I92" s="307">
        <v>12.967270310682839</v>
      </c>
      <c r="J92" s="308">
        <v>6367</v>
      </c>
      <c r="K92" s="307">
        <v>52.890845655424492</v>
      </c>
      <c r="L92" s="308">
        <v>2044</v>
      </c>
      <c r="M92" s="307">
        <v>16.979564711746136</v>
      </c>
      <c r="N92" s="308">
        <v>1318</v>
      </c>
      <c r="O92" s="307">
        <v>10.948662568532978</v>
      </c>
      <c r="P92" s="308">
        <v>157</v>
      </c>
      <c r="Q92" s="307">
        <v>1.3042033560392092</v>
      </c>
      <c r="R92" s="355">
        <v>12038</v>
      </c>
    </row>
    <row r="93" spans="1:18" ht="15">
      <c r="A93" s="349">
        <v>440</v>
      </c>
      <c r="B93" s="349" t="s">
        <v>149</v>
      </c>
      <c r="C93" s="355">
        <v>70024</v>
      </c>
      <c r="D93" s="308">
        <v>222</v>
      </c>
      <c r="E93" s="307">
        <v>0.49447612259444046</v>
      </c>
      <c r="F93" s="308">
        <v>1989</v>
      </c>
      <c r="G93" s="307">
        <v>4.4302387740555949</v>
      </c>
      <c r="H93" s="308">
        <v>5592</v>
      </c>
      <c r="I93" s="307">
        <v>12.455452601568068</v>
      </c>
      <c r="J93" s="308">
        <v>23164</v>
      </c>
      <c r="K93" s="307">
        <v>51.594796863863145</v>
      </c>
      <c r="L93" s="308">
        <v>7801</v>
      </c>
      <c r="M93" s="307">
        <v>17.375712758374913</v>
      </c>
      <c r="N93" s="308">
        <v>5356</v>
      </c>
      <c r="O93" s="307">
        <v>11.929793300071276</v>
      </c>
      <c r="P93" s="308">
        <v>772</v>
      </c>
      <c r="Q93" s="307">
        <v>1.7195295794725587</v>
      </c>
      <c r="R93" s="355">
        <v>44896</v>
      </c>
    </row>
    <row r="94" spans="1:18" ht="15">
      <c r="A94" s="349">
        <v>483</v>
      </c>
      <c r="B94" s="349" t="s">
        <v>157</v>
      </c>
      <c r="C94" s="355">
        <v>10257</v>
      </c>
      <c r="D94" s="308">
        <v>1</v>
      </c>
      <c r="E94" s="307">
        <v>0.1388888888888889</v>
      </c>
      <c r="F94" s="308">
        <v>20</v>
      </c>
      <c r="G94" s="307">
        <v>2.7777777777777777</v>
      </c>
      <c r="H94" s="308">
        <v>104</v>
      </c>
      <c r="I94" s="307">
        <v>14.444444444444443</v>
      </c>
      <c r="J94" s="308">
        <v>366</v>
      </c>
      <c r="K94" s="307">
        <v>50.833333333333329</v>
      </c>
      <c r="L94" s="308">
        <v>131</v>
      </c>
      <c r="M94" s="307">
        <v>18.194444444444443</v>
      </c>
      <c r="N94" s="308">
        <v>81</v>
      </c>
      <c r="O94" s="307">
        <v>11.25</v>
      </c>
      <c r="P94" s="308">
        <v>17</v>
      </c>
      <c r="Q94" s="307">
        <v>2.3611111111111112</v>
      </c>
      <c r="R94" s="355">
        <v>720</v>
      </c>
    </row>
    <row r="95" spans="1:18" ht="15">
      <c r="A95" s="349">
        <v>541</v>
      </c>
      <c r="B95" s="349" t="s">
        <v>3341</v>
      </c>
      <c r="C95" s="355">
        <v>22448</v>
      </c>
      <c r="D95" s="308">
        <v>18</v>
      </c>
      <c r="E95" s="307">
        <v>0.32017075773745995</v>
      </c>
      <c r="F95" s="308">
        <v>245</v>
      </c>
      <c r="G95" s="307">
        <v>4.3578797580932056</v>
      </c>
      <c r="H95" s="308">
        <v>703</v>
      </c>
      <c r="I95" s="307">
        <v>12.504446816079687</v>
      </c>
      <c r="J95" s="308">
        <v>2841</v>
      </c>
      <c r="K95" s="307">
        <v>50.533617929562439</v>
      </c>
      <c r="L95" s="308">
        <v>988</v>
      </c>
      <c r="M95" s="307">
        <v>17.573817146922803</v>
      </c>
      <c r="N95" s="308">
        <v>708</v>
      </c>
      <c r="O95" s="307">
        <v>12.593383137673426</v>
      </c>
      <c r="P95" s="308">
        <v>119</v>
      </c>
      <c r="Q95" s="307">
        <v>2.1166844539309855</v>
      </c>
      <c r="R95" s="355">
        <v>5622</v>
      </c>
    </row>
    <row r="96" spans="1:18" ht="15">
      <c r="A96" s="349">
        <v>607</v>
      </c>
      <c r="B96" s="349" t="s">
        <v>3342</v>
      </c>
      <c r="C96" s="355">
        <v>25534</v>
      </c>
      <c r="D96" s="308">
        <v>38</v>
      </c>
      <c r="E96" s="307">
        <v>0.28440984956215853</v>
      </c>
      <c r="F96" s="308">
        <v>377</v>
      </c>
      <c r="G96" s="307">
        <v>2.8216450864456255</v>
      </c>
      <c r="H96" s="308">
        <v>1269</v>
      </c>
      <c r="I96" s="307">
        <v>9.4977920814310313</v>
      </c>
      <c r="J96" s="308">
        <v>5982</v>
      </c>
      <c r="K96" s="307">
        <v>44.772097896864004</v>
      </c>
      <c r="L96" s="308">
        <v>2750</v>
      </c>
      <c r="M96" s="307">
        <v>20.582291744629895</v>
      </c>
      <c r="N96" s="308">
        <v>2533</v>
      </c>
      <c r="O96" s="307">
        <v>18.95816181423546</v>
      </c>
      <c r="P96" s="308">
        <v>412</v>
      </c>
      <c r="Q96" s="307">
        <v>3.0836015268318242</v>
      </c>
      <c r="R96" s="355">
        <v>13361</v>
      </c>
    </row>
    <row r="97" spans="1:18" ht="15">
      <c r="A97" s="349">
        <v>615</v>
      </c>
      <c r="B97" s="349" t="s">
        <v>3343</v>
      </c>
      <c r="C97" s="355">
        <v>147484</v>
      </c>
      <c r="D97" s="308">
        <v>615</v>
      </c>
      <c r="E97" s="307">
        <v>0.38677542498129014</v>
      </c>
      <c r="F97" s="308">
        <v>5590</v>
      </c>
      <c r="G97" s="307">
        <v>3.5155684969844092</v>
      </c>
      <c r="H97" s="308">
        <v>17349</v>
      </c>
      <c r="I97" s="307">
        <v>10.910840403252688</v>
      </c>
      <c r="J97" s="308">
        <v>80163</v>
      </c>
      <c r="K97" s="307">
        <v>50.414761614268556</v>
      </c>
      <c r="L97" s="308">
        <v>29274</v>
      </c>
      <c r="M97" s="307">
        <v>18.410510229109413</v>
      </c>
      <c r="N97" s="308">
        <v>22657</v>
      </c>
      <c r="O97" s="307">
        <v>14.249058217562748</v>
      </c>
      <c r="P97" s="308">
        <v>3359</v>
      </c>
      <c r="Q97" s="307">
        <v>2.1124856138408998</v>
      </c>
      <c r="R97" s="355">
        <v>159007</v>
      </c>
    </row>
    <row r="98" spans="1:18" ht="15">
      <c r="A98" s="349">
        <v>649</v>
      </c>
      <c r="B98" s="349" t="s">
        <v>3344</v>
      </c>
      <c r="C98" s="355">
        <v>16304</v>
      </c>
      <c r="D98" s="308">
        <v>7</v>
      </c>
      <c r="E98" s="307">
        <v>0.3170289855072464</v>
      </c>
      <c r="F98" s="308">
        <v>91</v>
      </c>
      <c r="G98" s="307">
        <v>4.1213768115942031</v>
      </c>
      <c r="H98" s="308">
        <v>294</v>
      </c>
      <c r="I98" s="307">
        <v>13.315217391304349</v>
      </c>
      <c r="J98" s="308">
        <v>1173</v>
      </c>
      <c r="K98" s="307">
        <v>53.125</v>
      </c>
      <c r="L98" s="308">
        <v>380</v>
      </c>
      <c r="M98" s="307">
        <v>17.210144927536231</v>
      </c>
      <c r="N98" s="308">
        <v>224</v>
      </c>
      <c r="O98" s="307">
        <v>10.144927536231885</v>
      </c>
      <c r="P98" s="308">
        <v>39</v>
      </c>
      <c r="Q98" s="307">
        <v>1.7663043478260869</v>
      </c>
      <c r="R98" s="355">
        <v>2208</v>
      </c>
    </row>
    <row r="99" spans="1:18" ht="15">
      <c r="A99" s="349">
        <v>652</v>
      </c>
      <c r="B99" s="349" t="s">
        <v>193</v>
      </c>
      <c r="C99" s="355">
        <v>6074</v>
      </c>
      <c r="D99" s="308">
        <v>1</v>
      </c>
      <c r="E99" s="307">
        <v>0.21321961620469082</v>
      </c>
      <c r="F99" s="308">
        <v>18</v>
      </c>
      <c r="G99" s="307">
        <v>3.8379530916844353</v>
      </c>
      <c r="H99" s="308">
        <v>77</v>
      </c>
      <c r="I99" s="307">
        <v>16.417910447761194</v>
      </c>
      <c r="J99" s="308">
        <v>286</v>
      </c>
      <c r="K99" s="307">
        <v>60.980810234541579</v>
      </c>
      <c r="L99" s="308">
        <v>53</v>
      </c>
      <c r="M99" s="307">
        <v>11.300639658848615</v>
      </c>
      <c r="N99" s="308">
        <v>30</v>
      </c>
      <c r="O99" s="307">
        <v>6.3965884861407254</v>
      </c>
      <c r="P99" s="308">
        <v>4</v>
      </c>
      <c r="Q99" s="307">
        <v>0.85287846481876328</v>
      </c>
      <c r="R99" s="355">
        <v>469</v>
      </c>
    </row>
    <row r="100" spans="1:18" ht="15">
      <c r="A100" s="349">
        <v>660</v>
      </c>
      <c r="B100" s="349" t="s">
        <v>3345</v>
      </c>
      <c r="C100" s="355">
        <v>13532</v>
      </c>
      <c r="D100" s="308">
        <v>12</v>
      </c>
      <c r="E100" s="307">
        <v>0.36798528058877644</v>
      </c>
      <c r="F100" s="308">
        <v>174</v>
      </c>
      <c r="G100" s="307">
        <v>5.3357865685372579</v>
      </c>
      <c r="H100" s="308">
        <v>537</v>
      </c>
      <c r="I100" s="307">
        <v>16.467341306347745</v>
      </c>
      <c r="J100" s="308">
        <v>1789</v>
      </c>
      <c r="K100" s="307">
        <v>54.860472247776762</v>
      </c>
      <c r="L100" s="308">
        <v>536</v>
      </c>
      <c r="M100" s="307">
        <v>16.436675866298682</v>
      </c>
      <c r="N100" s="308">
        <v>184</v>
      </c>
      <c r="O100" s="307">
        <v>5.6424409690279056</v>
      </c>
      <c r="P100" s="308">
        <v>29</v>
      </c>
      <c r="Q100" s="307">
        <v>0.88929776142287653</v>
      </c>
      <c r="R100" s="355">
        <v>3261</v>
      </c>
    </row>
    <row r="101" spans="1:18" ht="15">
      <c r="A101" s="349">
        <v>667</v>
      </c>
      <c r="B101" s="349" t="s">
        <v>209</v>
      </c>
      <c r="C101" s="355">
        <v>16151</v>
      </c>
      <c r="D101" s="308">
        <v>11</v>
      </c>
      <c r="E101" s="307">
        <v>0.34667507091080996</v>
      </c>
      <c r="F101" s="308">
        <v>149</v>
      </c>
      <c r="G101" s="307">
        <v>4.6958714150646079</v>
      </c>
      <c r="H101" s="308">
        <v>421</v>
      </c>
      <c r="I101" s="307">
        <v>13.268200441222818</v>
      </c>
      <c r="J101" s="308">
        <v>1608</v>
      </c>
      <c r="K101" s="307">
        <v>50.677592184052941</v>
      </c>
      <c r="L101" s="308">
        <v>556</v>
      </c>
      <c r="M101" s="307">
        <v>17.522849038764576</v>
      </c>
      <c r="N101" s="308">
        <v>376</v>
      </c>
      <c r="O101" s="307">
        <v>11.849984242042231</v>
      </c>
      <c r="P101" s="308">
        <v>52</v>
      </c>
      <c r="Q101" s="307">
        <v>1.6388276079420105</v>
      </c>
      <c r="R101" s="355">
        <v>3173</v>
      </c>
    </row>
    <row r="102" spans="1:18" ht="15">
      <c r="A102" s="349">
        <v>674</v>
      </c>
      <c r="B102" s="349" t="s">
        <v>213</v>
      </c>
      <c r="C102" s="355">
        <v>23170</v>
      </c>
      <c r="D102" s="308">
        <v>15</v>
      </c>
      <c r="E102" s="307">
        <v>0.58892815076560656</v>
      </c>
      <c r="F102" s="308">
        <v>89</v>
      </c>
      <c r="G102" s="307">
        <v>3.4943070278759327</v>
      </c>
      <c r="H102" s="308">
        <v>303</v>
      </c>
      <c r="I102" s="307">
        <v>11.896348645465253</v>
      </c>
      <c r="J102" s="308">
        <v>1445</v>
      </c>
      <c r="K102" s="307">
        <v>56.733411857086772</v>
      </c>
      <c r="L102" s="308">
        <v>418</v>
      </c>
      <c r="M102" s="307">
        <v>16.411464468001572</v>
      </c>
      <c r="N102" s="308">
        <v>233</v>
      </c>
      <c r="O102" s="307">
        <v>9.1480172752257563</v>
      </c>
      <c r="P102" s="308">
        <v>44</v>
      </c>
      <c r="Q102" s="307">
        <v>1.7275225755791126</v>
      </c>
      <c r="R102" s="355">
        <v>2547</v>
      </c>
    </row>
    <row r="103" spans="1:18" ht="15">
      <c r="A103" s="349">
        <v>697</v>
      </c>
      <c r="B103" s="349" t="s">
        <v>223</v>
      </c>
      <c r="C103" s="355">
        <v>37747</v>
      </c>
      <c r="D103" s="308">
        <v>120</v>
      </c>
      <c r="E103" s="307">
        <v>0.79607270797399499</v>
      </c>
      <c r="F103" s="308">
        <v>909</v>
      </c>
      <c r="G103" s="307">
        <v>6.0302507629030115</v>
      </c>
      <c r="H103" s="308">
        <v>2190</v>
      </c>
      <c r="I103" s="307">
        <v>14.528326920525409</v>
      </c>
      <c r="J103" s="308">
        <v>7629</v>
      </c>
      <c r="K103" s="307">
        <v>50.610322409446731</v>
      </c>
      <c r="L103" s="308">
        <v>2283</v>
      </c>
      <c r="M103" s="307">
        <v>15.145283269205253</v>
      </c>
      <c r="N103" s="308">
        <v>1655</v>
      </c>
      <c r="O103" s="307">
        <v>10.979169430808014</v>
      </c>
      <c r="P103" s="308">
        <v>288</v>
      </c>
      <c r="Q103" s="307">
        <v>1.9105744991375877</v>
      </c>
      <c r="R103" s="355">
        <v>15074</v>
      </c>
    </row>
    <row r="104" spans="1:18" ht="15">
      <c r="A104" s="349">
        <v>756</v>
      </c>
      <c r="B104" s="349" t="s">
        <v>228</v>
      </c>
      <c r="C104" s="355">
        <v>37767</v>
      </c>
      <c r="D104" s="308">
        <v>39</v>
      </c>
      <c r="E104" s="307">
        <v>0.56975894813732653</v>
      </c>
      <c r="F104" s="308">
        <v>264</v>
      </c>
      <c r="G104" s="307">
        <v>3.8568298027757484</v>
      </c>
      <c r="H104" s="308">
        <v>771</v>
      </c>
      <c r="I104" s="307">
        <v>11.263696128560992</v>
      </c>
      <c r="J104" s="308">
        <v>3696</v>
      </c>
      <c r="K104" s="307">
        <v>53.995617238860483</v>
      </c>
      <c r="L104" s="308">
        <v>1186</v>
      </c>
      <c r="M104" s="307">
        <v>17.326515704894081</v>
      </c>
      <c r="N104" s="308">
        <v>746</v>
      </c>
      <c r="O104" s="307">
        <v>10.898466033601169</v>
      </c>
      <c r="P104" s="308">
        <v>143</v>
      </c>
      <c r="Q104" s="307">
        <v>2.0891161431701972</v>
      </c>
      <c r="R104" s="355">
        <v>6845</v>
      </c>
    </row>
    <row r="105" spans="1:18">
      <c r="A105" s="18">
        <v>8</v>
      </c>
      <c r="B105" s="65" t="s">
        <v>389</v>
      </c>
      <c r="C105" s="68">
        <v>382087</v>
      </c>
      <c r="D105" s="67">
        <v>300</v>
      </c>
      <c r="E105" s="71">
        <v>0.34586916922225552</v>
      </c>
      <c r="F105" s="67">
        <v>2817</v>
      </c>
      <c r="G105" s="71">
        <v>3.2477114989969795</v>
      </c>
      <c r="H105" s="67">
        <v>9539</v>
      </c>
      <c r="I105" s="71">
        <v>10.997486684036986</v>
      </c>
      <c r="J105" s="67">
        <v>42364</v>
      </c>
      <c r="K105" s="71">
        <v>48.841338283105443</v>
      </c>
      <c r="L105" s="67">
        <v>17565</v>
      </c>
      <c r="M105" s="71">
        <v>20.250639857963062</v>
      </c>
      <c r="N105" s="67">
        <v>12241</v>
      </c>
      <c r="O105" s="72">
        <v>14.112615001498765</v>
      </c>
      <c r="P105" s="67">
        <v>1912</v>
      </c>
      <c r="Q105" s="72">
        <v>2.2043395051765087</v>
      </c>
      <c r="R105" s="252">
        <v>86738</v>
      </c>
    </row>
    <row r="106" spans="1:18" ht="15">
      <c r="A106" s="340">
        <v>30</v>
      </c>
      <c r="B106" s="349" t="s">
        <v>14</v>
      </c>
      <c r="C106" s="355">
        <v>32259</v>
      </c>
      <c r="D106" s="308">
        <v>56</v>
      </c>
      <c r="E106" s="307">
        <v>0.4025012578164307</v>
      </c>
      <c r="F106" s="308">
        <v>524</v>
      </c>
      <c r="G106" s="307">
        <v>3.7662617695680298</v>
      </c>
      <c r="H106" s="308">
        <v>1581</v>
      </c>
      <c r="I106" s="307">
        <v>11.363473010853159</v>
      </c>
      <c r="J106" s="308">
        <v>7153</v>
      </c>
      <c r="K106" s="307">
        <v>51.412348163588007</v>
      </c>
      <c r="L106" s="308">
        <v>2668</v>
      </c>
      <c r="M106" s="307">
        <v>19.176309925968518</v>
      </c>
      <c r="N106" s="308">
        <v>1705</v>
      </c>
      <c r="O106" s="307">
        <v>12.254725796018112</v>
      </c>
      <c r="P106" s="308">
        <v>226</v>
      </c>
      <c r="Q106" s="307">
        <v>1.6243800761877381</v>
      </c>
      <c r="R106" s="355">
        <v>13913</v>
      </c>
    </row>
    <row r="107" spans="1:18" ht="15">
      <c r="A107" s="340">
        <v>34</v>
      </c>
      <c r="B107" s="349" t="s">
        <v>18</v>
      </c>
      <c r="C107" s="355">
        <v>45577</v>
      </c>
      <c r="D107" s="308">
        <v>36</v>
      </c>
      <c r="E107" s="307">
        <v>0.34158838599487618</v>
      </c>
      <c r="F107" s="308">
        <v>340</v>
      </c>
      <c r="G107" s="307">
        <v>3.2261125343960528</v>
      </c>
      <c r="H107" s="308">
        <v>1210</v>
      </c>
      <c r="I107" s="307">
        <v>11.481165195938893</v>
      </c>
      <c r="J107" s="308">
        <v>4992</v>
      </c>
      <c r="K107" s="307">
        <v>47.366922857956162</v>
      </c>
      <c r="L107" s="308">
        <v>2095</v>
      </c>
      <c r="M107" s="307">
        <v>19.878546351646268</v>
      </c>
      <c r="N107" s="308">
        <v>1632</v>
      </c>
      <c r="O107" s="307">
        <v>15.485340165101052</v>
      </c>
      <c r="P107" s="308">
        <v>234</v>
      </c>
      <c r="Q107" s="307">
        <v>2.2203245089666952</v>
      </c>
      <c r="R107" s="355">
        <v>10539</v>
      </c>
    </row>
    <row r="108" spans="1:18" ht="15">
      <c r="A108" s="340">
        <v>36</v>
      </c>
      <c r="B108" s="349" t="s">
        <v>20</v>
      </c>
      <c r="C108" s="355">
        <v>6023</v>
      </c>
      <c r="D108" s="308">
        <v>6</v>
      </c>
      <c r="E108" s="307">
        <v>0.45592705167173248</v>
      </c>
      <c r="F108" s="308">
        <v>37</v>
      </c>
      <c r="G108" s="307">
        <v>2.811550151975684</v>
      </c>
      <c r="H108" s="308">
        <v>163</v>
      </c>
      <c r="I108" s="307">
        <v>12.386018237082066</v>
      </c>
      <c r="J108" s="308">
        <v>704</v>
      </c>
      <c r="K108" s="307">
        <v>53.495440729483278</v>
      </c>
      <c r="L108" s="308">
        <v>251</v>
      </c>
      <c r="M108" s="307">
        <v>19.072948328267479</v>
      </c>
      <c r="N108" s="308">
        <v>142</v>
      </c>
      <c r="O108" s="307">
        <v>10.790273556231003</v>
      </c>
      <c r="P108" s="308">
        <v>13</v>
      </c>
      <c r="Q108" s="307">
        <v>0.9878419452887538</v>
      </c>
      <c r="R108" s="355">
        <v>1316</v>
      </c>
    </row>
    <row r="109" spans="1:18" ht="15">
      <c r="A109" s="340">
        <v>91</v>
      </c>
      <c r="B109" s="349" t="s">
        <v>47</v>
      </c>
      <c r="C109" s="355">
        <v>10605</v>
      </c>
      <c r="D109" s="308">
        <v>2</v>
      </c>
      <c r="E109" s="307">
        <v>0.22148394241417496</v>
      </c>
      <c r="F109" s="308">
        <v>23</v>
      </c>
      <c r="G109" s="307">
        <v>2.5470653377630121</v>
      </c>
      <c r="H109" s="308">
        <v>98</v>
      </c>
      <c r="I109" s="307">
        <v>10.852713178294573</v>
      </c>
      <c r="J109" s="308">
        <v>453</v>
      </c>
      <c r="K109" s="307">
        <v>50.166112956810629</v>
      </c>
      <c r="L109" s="308">
        <v>188</v>
      </c>
      <c r="M109" s="307">
        <v>20.819490586932449</v>
      </c>
      <c r="N109" s="308">
        <v>123</v>
      </c>
      <c r="O109" s="307">
        <v>13.621262458471762</v>
      </c>
      <c r="P109" s="308">
        <v>16</v>
      </c>
      <c r="Q109" s="307">
        <v>1.7718715393133997</v>
      </c>
      <c r="R109" s="355">
        <v>903</v>
      </c>
    </row>
    <row r="110" spans="1:18" ht="15">
      <c r="A110" s="340">
        <v>93</v>
      </c>
      <c r="B110" s="349" t="s">
        <v>49</v>
      </c>
      <c r="C110" s="355">
        <v>16392</v>
      </c>
      <c r="D110" s="308">
        <v>3</v>
      </c>
      <c r="E110" s="307">
        <v>0.24793388429752067</v>
      </c>
      <c r="F110" s="308">
        <v>35</v>
      </c>
      <c r="G110" s="307">
        <v>2.8925619834710745</v>
      </c>
      <c r="H110" s="308">
        <v>127</v>
      </c>
      <c r="I110" s="307">
        <v>10.495867768595041</v>
      </c>
      <c r="J110" s="308">
        <v>631</v>
      </c>
      <c r="K110" s="307">
        <v>52.148760330578511</v>
      </c>
      <c r="L110" s="308">
        <v>245</v>
      </c>
      <c r="M110" s="307">
        <v>20.24793388429752</v>
      </c>
      <c r="N110" s="308">
        <v>140</v>
      </c>
      <c r="O110" s="307">
        <v>11.570247933884298</v>
      </c>
      <c r="P110" s="308">
        <v>29</v>
      </c>
      <c r="Q110" s="307">
        <v>2.3966942148760331</v>
      </c>
      <c r="R110" s="355">
        <v>1210</v>
      </c>
    </row>
    <row r="111" spans="1:18" ht="15">
      <c r="A111" s="340">
        <v>101</v>
      </c>
      <c r="B111" s="349" t="s">
        <v>3346</v>
      </c>
      <c r="C111" s="355">
        <v>27134</v>
      </c>
      <c r="D111" s="308">
        <v>25</v>
      </c>
      <c r="E111" s="307">
        <v>0.35280835450183462</v>
      </c>
      <c r="F111" s="308">
        <v>211</v>
      </c>
      <c r="G111" s="307">
        <v>2.9777025119954841</v>
      </c>
      <c r="H111" s="308">
        <v>777</v>
      </c>
      <c r="I111" s="307">
        <v>10.96528365791702</v>
      </c>
      <c r="J111" s="308">
        <v>3440</v>
      </c>
      <c r="K111" s="307">
        <v>48.546429579452443</v>
      </c>
      <c r="L111" s="308">
        <v>1438</v>
      </c>
      <c r="M111" s="307">
        <v>20.293536550945525</v>
      </c>
      <c r="N111" s="308">
        <v>1031</v>
      </c>
      <c r="O111" s="307">
        <v>14.549816539655659</v>
      </c>
      <c r="P111" s="308">
        <v>164</v>
      </c>
      <c r="Q111" s="307">
        <v>2.3144228055320348</v>
      </c>
      <c r="R111" s="355">
        <v>7086</v>
      </c>
    </row>
    <row r="112" spans="1:18" ht="15">
      <c r="A112" s="340">
        <v>145</v>
      </c>
      <c r="B112" s="349" t="s">
        <v>69</v>
      </c>
      <c r="C112" s="355">
        <v>4793</v>
      </c>
      <c r="D112" s="308">
        <v>5</v>
      </c>
      <c r="E112" s="307">
        <v>0.63694267515923575</v>
      </c>
      <c r="F112" s="308">
        <v>31</v>
      </c>
      <c r="G112" s="307">
        <v>3.9490445859872612</v>
      </c>
      <c r="H112" s="308">
        <v>85</v>
      </c>
      <c r="I112" s="307">
        <v>10.828025477707007</v>
      </c>
      <c r="J112" s="308">
        <v>403</v>
      </c>
      <c r="K112" s="307">
        <v>51.337579617834393</v>
      </c>
      <c r="L112" s="308">
        <v>125</v>
      </c>
      <c r="M112" s="307">
        <v>15.923566878980891</v>
      </c>
      <c r="N112" s="308">
        <v>114</v>
      </c>
      <c r="O112" s="307">
        <v>14.522292993630574</v>
      </c>
      <c r="P112" s="308">
        <v>22</v>
      </c>
      <c r="Q112" s="307">
        <v>2.8025477707006372</v>
      </c>
      <c r="R112" s="355">
        <v>785</v>
      </c>
    </row>
    <row r="113" spans="1:18" ht="15">
      <c r="A113" s="340">
        <v>209</v>
      </c>
      <c r="B113" s="349" t="s">
        <v>88</v>
      </c>
      <c r="C113" s="355">
        <v>22364</v>
      </c>
      <c r="D113" s="308">
        <v>4</v>
      </c>
      <c r="E113" s="307">
        <v>0.12932428063368898</v>
      </c>
      <c r="F113" s="308">
        <v>121</v>
      </c>
      <c r="G113" s="307">
        <v>3.9120594891690916</v>
      </c>
      <c r="H113" s="308">
        <v>335</v>
      </c>
      <c r="I113" s="307">
        <v>10.830908503071452</v>
      </c>
      <c r="J113" s="308">
        <v>1422</v>
      </c>
      <c r="K113" s="307">
        <v>45.974781765276433</v>
      </c>
      <c r="L113" s="308">
        <v>629</v>
      </c>
      <c r="M113" s="307">
        <v>20.336243129647592</v>
      </c>
      <c r="N113" s="308">
        <v>504</v>
      </c>
      <c r="O113" s="307">
        <v>16.294859359844811</v>
      </c>
      <c r="P113" s="308">
        <v>78</v>
      </c>
      <c r="Q113" s="307">
        <v>2.5218234723569348</v>
      </c>
      <c r="R113" s="355">
        <v>3093</v>
      </c>
    </row>
    <row r="114" spans="1:18" ht="15">
      <c r="A114" s="340">
        <v>282</v>
      </c>
      <c r="B114" s="349" t="s">
        <v>106</v>
      </c>
      <c r="C114" s="355">
        <v>25526</v>
      </c>
      <c r="D114" s="308">
        <v>23</v>
      </c>
      <c r="E114" s="307">
        <v>0.3722887665911298</v>
      </c>
      <c r="F114" s="308">
        <v>181</v>
      </c>
      <c r="G114" s="307">
        <v>2.9297507283910651</v>
      </c>
      <c r="H114" s="308">
        <v>710</v>
      </c>
      <c r="I114" s="307">
        <v>11.492392359987051</v>
      </c>
      <c r="J114" s="308">
        <v>2759</v>
      </c>
      <c r="K114" s="307">
        <v>44.658465522822922</v>
      </c>
      <c r="L114" s="308">
        <v>1366</v>
      </c>
      <c r="M114" s="307">
        <v>22.11071544189058</v>
      </c>
      <c r="N114" s="308">
        <v>1003</v>
      </c>
      <c r="O114" s="307">
        <v>16.235027516995792</v>
      </c>
      <c r="P114" s="308">
        <v>136</v>
      </c>
      <c r="Q114" s="307">
        <v>2.2013596633214632</v>
      </c>
      <c r="R114" s="355">
        <v>6178</v>
      </c>
    </row>
    <row r="115" spans="1:18" ht="15">
      <c r="A115" s="340">
        <v>353</v>
      </c>
      <c r="B115" s="349" t="s">
        <v>126</v>
      </c>
      <c r="C115" s="355">
        <v>5765</v>
      </c>
      <c r="D115" s="308">
        <v>1</v>
      </c>
      <c r="E115" s="307">
        <v>0.10799136069114472</v>
      </c>
      <c r="F115" s="308">
        <v>27</v>
      </c>
      <c r="G115" s="307">
        <v>2.9157667386609072</v>
      </c>
      <c r="H115" s="308">
        <v>107</v>
      </c>
      <c r="I115" s="307">
        <v>11.555075593952484</v>
      </c>
      <c r="J115" s="308">
        <v>458</v>
      </c>
      <c r="K115" s="307">
        <v>49.460043196544277</v>
      </c>
      <c r="L115" s="308">
        <v>189</v>
      </c>
      <c r="M115" s="307">
        <v>20.410367170626351</v>
      </c>
      <c r="N115" s="308">
        <v>117</v>
      </c>
      <c r="O115" s="307">
        <v>12.634989200863931</v>
      </c>
      <c r="P115" s="308">
        <v>27</v>
      </c>
      <c r="Q115" s="307">
        <v>2.9157667386609072</v>
      </c>
      <c r="R115" s="355">
        <v>926</v>
      </c>
    </row>
    <row r="116" spans="1:18" ht="15">
      <c r="A116" s="340">
        <v>364</v>
      </c>
      <c r="B116" s="349" t="s">
        <v>133</v>
      </c>
      <c r="C116" s="355">
        <v>15293</v>
      </c>
      <c r="D116" s="308">
        <v>15</v>
      </c>
      <c r="E116" s="307">
        <v>0.41299559471365638</v>
      </c>
      <c r="F116" s="308">
        <v>94</v>
      </c>
      <c r="G116" s="307">
        <v>2.5881057268722465</v>
      </c>
      <c r="H116" s="308">
        <v>362</v>
      </c>
      <c r="I116" s="307">
        <v>9.9669603524229071</v>
      </c>
      <c r="J116" s="308">
        <v>1713</v>
      </c>
      <c r="K116" s="307">
        <v>47.164096916299556</v>
      </c>
      <c r="L116" s="308">
        <v>713</v>
      </c>
      <c r="M116" s="307">
        <v>19.631057268722468</v>
      </c>
      <c r="N116" s="308">
        <v>616</v>
      </c>
      <c r="O116" s="307">
        <v>16.960352422907491</v>
      </c>
      <c r="P116" s="308">
        <v>119</v>
      </c>
      <c r="Q116" s="307">
        <v>3.2764317180616738</v>
      </c>
      <c r="R116" s="355">
        <v>3632</v>
      </c>
    </row>
    <row r="117" spans="1:18" ht="15">
      <c r="A117" s="340">
        <v>368</v>
      </c>
      <c r="B117" s="349" t="s">
        <v>135</v>
      </c>
      <c r="C117" s="355">
        <v>14133</v>
      </c>
      <c r="D117" s="308">
        <v>6</v>
      </c>
      <c r="E117" s="307">
        <v>0.16825574873808188</v>
      </c>
      <c r="F117" s="308">
        <v>92</v>
      </c>
      <c r="G117" s="307">
        <v>2.5799214806505888</v>
      </c>
      <c r="H117" s="308">
        <v>356</v>
      </c>
      <c r="I117" s="307">
        <v>9.983174425126192</v>
      </c>
      <c r="J117" s="308">
        <v>1815</v>
      </c>
      <c r="K117" s="307">
        <v>50.897363993269771</v>
      </c>
      <c r="L117" s="308">
        <v>685</v>
      </c>
      <c r="M117" s="307">
        <v>19.209197980931016</v>
      </c>
      <c r="N117" s="308">
        <v>527</v>
      </c>
      <c r="O117" s="307">
        <v>14.778463264161527</v>
      </c>
      <c r="P117" s="308">
        <v>85</v>
      </c>
      <c r="Q117" s="307">
        <v>2.3836231071228267</v>
      </c>
      <c r="R117" s="355">
        <v>3566</v>
      </c>
    </row>
    <row r="118" spans="1:18" ht="15">
      <c r="A118" s="340">
        <v>390</v>
      </c>
      <c r="B118" s="349" t="s">
        <v>141</v>
      </c>
      <c r="C118" s="355">
        <v>8726</v>
      </c>
      <c r="D118" s="308">
        <v>15</v>
      </c>
      <c r="E118" s="307">
        <v>0.45126353790613716</v>
      </c>
      <c r="F118" s="308">
        <v>120</v>
      </c>
      <c r="G118" s="307">
        <v>3.6101083032490973</v>
      </c>
      <c r="H118" s="308">
        <v>391</v>
      </c>
      <c r="I118" s="307">
        <v>11.762936221419976</v>
      </c>
      <c r="J118" s="308">
        <v>1816</v>
      </c>
      <c r="K118" s="307">
        <v>54.632972322503001</v>
      </c>
      <c r="L118" s="308">
        <v>679</v>
      </c>
      <c r="M118" s="307">
        <v>20.42719614921781</v>
      </c>
      <c r="N118" s="308">
        <v>273</v>
      </c>
      <c r="O118" s="307">
        <v>8.2129963898916962</v>
      </c>
      <c r="P118" s="308">
        <v>30</v>
      </c>
      <c r="Q118" s="307">
        <v>0.90252707581227432</v>
      </c>
      <c r="R118" s="355">
        <v>3324</v>
      </c>
    </row>
    <row r="119" spans="1:18" ht="15">
      <c r="A119" s="340">
        <v>467</v>
      </c>
      <c r="B119" s="349" t="s">
        <v>151</v>
      </c>
      <c r="C119" s="355">
        <v>6848</v>
      </c>
      <c r="D119" s="308">
        <v>1</v>
      </c>
      <c r="E119" s="307">
        <v>0.11037527593818984</v>
      </c>
      <c r="F119" s="308">
        <v>29</v>
      </c>
      <c r="G119" s="307">
        <v>3.2008830022075054</v>
      </c>
      <c r="H119" s="308">
        <v>93</v>
      </c>
      <c r="I119" s="307">
        <v>10.264900662251655</v>
      </c>
      <c r="J119" s="308">
        <v>440</v>
      </c>
      <c r="K119" s="307">
        <v>48.565121412803528</v>
      </c>
      <c r="L119" s="308">
        <v>165</v>
      </c>
      <c r="M119" s="307">
        <v>18.211920529801322</v>
      </c>
      <c r="N119" s="308">
        <v>144</v>
      </c>
      <c r="O119" s="307">
        <v>15.894039735099339</v>
      </c>
      <c r="P119" s="308">
        <v>34</v>
      </c>
      <c r="Q119" s="307">
        <v>3.7527593818984544</v>
      </c>
      <c r="R119" s="355">
        <v>906</v>
      </c>
    </row>
    <row r="120" spans="1:18" ht="15">
      <c r="A120" s="340">
        <v>576</v>
      </c>
      <c r="B120" s="349" t="s">
        <v>169</v>
      </c>
      <c r="C120" s="355">
        <v>9007</v>
      </c>
      <c r="D120" s="308">
        <v>0</v>
      </c>
      <c r="E120" s="307">
        <v>0</v>
      </c>
      <c r="F120" s="308">
        <v>30</v>
      </c>
      <c r="G120" s="307">
        <v>2.7347310847766639</v>
      </c>
      <c r="H120" s="308">
        <v>88</v>
      </c>
      <c r="I120" s="307">
        <v>8.0218778486782139</v>
      </c>
      <c r="J120" s="308">
        <v>483</v>
      </c>
      <c r="K120" s="307">
        <v>44.029170464904283</v>
      </c>
      <c r="L120" s="308">
        <v>247</v>
      </c>
      <c r="M120" s="307">
        <v>22.515952597994531</v>
      </c>
      <c r="N120" s="308">
        <v>212</v>
      </c>
      <c r="O120" s="307">
        <v>19.325432999088424</v>
      </c>
      <c r="P120" s="308">
        <v>37</v>
      </c>
      <c r="Q120" s="307">
        <v>3.372835004557885</v>
      </c>
      <c r="R120" s="355">
        <v>1097</v>
      </c>
    </row>
    <row r="121" spans="1:18" ht="15">
      <c r="A121" s="340">
        <v>642</v>
      </c>
      <c r="B121" s="349" t="s">
        <v>187</v>
      </c>
      <c r="C121" s="355">
        <v>18831</v>
      </c>
      <c r="D121" s="308">
        <v>8</v>
      </c>
      <c r="E121" s="307">
        <v>0.34965034965034963</v>
      </c>
      <c r="F121" s="308">
        <v>87</v>
      </c>
      <c r="G121" s="307">
        <v>3.8024475524475529</v>
      </c>
      <c r="H121" s="308">
        <v>188</v>
      </c>
      <c r="I121" s="307">
        <v>8.2167832167832167</v>
      </c>
      <c r="J121" s="308">
        <v>1244</v>
      </c>
      <c r="K121" s="307">
        <v>54.370629370629374</v>
      </c>
      <c r="L121" s="308">
        <v>429</v>
      </c>
      <c r="M121" s="307">
        <v>18.75</v>
      </c>
      <c r="N121" s="308">
        <v>288</v>
      </c>
      <c r="O121" s="307">
        <v>12.587412587412588</v>
      </c>
      <c r="P121" s="308">
        <v>44</v>
      </c>
      <c r="Q121" s="307">
        <v>1.9230769230769231</v>
      </c>
      <c r="R121" s="355">
        <v>2288</v>
      </c>
    </row>
    <row r="122" spans="1:18" ht="15">
      <c r="A122" s="340">
        <v>679</v>
      </c>
      <c r="B122" s="349" t="s">
        <v>3347</v>
      </c>
      <c r="C122" s="355">
        <v>28034</v>
      </c>
      <c r="D122" s="308">
        <v>16</v>
      </c>
      <c r="E122" s="307">
        <v>0.29112081513828242</v>
      </c>
      <c r="F122" s="308">
        <v>157</v>
      </c>
      <c r="G122" s="307">
        <v>2.8566229985443958</v>
      </c>
      <c r="H122" s="308">
        <v>595</v>
      </c>
      <c r="I122" s="307">
        <v>10.826055312954876</v>
      </c>
      <c r="J122" s="308">
        <v>2528</v>
      </c>
      <c r="K122" s="307">
        <v>45.997088791848618</v>
      </c>
      <c r="L122" s="308">
        <v>1103</v>
      </c>
      <c r="M122" s="307">
        <v>20.069141193595343</v>
      </c>
      <c r="N122" s="308">
        <v>936</v>
      </c>
      <c r="O122" s="307">
        <v>17.030567685589521</v>
      </c>
      <c r="P122" s="308">
        <v>161</v>
      </c>
      <c r="Q122" s="307">
        <v>2.9294032023289667</v>
      </c>
      <c r="R122" s="355">
        <v>5496</v>
      </c>
    </row>
    <row r="123" spans="1:18" ht="15">
      <c r="A123" s="340">
        <v>789</v>
      </c>
      <c r="B123" s="349" t="s">
        <v>232</v>
      </c>
      <c r="C123" s="355">
        <v>16706</v>
      </c>
      <c r="D123" s="308">
        <v>17</v>
      </c>
      <c r="E123" s="307">
        <v>0.39044556729444185</v>
      </c>
      <c r="F123" s="308">
        <v>131</v>
      </c>
      <c r="G123" s="307">
        <v>3.0087276067983462</v>
      </c>
      <c r="H123" s="308">
        <v>436</v>
      </c>
      <c r="I123" s="307">
        <v>10.013780431786863</v>
      </c>
      <c r="J123" s="308">
        <v>2093</v>
      </c>
      <c r="K123" s="307">
        <v>48.070739549839232</v>
      </c>
      <c r="L123" s="308">
        <v>954</v>
      </c>
      <c r="M123" s="307">
        <v>21.910886541111623</v>
      </c>
      <c r="N123" s="308">
        <v>622</v>
      </c>
      <c r="O123" s="307">
        <v>14.285714285714285</v>
      </c>
      <c r="P123" s="308">
        <v>101</v>
      </c>
      <c r="Q123" s="307">
        <v>2.3197060174552133</v>
      </c>
      <c r="R123" s="355">
        <v>4354</v>
      </c>
    </row>
    <row r="124" spans="1:18" ht="15">
      <c r="A124" s="340">
        <v>792</v>
      </c>
      <c r="B124" s="349" t="s">
        <v>236</v>
      </c>
      <c r="C124" s="355">
        <v>6425</v>
      </c>
      <c r="D124" s="308">
        <v>7</v>
      </c>
      <c r="E124" s="307">
        <v>0.3785830178474851</v>
      </c>
      <c r="F124" s="308">
        <v>54</v>
      </c>
      <c r="G124" s="307">
        <v>2.9204975662520285</v>
      </c>
      <c r="H124" s="308">
        <v>217</v>
      </c>
      <c r="I124" s="307">
        <v>11.736073553272039</v>
      </c>
      <c r="J124" s="308">
        <v>892</v>
      </c>
      <c r="K124" s="307">
        <v>48.242293131422393</v>
      </c>
      <c r="L124" s="308">
        <v>431</v>
      </c>
      <c r="M124" s="307">
        <v>23.309897241752296</v>
      </c>
      <c r="N124" s="308">
        <v>209</v>
      </c>
      <c r="O124" s="307">
        <v>11.303407247160626</v>
      </c>
      <c r="P124" s="308">
        <v>39</v>
      </c>
      <c r="Q124" s="307">
        <v>2.1092482422931313</v>
      </c>
      <c r="R124" s="355">
        <v>1849</v>
      </c>
    </row>
    <row r="125" spans="1:18" ht="15">
      <c r="A125" s="340">
        <v>809</v>
      </c>
      <c r="B125" s="349" t="s">
        <v>238</v>
      </c>
      <c r="C125" s="355">
        <v>11053</v>
      </c>
      <c r="D125" s="308">
        <v>15</v>
      </c>
      <c r="E125" s="307">
        <v>0.42265426880811502</v>
      </c>
      <c r="F125" s="308">
        <v>111</v>
      </c>
      <c r="G125" s="307">
        <v>3.1276415891800511</v>
      </c>
      <c r="H125" s="308">
        <v>419</v>
      </c>
      <c r="I125" s="307">
        <v>11.806142575373345</v>
      </c>
      <c r="J125" s="308">
        <v>1582</v>
      </c>
      <c r="K125" s="307">
        <v>44.57593688362919</v>
      </c>
      <c r="L125" s="308">
        <v>777</v>
      </c>
      <c r="M125" s="307">
        <v>21.893491124260358</v>
      </c>
      <c r="N125" s="308">
        <v>551</v>
      </c>
      <c r="O125" s="307">
        <v>15.525500140884757</v>
      </c>
      <c r="P125" s="308">
        <v>94</v>
      </c>
      <c r="Q125" s="307">
        <v>2.648633417864187</v>
      </c>
      <c r="R125" s="355">
        <v>3549</v>
      </c>
    </row>
    <row r="126" spans="1:18" ht="15">
      <c r="A126" s="340">
        <v>847</v>
      </c>
      <c r="B126" s="349" t="s">
        <v>246</v>
      </c>
      <c r="C126" s="355">
        <v>31839</v>
      </c>
      <c r="D126" s="308">
        <v>21</v>
      </c>
      <c r="E126" s="307">
        <v>0.390625</v>
      </c>
      <c r="F126" s="308">
        <v>208</v>
      </c>
      <c r="G126" s="307">
        <v>3.8690476190476191</v>
      </c>
      <c r="H126" s="308">
        <v>658</v>
      </c>
      <c r="I126" s="307">
        <v>12.239583333333332</v>
      </c>
      <c r="J126" s="308">
        <v>2846</v>
      </c>
      <c r="K126" s="307">
        <v>52.938988095238095</v>
      </c>
      <c r="L126" s="308">
        <v>978</v>
      </c>
      <c r="M126" s="307">
        <v>18.191964285714285</v>
      </c>
      <c r="N126" s="308">
        <v>566</v>
      </c>
      <c r="O126" s="307">
        <v>10.52827380952381</v>
      </c>
      <c r="P126" s="308">
        <v>99</v>
      </c>
      <c r="Q126" s="307">
        <v>1.8415178571428572</v>
      </c>
      <c r="R126" s="355">
        <v>5376</v>
      </c>
    </row>
    <row r="127" spans="1:18" ht="15">
      <c r="A127" s="340">
        <v>856</v>
      </c>
      <c r="B127" s="349" t="s">
        <v>251</v>
      </c>
      <c r="C127" s="355">
        <v>6674</v>
      </c>
      <c r="D127" s="308">
        <v>7</v>
      </c>
      <c r="E127" s="307">
        <v>0.43942247332077838</v>
      </c>
      <c r="F127" s="308">
        <v>64</v>
      </c>
      <c r="G127" s="307">
        <v>4.0175768989328313</v>
      </c>
      <c r="H127" s="308">
        <v>182</v>
      </c>
      <c r="I127" s="307">
        <v>11.424984306340239</v>
      </c>
      <c r="J127" s="308">
        <v>779</v>
      </c>
      <c r="K127" s="307">
        <v>48.901443816698055</v>
      </c>
      <c r="L127" s="308">
        <v>327</v>
      </c>
      <c r="M127" s="307">
        <v>20.527306967984934</v>
      </c>
      <c r="N127" s="308">
        <v>206</v>
      </c>
      <c r="O127" s="307">
        <v>12.931575643440048</v>
      </c>
      <c r="P127" s="308">
        <v>28</v>
      </c>
      <c r="Q127" s="307">
        <v>1.7576898932831135</v>
      </c>
      <c r="R127" s="355">
        <v>1593</v>
      </c>
    </row>
    <row r="128" spans="1:18" ht="15">
      <c r="A128" s="340">
        <v>861</v>
      </c>
      <c r="B128" s="349" t="s">
        <v>255</v>
      </c>
      <c r="C128" s="355">
        <v>12080</v>
      </c>
      <c r="D128" s="308">
        <v>11</v>
      </c>
      <c r="E128" s="307">
        <v>0.29263101888800214</v>
      </c>
      <c r="F128" s="308">
        <v>110</v>
      </c>
      <c r="G128" s="307">
        <v>2.9263101888800214</v>
      </c>
      <c r="H128" s="308">
        <v>361</v>
      </c>
      <c r="I128" s="307">
        <v>9.6036179835062523</v>
      </c>
      <c r="J128" s="308">
        <v>1718</v>
      </c>
      <c r="K128" s="307">
        <v>45.703644586326156</v>
      </c>
      <c r="L128" s="308">
        <v>883</v>
      </c>
      <c r="M128" s="307">
        <v>23.490289970736896</v>
      </c>
      <c r="N128" s="308">
        <v>580</v>
      </c>
      <c r="O128" s="307">
        <v>15.429635541367384</v>
      </c>
      <c r="P128" s="308">
        <v>96</v>
      </c>
      <c r="Q128" s="307">
        <v>2.5538707102952913</v>
      </c>
      <c r="R128" s="355">
        <v>3759</v>
      </c>
    </row>
    <row r="129" spans="1:18">
      <c r="A129" s="18">
        <v>9</v>
      </c>
      <c r="B129" s="65" t="s">
        <v>3277</v>
      </c>
      <c r="C129" s="68">
        <v>4182607</v>
      </c>
      <c r="D129" s="67">
        <v>10369</v>
      </c>
      <c r="E129" s="71">
        <v>0.32675948749591116</v>
      </c>
      <c r="F129" s="67">
        <v>97937</v>
      </c>
      <c r="G129" s="71">
        <v>3.0862999254399703</v>
      </c>
      <c r="H129" s="67">
        <v>321957</v>
      </c>
      <c r="I129" s="71">
        <v>10.145867905846377</v>
      </c>
      <c r="J129" s="67">
        <v>1568310</v>
      </c>
      <c r="K129" s="71">
        <v>49.422333092363047</v>
      </c>
      <c r="L129" s="67">
        <v>589088</v>
      </c>
      <c r="M129" s="71">
        <v>18.563997778955667</v>
      </c>
      <c r="N129" s="67">
        <v>497364</v>
      </c>
      <c r="O129" s="72">
        <v>15.673488835848815</v>
      </c>
      <c r="P129" s="67">
        <v>88257</v>
      </c>
      <c r="Q129" s="72">
        <v>2.7812529740502101</v>
      </c>
      <c r="R129" s="252">
        <v>3173282</v>
      </c>
    </row>
    <row r="130" spans="1:18" ht="15">
      <c r="A130" s="349">
        <v>1</v>
      </c>
      <c r="B130" s="349" t="s">
        <v>6</v>
      </c>
      <c r="C130" s="355">
        <v>2612958</v>
      </c>
      <c r="D130" s="308">
        <v>6806</v>
      </c>
      <c r="E130" s="307">
        <v>0.3243729631370097</v>
      </c>
      <c r="F130" s="308">
        <v>65001</v>
      </c>
      <c r="G130" s="307">
        <v>3.09793813941651</v>
      </c>
      <c r="H130" s="308">
        <v>213194</v>
      </c>
      <c r="I130" s="307">
        <v>10.160794813845378</v>
      </c>
      <c r="J130" s="308">
        <v>1041699</v>
      </c>
      <c r="K130" s="307">
        <v>49.647221764158076</v>
      </c>
      <c r="L130" s="308">
        <v>385443</v>
      </c>
      <c r="M130" s="307">
        <v>18.37015692483374</v>
      </c>
      <c r="N130" s="308">
        <v>324800</v>
      </c>
      <c r="O130" s="307">
        <v>15.479920427108542</v>
      </c>
      <c r="P130" s="308">
        <v>61259</v>
      </c>
      <c r="Q130" s="307">
        <v>2.9195949675007458</v>
      </c>
      <c r="R130" s="355">
        <v>2098202</v>
      </c>
    </row>
    <row r="131" spans="1:18" ht="15">
      <c r="A131" s="349">
        <v>79</v>
      </c>
      <c r="B131" s="349" t="s">
        <v>41</v>
      </c>
      <c r="C131" s="355">
        <v>56053</v>
      </c>
      <c r="D131" s="308">
        <v>90</v>
      </c>
      <c r="E131" s="307">
        <v>0.35048093773122008</v>
      </c>
      <c r="F131" s="308">
        <v>834</v>
      </c>
      <c r="G131" s="307">
        <v>3.2477900229759729</v>
      </c>
      <c r="H131" s="308">
        <v>2870</v>
      </c>
      <c r="I131" s="307">
        <v>11.176447680984463</v>
      </c>
      <c r="J131" s="308">
        <v>12767</v>
      </c>
      <c r="K131" s="307">
        <v>49.7176681334943</v>
      </c>
      <c r="L131" s="308">
        <v>4988</v>
      </c>
      <c r="M131" s="307">
        <v>19.424432415592506</v>
      </c>
      <c r="N131" s="308">
        <v>3527</v>
      </c>
      <c r="O131" s="307">
        <v>13.734958526422369</v>
      </c>
      <c r="P131" s="308">
        <v>603</v>
      </c>
      <c r="Q131" s="307">
        <v>2.3482222827991746</v>
      </c>
      <c r="R131" s="355">
        <v>25679</v>
      </c>
    </row>
    <row r="132" spans="1:18" ht="15">
      <c r="A132" s="349">
        <v>88</v>
      </c>
      <c r="B132" s="349" t="s">
        <v>45</v>
      </c>
      <c r="C132" s="355">
        <v>569488</v>
      </c>
      <c r="D132" s="308">
        <v>1247</v>
      </c>
      <c r="E132" s="307">
        <v>0.37365423050300989</v>
      </c>
      <c r="F132" s="308">
        <v>11435</v>
      </c>
      <c r="G132" s="307">
        <v>3.4264122901378653</v>
      </c>
      <c r="H132" s="308">
        <v>37384</v>
      </c>
      <c r="I132" s="307">
        <v>11.201836209402183</v>
      </c>
      <c r="J132" s="308">
        <v>172160</v>
      </c>
      <c r="K132" s="307">
        <v>51.586457356373849</v>
      </c>
      <c r="L132" s="308">
        <v>59486</v>
      </c>
      <c r="M132" s="307">
        <v>17.824535329352084</v>
      </c>
      <c r="N132" s="308">
        <v>45587</v>
      </c>
      <c r="O132" s="307">
        <v>13.659803854002176</v>
      </c>
      <c r="P132" s="308">
        <v>6432</v>
      </c>
      <c r="Q132" s="307">
        <v>1.927300730228837</v>
      </c>
      <c r="R132" s="355">
        <v>333731</v>
      </c>
    </row>
    <row r="133" spans="1:18" ht="15">
      <c r="A133" s="349">
        <v>129</v>
      </c>
      <c r="B133" s="349" t="s">
        <v>3348</v>
      </c>
      <c r="C133" s="355">
        <v>86042</v>
      </c>
      <c r="D133" s="308">
        <v>224</v>
      </c>
      <c r="E133" s="307">
        <v>0.30106312917489886</v>
      </c>
      <c r="F133" s="308">
        <v>2320</v>
      </c>
      <c r="G133" s="307">
        <v>3.1181538378828808</v>
      </c>
      <c r="H133" s="308">
        <v>7444</v>
      </c>
      <c r="I133" s="307">
        <v>10.004972917758693</v>
      </c>
      <c r="J133" s="308">
        <v>36549</v>
      </c>
      <c r="K133" s="307">
        <v>49.123019233095441</v>
      </c>
      <c r="L133" s="308">
        <v>14445</v>
      </c>
      <c r="M133" s="307">
        <v>19.414539736300956</v>
      </c>
      <c r="N133" s="308">
        <v>11631</v>
      </c>
      <c r="O133" s="307">
        <v>15.632434176041288</v>
      </c>
      <c r="P133" s="308">
        <v>1790</v>
      </c>
      <c r="Q133" s="307">
        <v>2.4058169697458434</v>
      </c>
      <c r="R133" s="355">
        <v>74403</v>
      </c>
    </row>
    <row r="134" spans="1:18" ht="15">
      <c r="A134" s="349">
        <v>212</v>
      </c>
      <c r="B134" s="349" t="s">
        <v>90</v>
      </c>
      <c r="C134" s="355">
        <v>84389</v>
      </c>
      <c r="D134" s="308">
        <v>156</v>
      </c>
      <c r="E134" s="307">
        <v>0.31182537778843844</v>
      </c>
      <c r="F134" s="308">
        <v>1452</v>
      </c>
      <c r="G134" s="307">
        <v>2.9023746701846966</v>
      </c>
      <c r="H134" s="308">
        <v>4984</v>
      </c>
      <c r="I134" s="307">
        <v>9.9624210442152386</v>
      </c>
      <c r="J134" s="308">
        <v>23988</v>
      </c>
      <c r="K134" s="307">
        <v>47.949148476852962</v>
      </c>
      <c r="L134" s="308">
        <v>9936</v>
      </c>
      <c r="M134" s="307">
        <v>19.860877908371315</v>
      </c>
      <c r="N134" s="308">
        <v>8177</v>
      </c>
      <c r="O134" s="307">
        <v>16.344846885743983</v>
      </c>
      <c r="P134" s="308">
        <v>1335</v>
      </c>
      <c r="Q134" s="307">
        <v>2.6685056368433679</v>
      </c>
      <c r="R134" s="355">
        <v>50028</v>
      </c>
    </row>
    <row r="135" spans="1:18" ht="15">
      <c r="A135" s="349">
        <v>266</v>
      </c>
      <c r="B135" s="349" t="s">
        <v>104</v>
      </c>
      <c r="C135" s="355">
        <v>249800</v>
      </c>
      <c r="D135" s="308">
        <v>518</v>
      </c>
      <c r="E135" s="307">
        <v>0.28054136902021737</v>
      </c>
      <c r="F135" s="308">
        <v>4368</v>
      </c>
      <c r="G135" s="307">
        <v>2.3656461387650762</v>
      </c>
      <c r="H135" s="308">
        <v>15705</v>
      </c>
      <c r="I135" s="307">
        <v>8.5056027035955868</v>
      </c>
      <c r="J135" s="308">
        <v>79293</v>
      </c>
      <c r="K135" s="307">
        <v>42.943951300617947</v>
      </c>
      <c r="L135" s="308">
        <v>38019</v>
      </c>
      <c r="M135" s="307">
        <v>20.590544997644102</v>
      </c>
      <c r="N135" s="308">
        <v>39760</v>
      </c>
      <c r="O135" s="307">
        <v>21.533445622092362</v>
      </c>
      <c r="P135" s="308">
        <v>6980</v>
      </c>
      <c r="Q135" s="307">
        <v>3.7802678682647057</v>
      </c>
      <c r="R135" s="355">
        <v>184643</v>
      </c>
    </row>
    <row r="136" spans="1:18" ht="15">
      <c r="A136" s="349">
        <v>308</v>
      </c>
      <c r="B136" s="349" t="s">
        <v>112</v>
      </c>
      <c r="C136" s="355">
        <v>56148</v>
      </c>
      <c r="D136" s="308">
        <v>123</v>
      </c>
      <c r="E136" s="307">
        <v>0.33215414112500341</v>
      </c>
      <c r="F136" s="308">
        <v>1200</v>
      </c>
      <c r="G136" s="307">
        <v>3.240528206097594</v>
      </c>
      <c r="H136" s="308">
        <v>3927</v>
      </c>
      <c r="I136" s="307">
        <v>10.604628554454376</v>
      </c>
      <c r="J136" s="308">
        <v>18214</v>
      </c>
      <c r="K136" s="307">
        <v>49.185817288217983</v>
      </c>
      <c r="L136" s="308">
        <v>7244</v>
      </c>
      <c r="M136" s="307">
        <v>19.561988604142474</v>
      </c>
      <c r="N136" s="308">
        <v>5472</v>
      </c>
      <c r="O136" s="307">
        <v>14.776808619805029</v>
      </c>
      <c r="P136" s="308">
        <v>851</v>
      </c>
      <c r="Q136" s="307">
        <v>2.2980745861575436</v>
      </c>
      <c r="R136" s="355">
        <v>37031</v>
      </c>
    </row>
    <row r="137" spans="1:18" ht="15">
      <c r="A137" s="349">
        <v>360</v>
      </c>
      <c r="B137" s="349" t="s">
        <v>3349</v>
      </c>
      <c r="C137" s="355">
        <v>299098</v>
      </c>
      <c r="D137" s="308">
        <v>831</v>
      </c>
      <c r="E137" s="307">
        <v>0.32880159534059256</v>
      </c>
      <c r="F137" s="308">
        <v>7791</v>
      </c>
      <c r="G137" s="307">
        <v>3.0826633324892381</v>
      </c>
      <c r="H137" s="308">
        <v>25542</v>
      </c>
      <c r="I137" s="307">
        <v>10.106197771587745</v>
      </c>
      <c r="J137" s="308">
        <v>125380</v>
      </c>
      <c r="K137" s="307">
        <v>49.609078247657635</v>
      </c>
      <c r="L137" s="308">
        <v>47426</v>
      </c>
      <c r="M137" s="307">
        <v>18.765035452013169</v>
      </c>
      <c r="N137" s="308">
        <v>39546</v>
      </c>
      <c r="O137" s="307">
        <v>15.647157508229931</v>
      </c>
      <c r="P137" s="308">
        <v>6220</v>
      </c>
      <c r="Q137" s="307">
        <v>2.4610660926816914</v>
      </c>
      <c r="R137" s="355">
        <v>252736</v>
      </c>
    </row>
    <row r="138" spans="1:18" ht="15">
      <c r="A138" s="349">
        <v>380</v>
      </c>
      <c r="B138" s="349" t="s">
        <v>139</v>
      </c>
      <c r="C138" s="355">
        <v>77888</v>
      </c>
      <c r="D138" s="308">
        <v>146</v>
      </c>
      <c r="E138" s="307">
        <v>0.33168249352537599</v>
      </c>
      <c r="F138" s="308">
        <v>1359</v>
      </c>
      <c r="G138" s="307">
        <v>3.0873733472670271</v>
      </c>
      <c r="H138" s="308">
        <v>4495</v>
      </c>
      <c r="I138" s="307">
        <v>10.211731564360035</v>
      </c>
      <c r="J138" s="308">
        <v>22023</v>
      </c>
      <c r="K138" s="307">
        <v>50.031805170612017</v>
      </c>
      <c r="L138" s="308">
        <v>8354</v>
      </c>
      <c r="M138" s="307">
        <v>18.97859966377391</v>
      </c>
      <c r="N138" s="308">
        <v>6567</v>
      </c>
      <c r="O138" s="307">
        <v>14.918896814939341</v>
      </c>
      <c r="P138" s="308">
        <v>1074</v>
      </c>
      <c r="Q138" s="307">
        <v>2.4399109455222865</v>
      </c>
      <c r="R138" s="355">
        <v>44018</v>
      </c>
    </row>
    <row r="139" spans="1:18" ht="15.75" thickBot="1">
      <c r="A139" s="349">
        <v>631</v>
      </c>
      <c r="B139" s="349" t="s">
        <v>185</v>
      </c>
      <c r="C139" s="384">
        <v>90743</v>
      </c>
      <c r="D139" s="308">
        <v>228</v>
      </c>
      <c r="E139" s="307">
        <v>0.31313949815275166</v>
      </c>
      <c r="F139" s="308">
        <v>2177</v>
      </c>
      <c r="G139" s="307">
        <v>2.9899328398181595</v>
      </c>
      <c r="H139" s="308">
        <v>6412</v>
      </c>
      <c r="I139" s="307">
        <v>8.8063616761203676</v>
      </c>
      <c r="J139" s="308">
        <v>36237</v>
      </c>
      <c r="K139" s="307">
        <v>49.768578923514305</v>
      </c>
      <c r="L139" s="308">
        <v>13747</v>
      </c>
      <c r="M139" s="307">
        <v>18.880388952218759</v>
      </c>
      <c r="N139" s="308">
        <v>12297</v>
      </c>
      <c r="O139" s="307">
        <v>16.888931617475382</v>
      </c>
      <c r="P139" s="308">
        <v>1713</v>
      </c>
      <c r="Q139" s="307">
        <v>2.3526664927002789</v>
      </c>
      <c r="R139" s="355">
        <v>72811</v>
      </c>
    </row>
    <row r="140" spans="1:18">
      <c r="B140" s="63"/>
    </row>
    <row r="141" spans="1:18">
      <c r="B141" s="219" t="s">
        <v>424</v>
      </c>
      <c r="C141" s="799" t="s">
        <v>440</v>
      </c>
      <c r="D141" s="800"/>
      <c r="E141" s="800"/>
      <c r="F141" s="800"/>
      <c r="G141" s="800"/>
      <c r="H141" s="800"/>
      <c r="I141" s="800"/>
      <c r="J141" s="800"/>
      <c r="K141" s="732" t="s">
        <v>269</v>
      </c>
      <c r="L141" s="732"/>
      <c r="M141" s="732"/>
      <c r="N141" s="733"/>
    </row>
    <row r="142" spans="1:18">
      <c r="B142" s="222" t="s">
        <v>3362</v>
      </c>
      <c r="C142" s="801" t="s">
        <v>429</v>
      </c>
      <c r="D142" s="802"/>
      <c r="E142" s="802"/>
      <c r="F142" s="802"/>
      <c r="G142" s="802"/>
      <c r="H142" s="802"/>
      <c r="I142" s="802"/>
      <c r="J142" s="802"/>
      <c r="K142" s="802"/>
      <c r="L142" s="802"/>
      <c r="M142" s="802"/>
      <c r="N142" s="802"/>
    </row>
    <row r="143" spans="1:18">
      <c r="B143" s="62"/>
    </row>
    <row r="144" spans="1:18">
      <c r="B144" s="60"/>
    </row>
  </sheetData>
  <sheetProtection autoFilter="0"/>
  <mergeCells count="8">
    <mergeCell ref="C1:Q1"/>
    <mergeCell ref="D2:Q3"/>
    <mergeCell ref="C142:N142"/>
    <mergeCell ref="R2:R4"/>
    <mergeCell ref="A2:A5"/>
    <mergeCell ref="B2:B4"/>
    <mergeCell ref="C2:C4"/>
    <mergeCell ref="C141:J141"/>
  </mergeCells>
  <pageMargins left="0.75" right="0.75" top="1" bottom="1" header="0" footer="0"/>
  <pageSetup scale="76" orientation="portrait" r:id="rId1"/>
  <headerFooter alignWithMargins="0"/>
  <colBreaks count="1" manualBreakCount="1">
    <brk id="14" max="141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9900"/>
  </sheetPr>
  <dimension ref="A1:P144"/>
  <sheetViews>
    <sheetView showGridLines="0" zoomScaleNormal="100" zoomScaleSheetLayoutView="100" workbookViewId="0">
      <pane xSplit="3" ySplit="5" topLeftCell="D6" activePane="bottomRight" state="frozen"/>
      <selection pane="topRight" activeCell="Z24" sqref="Z24"/>
      <selection pane="bottomLeft" activeCell="Z24" sqref="Z24"/>
      <selection pane="bottomRight" activeCell="N26" sqref="N26"/>
    </sheetView>
  </sheetViews>
  <sheetFormatPr baseColWidth="10" defaultColWidth="11.42578125" defaultRowHeight="12.75"/>
  <cols>
    <col min="1" max="1" width="10.7109375" style="64" customWidth="1"/>
    <col min="2" max="2" width="31.42578125" style="59" customWidth="1"/>
    <col min="3" max="3" width="11.42578125" style="64"/>
    <col min="4" max="4" width="13.7109375" style="64" customWidth="1"/>
    <col min="5" max="5" width="6.7109375" style="64" customWidth="1"/>
    <col min="6" max="6" width="11.42578125" style="64"/>
    <col min="7" max="7" width="6.7109375" style="64" customWidth="1"/>
    <col min="8" max="8" width="13.7109375" style="64" customWidth="1"/>
    <col min="9" max="9" width="6.7109375" style="64" customWidth="1"/>
    <col min="10" max="10" width="11.42578125" style="64"/>
    <col min="11" max="11" width="6.7109375" style="64" customWidth="1"/>
    <col min="12" max="12" width="11.42578125" style="64"/>
    <col min="13" max="13" width="6.7109375" style="64" customWidth="1"/>
    <col min="14" max="14" width="11.42578125" style="64"/>
    <col min="15" max="15" width="6.7109375" style="64" customWidth="1"/>
    <col min="16" max="16" width="11.5703125" style="64" customWidth="1"/>
    <col min="17" max="16384" width="11.42578125" style="64"/>
  </cols>
  <sheetData>
    <row r="1" spans="1:16" ht="90.75" customHeight="1" thickBot="1">
      <c r="A1" s="606"/>
      <c r="B1" s="607"/>
      <c r="C1" s="608"/>
      <c r="D1" s="943" t="s">
        <v>3372</v>
      </c>
      <c r="E1" s="943"/>
      <c r="F1" s="943"/>
      <c r="G1" s="943"/>
      <c r="H1" s="943"/>
      <c r="I1" s="943"/>
      <c r="J1" s="943"/>
      <c r="K1" s="943"/>
      <c r="L1" s="943"/>
      <c r="M1" s="943"/>
      <c r="N1" s="943"/>
      <c r="O1" s="943"/>
      <c r="P1" s="633" t="s">
        <v>269</v>
      </c>
    </row>
    <row r="2" spans="1:16" ht="12.75" customHeight="1">
      <c r="A2" s="944" t="s">
        <v>3306</v>
      </c>
      <c r="B2" s="946" t="s">
        <v>3307</v>
      </c>
      <c r="C2" s="931" t="s">
        <v>280</v>
      </c>
      <c r="D2" s="948" t="s">
        <v>3352</v>
      </c>
      <c r="E2" s="948"/>
      <c r="F2" s="948"/>
      <c r="G2" s="948"/>
      <c r="H2" s="948"/>
      <c r="I2" s="948"/>
      <c r="J2" s="948"/>
      <c r="K2" s="948"/>
      <c r="L2" s="948"/>
      <c r="M2" s="948"/>
      <c r="N2" s="948"/>
      <c r="O2" s="949"/>
      <c r="P2" s="941" t="s">
        <v>3353</v>
      </c>
    </row>
    <row r="3" spans="1:16" ht="12.75" customHeight="1">
      <c r="A3" s="945"/>
      <c r="B3" s="947"/>
      <c r="C3" s="932"/>
      <c r="D3" s="938"/>
      <c r="E3" s="938"/>
      <c r="F3" s="938"/>
      <c r="G3" s="938"/>
      <c r="H3" s="938"/>
      <c r="I3" s="938"/>
      <c r="J3" s="938"/>
      <c r="K3" s="938"/>
      <c r="L3" s="938"/>
      <c r="M3" s="938"/>
      <c r="N3" s="938"/>
      <c r="O3" s="950"/>
      <c r="P3" s="941"/>
    </row>
    <row r="4" spans="1:16" ht="27" customHeight="1" thickBot="1">
      <c r="A4" s="945"/>
      <c r="B4" s="947"/>
      <c r="C4" s="932"/>
      <c r="D4" s="609" t="s">
        <v>3364</v>
      </c>
      <c r="E4" s="610" t="s">
        <v>488</v>
      </c>
      <c r="F4" s="610" t="s">
        <v>3365</v>
      </c>
      <c r="G4" s="610" t="s">
        <v>488</v>
      </c>
      <c r="H4" s="610" t="s">
        <v>3366</v>
      </c>
      <c r="I4" s="610" t="s">
        <v>488</v>
      </c>
      <c r="J4" s="610" t="s">
        <v>3367</v>
      </c>
      <c r="K4" s="610" t="s">
        <v>488</v>
      </c>
      <c r="L4" s="610" t="s">
        <v>3368</v>
      </c>
      <c r="M4" s="610" t="s">
        <v>488</v>
      </c>
      <c r="N4" s="610" t="s">
        <v>3369</v>
      </c>
      <c r="O4" s="611" t="s">
        <v>488</v>
      </c>
      <c r="P4" s="942"/>
    </row>
    <row r="5" spans="1:16" ht="20.25" customHeight="1">
      <c r="A5" s="945"/>
      <c r="B5" s="612" t="s">
        <v>3329</v>
      </c>
      <c r="C5" s="566">
        <v>6887306</v>
      </c>
      <c r="D5" s="613">
        <v>193129</v>
      </c>
      <c r="E5" s="639">
        <v>2.8041298005344904E-2</v>
      </c>
      <c r="F5" s="613">
        <v>259787</v>
      </c>
      <c r="G5" s="639">
        <v>3.771968313880638E-2</v>
      </c>
      <c r="H5" s="615">
        <v>291346</v>
      </c>
      <c r="I5" s="639">
        <v>4.2301881170954216E-2</v>
      </c>
      <c r="J5" s="615">
        <v>763252</v>
      </c>
      <c r="K5" s="639">
        <v>0.18623097313693876</v>
      </c>
      <c r="L5" s="615">
        <v>1887399</v>
      </c>
      <c r="M5" s="639">
        <v>0.46051913714957193</v>
      </c>
      <c r="N5" s="615">
        <v>703503</v>
      </c>
      <c r="O5" s="640">
        <v>0.17165241400580128</v>
      </c>
      <c r="P5" s="619">
        <v>4098416</v>
      </c>
    </row>
    <row r="6" spans="1:16" ht="24.75" customHeight="1">
      <c r="A6" s="620"/>
      <c r="B6" s="186" t="s">
        <v>285</v>
      </c>
      <c r="C6" s="66">
        <v>110358</v>
      </c>
      <c r="D6" s="621">
        <v>1555</v>
      </c>
      <c r="E6" s="637">
        <v>1.4090505445912394E-2</v>
      </c>
      <c r="F6" s="621">
        <v>1929</v>
      </c>
      <c r="G6" s="637">
        <v>1.7479475887565921E-2</v>
      </c>
      <c r="H6" s="66">
        <v>2204</v>
      </c>
      <c r="I6" s="637">
        <v>1.9971365918193516E-2</v>
      </c>
      <c r="J6" s="66">
        <v>5516</v>
      </c>
      <c r="K6" s="637">
        <v>0.19965975314004417</v>
      </c>
      <c r="L6" s="66">
        <v>13664</v>
      </c>
      <c r="M6" s="637">
        <v>0.49458862706772361</v>
      </c>
      <c r="N6" s="66">
        <v>2759</v>
      </c>
      <c r="O6" s="637">
        <v>9.9866073044485471E-2</v>
      </c>
      <c r="P6" s="622">
        <v>27627</v>
      </c>
    </row>
    <row r="7" spans="1:16" ht="15">
      <c r="A7" s="623">
        <v>142</v>
      </c>
      <c r="B7" s="341" t="s">
        <v>67</v>
      </c>
      <c r="C7" s="355">
        <v>4673</v>
      </c>
      <c r="D7" s="624">
        <v>36</v>
      </c>
      <c r="E7" s="636">
        <v>7.7038305157286543E-3</v>
      </c>
      <c r="F7" s="308">
        <v>52</v>
      </c>
      <c r="G7" s="636">
        <v>1.1127755189385833E-2</v>
      </c>
      <c r="H7" s="308">
        <v>54</v>
      </c>
      <c r="I7" s="636">
        <v>1.1555745773592981E-2</v>
      </c>
      <c r="J7" s="308">
        <v>154</v>
      </c>
      <c r="K7" s="636">
        <v>3.2955274983950351E-2</v>
      </c>
      <c r="L7" s="308">
        <v>354</v>
      </c>
      <c r="M7" s="636">
        <v>7.57543334046651E-2</v>
      </c>
      <c r="N7" s="308">
        <v>184</v>
      </c>
      <c r="O7" s="636">
        <v>3.9375133747057561E-2</v>
      </c>
      <c r="P7" s="625">
        <v>834</v>
      </c>
    </row>
    <row r="8" spans="1:16" ht="15">
      <c r="A8" s="623">
        <v>425</v>
      </c>
      <c r="B8" s="341" t="s">
        <v>147</v>
      </c>
      <c r="C8" s="355">
        <v>8505</v>
      </c>
      <c r="D8" s="624">
        <v>129</v>
      </c>
      <c r="E8" s="636">
        <v>1.5167548500881834E-2</v>
      </c>
      <c r="F8" s="308">
        <v>175</v>
      </c>
      <c r="G8" s="636">
        <v>2.0576131687242798E-2</v>
      </c>
      <c r="H8" s="308">
        <v>194</v>
      </c>
      <c r="I8" s="636">
        <v>2.2810111699000588E-2</v>
      </c>
      <c r="J8" s="308">
        <v>489</v>
      </c>
      <c r="K8" s="636">
        <v>5.7495590828924165E-2</v>
      </c>
      <c r="L8" s="308">
        <v>1088</v>
      </c>
      <c r="M8" s="636">
        <v>0.12792475014697238</v>
      </c>
      <c r="N8" s="308">
        <v>217</v>
      </c>
      <c r="O8" s="636">
        <v>2.5514403292181069E-2</v>
      </c>
      <c r="P8" s="625">
        <v>2292</v>
      </c>
    </row>
    <row r="9" spans="1:16" ht="15">
      <c r="A9" s="623">
        <v>579</v>
      </c>
      <c r="B9" s="341" t="s">
        <v>171</v>
      </c>
      <c r="C9" s="355">
        <v>41983</v>
      </c>
      <c r="D9" s="624">
        <v>907</v>
      </c>
      <c r="E9" s="636">
        <v>2.1603982564371293E-2</v>
      </c>
      <c r="F9" s="308">
        <v>1120</v>
      </c>
      <c r="G9" s="636">
        <v>2.6677464688088036E-2</v>
      </c>
      <c r="H9" s="308">
        <v>1307</v>
      </c>
      <c r="I9" s="636">
        <v>3.1131648524402734E-2</v>
      </c>
      <c r="J9" s="308">
        <v>2916</v>
      </c>
      <c r="K9" s="636">
        <v>6.9456684848629213E-2</v>
      </c>
      <c r="L9" s="308">
        <v>7893</v>
      </c>
      <c r="M9" s="636">
        <v>0.18800466855632042</v>
      </c>
      <c r="N9" s="308">
        <v>1666</v>
      </c>
      <c r="O9" s="636">
        <v>3.9682728723530951E-2</v>
      </c>
      <c r="P9" s="625">
        <v>15809</v>
      </c>
    </row>
    <row r="10" spans="1:16" ht="15">
      <c r="A10" s="623">
        <v>585</v>
      </c>
      <c r="B10" s="341" t="s">
        <v>173</v>
      </c>
      <c r="C10" s="355">
        <v>14890</v>
      </c>
      <c r="D10" s="624">
        <v>153</v>
      </c>
      <c r="E10" s="636">
        <v>1.0275352585627938E-2</v>
      </c>
      <c r="F10" s="308">
        <v>189</v>
      </c>
      <c r="G10" s="636">
        <v>1.2693082605775688E-2</v>
      </c>
      <c r="H10" s="308">
        <v>253</v>
      </c>
      <c r="I10" s="636">
        <v>1.6991269308260577E-2</v>
      </c>
      <c r="J10" s="308">
        <v>552</v>
      </c>
      <c r="K10" s="636">
        <v>3.707186030893217E-2</v>
      </c>
      <c r="L10" s="308">
        <v>1537</v>
      </c>
      <c r="M10" s="636">
        <v>0.10322364002686367</v>
      </c>
      <c r="N10" s="308">
        <v>374</v>
      </c>
      <c r="O10" s="636">
        <v>2.5117528542646071E-2</v>
      </c>
      <c r="P10" s="625">
        <v>3058</v>
      </c>
    </row>
    <row r="11" spans="1:16" ht="15">
      <c r="A11" s="623">
        <v>591</v>
      </c>
      <c r="B11" s="341" t="s">
        <v>175</v>
      </c>
      <c r="C11" s="355">
        <v>19566</v>
      </c>
      <c r="D11" s="624">
        <v>268</v>
      </c>
      <c r="E11" s="636">
        <v>1.3697229888582234E-2</v>
      </c>
      <c r="F11" s="308">
        <v>336</v>
      </c>
      <c r="G11" s="636">
        <v>1.7172646427476235E-2</v>
      </c>
      <c r="H11" s="308">
        <v>346</v>
      </c>
      <c r="I11" s="636">
        <v>1.7683737094960645E-2</v>
      </c>
      <c r="J11" s="308">
        <v>1032</v>
      </c>
      <c r="K11" s="636">
        <v>5.2744556884391294E-2</v>
      </c>
      <c r="L11" s="308">
        <v>1999</v>
      </c>
      <c r="M11" s="636">
        <v>0.10216702443013391</v>
      </c>
      <c r="N11" s="308">
        <v>240</v>
      </c>
      <c r="O11" s="636">
        <v>1.2266176019625881E-2</v>
      </c>
      <c r="P11" s="625">
        <v>4221</v>
      </c>
    </row>
    <row r="12" spans="1:16" ht="15">
      <c r="A12" s="623">
        <v>893</v>
      </c>
      <c r="B12" s="341" t="s">
        <v>265</v>
      </c>
      <c r="C12" s="355">
        <v>20741</v>
      </c>
      <c r="D12" s="624">
        <v>62</v>
      </c>
      <c r="E12" s="636">
        <v>2.9892483486813558E-3</v>
      </c>
      <c r="F12" s="308">
        <v>57</v>
      </c>
      <c r="G12" s="636">
        <v>2.7481799334651176E-3</v>
      </c>
      <c r="H12" s="308">
        <v>50</v>
      </c>
      <c r="I12" s="636">
        <v>2.4106841521623836E-3</v>
      </c>
      <c r="J12" s="308">
        <v>373</v>
      </c>
      <c r="K12" s="636">
        <v>1.7983703775131383E-2</v>
      </c>
      <c r="L12" s="308">
        <v>793</v>
      </c>
      <c r="M12" s="636">
        <v>3.8233450653295406E-2</v>
      </c>
      <c r="N12" s="308">
        <v>78</v>
      </c>
      <c r="O12" s="636">
        <v>3.7606672773733184E-3</v>
      </c>
      <c r="P12" s="625">
        <v>1413</v>
      </c>
    </row>
    <row r="13" spans="1:16">
      <c r="A13" s="620"/>
      <c r="B13" s="186" t="s">
        <v>297</v>
      </c>
      <c r="C13" s="68">
        <v>268848</v>
      </c>
      <c r="D13" s="621">
        <v>2450</v>
      </c>
      <c r="E13" s="637">
        <v>9.1129560197583757E-3</v>
      </c>
      <c r="F13" s="621">
        <v>2985</v>
      </c>
      <c r="G13" s="637">
        <v>1.1102928048562756E-2</v>
      </c>
      <c r="H13" s="66">
        <v>3298</v>
      </c>
      <c r="I13" s="637">
        <v>1.226715467476046E-2</v>
      </c>
      <c r="J13" s="66">
        <v>8006</v>
      </c>
      <c r="K13" s="637">
        <v>0.21617388956392602</v>
      </c>
      <c r="L13" s="66">
        <v>17683</v>
      </c>
      <c r="M13" s="637">
        <v>0.47746726069933848</v>
      </c>
      <c r="N13" s="66">
        <v>2613</v>
      </c>
      <c r="O13" s="637">
        <v>7.0554880518428509E-2</v>
      </c>
      <c r="P13" s="622">
        <v>37035</v>
      </c>
    </row>
    <row r="14" spans="1:16" ht="15">
      <c r="A14" s="623">
        <v>120</v>
      </c>
      <c r="B14" s="341" t="s">
        <v>57</v>
      </c>
      <c r="C14" s="355">
        <v>31309</v>
      </c>
      <c r="D14" s="624">
        <v>77</v>
      </c>
      <c r="E14" s="636">
        <v>2.4593567344852918E-3</v>
      </c>
      <c r="F14" s="308">
        <v>71</v>
      </c>
      <c r="G14" s="636">
        <v>2.2677185473825418E-3</v>
      </c>
      <c r="H14" s="308">
        <v>80</v>
      </c>
      <c r="I14" s="636">
        <v>2.5551758280366668E-3</v>
      </c>
      <c r="J14" s="308">
        <v>368</v>
      </c>
      <c r="K14" s="636">
        <v>1.1753808808968667E-2</v>
      </c>
      <c r="L14" s="308">
        <v>673</v>
      </c>
      <c r="M14" s="636">
        <v>2.1495416653358461E-2</v>
      </c>
      <c r="N14" s="308">
        <v>82</v>
      </c>
      <c r="O14" s="636">
        <v>2.6190552237375835E-3</v>
      </c>
      <c r="P14" s="625">
        <v>1351</v>
      </c>
    </row>
    <row r="15" spans="1:16" ht="15">
      <c r="A15" s="623">
        <v>154</v>
      </c>
      <c r="B15" s="341" t="s">
        <v>77</v>
      </c>
      <c r="C15" s="355">
        <v>98423</v>
      </c>
      <c r="D15" s="624">
        <v>1423</v>
      </c>
      <c r="E15" s="636">
        <v>1.4458002702620322E-2</v>
      </c>
      <c r="F15" s="308">
        <v>1794</v>
      </c>
      <c r="G15" s="636">
        <v>1.8227446836613394E-2</v>
      </c>
      <c r="H15" s="308">
        <v>1978</v>
      </c>
      <c r="I15" s="636">
        <v>2.0096928563445537E-2</v>
      </c>
      <c r="J15" s="308">
        <v>4366</v>
      </c>
      <c r="K15" s="636">
        <v>4.4359550105158345E-2</v>
      </c>
      <c r="L15" s="308">
        <v>10398</v>
      </c>
      <c r="M15" s="636">
        <v>0.10564603801956859</v>
      </c>
      <c r="N15" s="308">
        <v>1681</v>
      </c>
      <c r="O15" s="636">
        <v>1.7079341210895826E-2</v>
      </c>
      <c r="P15" s="625">
        <v>21640</v>
      </c>
    </row>
    <row r="16" spans="1:16" ht="15">
      <c r="A16" s="623">
        <v>250</v>
      </c>
      <c r="B16" s="341" t="s">
        <v>99</v>
      </c>
      <c r="C16" s="355">
        <v>55525</v>
      </c>
      <c r="D16" s="624">
        <v>637</v>
      </c>
      <c r="E16" s="636">
        <v>1.1472309770373706E-2</v>
      </c>
      <c r="F16" s="308">
        <v>860</v>
      </c>
      <c r="G16" s="636">
        <v>1.5488518685276903E-2</v>
      </c>
      <c r="H16" s="308">
        <v>945</v>
      </c>
      <c r="I16" s="636">
        <v>1.7019360648356595E-2</v>
      </c>
      <c r="J16" s="308">
        <v>1827</v>
      </c>
      <c r="K16" s="636">
        <v>3.2904097253489417E-2</v>
      </c>
      <c r="L16" s="308">
        <v>4140</v>
      </c>
      <c r="M16" s="636">
        <v>7.4561008554705085E-2</v>
      </c>
      <c r="N16" s="308">
        <v>605</v>
      </c>
      <c r="O16" s="636">
        <v>1.0895992796037821E-2</v>
      </c>
      <c r="P16" s="625">
        <v>9014</v>
      </c>
    </row>
    <row r="17" spans="1:16" ht="15">
      <c r="A17" s="623">
        <v>495</v>
      </c>
      <c r="B17" s="341" t="s">
        <v>161</v>
      </c>
      <c r="C17" s="355">
        <v>28213</v>
      </c>
      <c r="D17" s="624">
        <v>91</v>
      </c>
      <c r="E17" s="636">
        <v>3.2254634388402511E-3</v>
      </c>
      <c r="F17" s="308">
        <v>70</v>
      </c>
      <c r="G17" s="636">
        <v>2.4811257221848083E-3</v>
      </c>
      <c r="H17" s="308">
        <v>85</v>
      </c>
      <c r="I17" s="636">
        <v>3.0127955197958387E-3</v>
      </c>
      <c r="J17" s="308">
        <v>383</v>
      </c>
      <c r="K17" s="636">
        <v>1.3575302165668308E-2</v>
      </c>
      <c r="L17" s="308">
        <v>634</v>
      </c>
      <c r="M17" s="636">
        <v>2.247191011235955E-2</v>
      </c>
      <c r="N17" s="308">
        <v>50</v>
      </c>
      <c r="O17" s="636">
        <v>1.7722326587034346E-3</v>
      </c>
      <c r="P17" s="625">
        <v>1313</v>
      </c>
    </row>
    <row r="18" spans="1:16" ht="15">
      <c r="A18" s="623">
        <v>790</v>
      </c>
      <c r="B18" s="341" t="s">
        <v>234</v>
      </c>
      <c r="C18" s="355">
        <v>28868</v>
      </c>
      <c r="D18" s="624">
        <v>100</v>
      </c>
      <c r="E18" s="636">
        <v>3.4640432312595263E-3</v>
      </c>
      <c r="F18" s="308">
        <v>100</v>
      </c>
      <c r="G18" s="636">
        <v>3.4640432312595263E-3</v>
      </c>
      <c r="H18" s="308">
        <v>104</v>
      </c>
      <c r="I18" s="636">
        <v>3.602604960509907E-3</v>
      </c>
      <c r="J18" s="308">
        <v>559</v>
      </c>
      <c r="K18" s="636">
        <v>1.936400166274075E-2</v>
      </c>
      <c r="L18" s="308">
        <v>924</v>
      </c>
      <c r="M18" s="636">
        <v>3.2007759456838022E-2</v>
      </c>
      <c r="N18" s="308">
        <v>77</v>
      </c>
      <c r="O18" s="636">
        <v>2.6673132880698351E-3</v>
      </c>
      <c r="P18" s="625">
        <v>1864</v>
      </c>
    </row>
    <row r="19" spans="1:16" ht="15">
      <c r="A19" s="623">
        <v>895</v>
      </c>
      <c r="B19" s="341" t="s">
        <v>267</v>
      </c>
      <c r="C19" s="355">
        <v>26510</v>
      </c>
      <c r="D19" s="624">
        <v>122</v>
      </c>
      <c r="E19" s="636">
        <v>4.6020369671821958E-3</v>
      </c>
      <c r="F19" s="308">
        <v>90</v>
      </c>
      <c r="G19" s="636">
        <v>3.3949453036589967E-3</v>
      </c>
      <c r="H19" s="308">
        <v>106</v>
      </c>
      <c r="I19" s="636">
        <v>3.9984911354205956E-3</v>
      </c>
      <c r="J19" s="308">
        <v>503</v>
      </c>
      <c r="K19" s="636">
        <v>1.8973972086005281E-2</v>
      </c>
      <c r="L19" s="308">
        <v>914</v>
      </c>
      <c r="M19" s="636">
        <v>3.4477555639381367E-2</v>
      </c>
      <c r="N19" s="308">
        <v>118</v>
      </c>
      <c r="O19" s="636">
        <v>4.4511505092417955E-3</v>
      </c>
      <c r="P19" s="625">
        <v>1853</v>
      </c>
    </row>
    <row r="20" spans="1:16">
      <c r="A20" s="620"/>
      <c r="B20" s="186" t="s">
        <v>3273</v>
      </c>
      <c r="C20" s="68">
        <v>542171</v>
      </c>
      <c r="D20" s="621">
        <v>15616</v>
      </c>
      <c r="E20" s="637">
        <v>2.8802720912774752E-2</v>
      </c>
      <c r="F20" s="621">
        <v>18305</v>
      </c>
      <c r="G20" s="637">
        <v>3.3762410752327221E-2</v>
      </c>
      <c r="H20" s="66">
        <v>21626</v>
      </c>
      <c r="I20" s="637">
        <v>3.9887784481279893E-2</v>
      </c>
      <c r="J20" s="66">
        <v>40234</v>
      </c>
      <c r="K20" s="637">
        <v>0.20203470855260516</v>
      </c>
      <c r="L20" s="66">
        <v>87460</v>
      </c>
      <c r="M20" s="637">
        <v>0.43917968906921623</v>
      </c>
      <c r="N20" s="66">
        <v>15903</v>
      </c>
      <c r="O20" s="637">
        <v>7.985678704856787E-2</v>
      </c>
      <c r="P20" s="622">
        <v>199144</v>
      </c>
    </row>
    <row r="21" spans="1:16" ht="15">
      <c r="A21" s="623">
        <v>45</v>
      </c>
      <c r="B21" s="341" t="s">
        <v>32</v>
      </c>
      <c r="C21" s="355">
        <v>131754</v>
      </c>
      <c r="D21" s="624">
        <v>6176</v>
      </c>
      <c r="E21" s="636">
        <v>4.687523718444981E-2</v>
      </c>
      <c r="F21" s="308">
        <v>7722</v>
      </c>
      <c r="G21" s="636">
        <v>5.8609226285349973E-2</v>
      </c>
      <c r="H21" s="308">
        <v>8978</v>
      </c>
      <c r="I21" s="636">
        <v>6.8142143692032114E-2</v>
      </c>
      <c r="J21" s="308">
        <v>16769</v>
      </c>
      <c r="K21" s="636">
        <v>0.1272750732425581</v>
      </c>
      <c r="L21" s="308">
        <v>38141</v>
      </c>
      <c r="M21" s="636">
        <v>0.28948646720403176</v>
      </c>
      <c r="N21" s="308">
        <v>7299</v>
      </c>
      <c r="O21" s="636">
        <v>5.5398697572749213E-2</v>
      </c>
      <c r="P21" s="625">
        <v>85085</v>
      </c>
    </row>
    <row r="22" spans="1:16" ht="15">
      <c r="A22" s="623">
        <v>51</v>
      </c>
      <c r="B22" s="341" t="s">
        <v>35</v>
      </c>
      <c r="C22" s="355">
        <v>31462</v>
      </c>
      <c r="D22" s="624">
        <v>252</v>
      </c>
      <c r="E22" s="636">
        <v>8.0096624499396089E-3</v>
      </c>
      <c r="F22" s="308">
        <v>301</v>
      </c>
      <c r="G22" s="636">
        <v>9.5670968152056449E-3</v>
      </c>
      <c r="H22" s="308">
        <v>330</v>
      </c>
      <c r="I22" s="636">
        <v>1.0488843684444728E-2</v>
      </c>
      <c r="J22" s="308">
        <v>688</v>
      </c>
      <c r="K22" s="636">
        <v>2.1867649863327187E-2</v>
      </c>
      <c r="L22" s="308">
        <v>1827</v>
      </c>
      <c r="M22" s="636">
        <v>5.8070052762062167E-2</v>
      </c>
      <c r="N22" s="308">
        <v>388</v>
      </c>
      <c r="O22" s="636">
        <v>1.2332337422922892E-2</v>
      </c>
      <c r="P22" s="625">
        <v>3786</v>
      </c>
    </row>
    <row r="23" spans="1:16" ht="15">
      <c r="A23" s="623">
        <v>147</v>
      </c>
      <c r="B23" s="341" t="s">
        <v>71</v>
      </c>
      <c r="C23" s="355">
        <v>52749</v>
      </c>
      <c r="D23" s="624">
        <v>2255</v>
      </c>
      <c r="E23" s="636">
        <v>4.2749625585319154E-2</v>
      </c>
      <c r="F23" s="308">
        <v>2480</v>
      </c>
      <c r="G23" s="636">
        <v>4.7015109291171399E-2</v>
      </c>
      <c r="H23" s="308">
        <v>2992</v>
      </c>
      <c r="I23" s="636">
        <v>5.6721454435155166E-2</v>
      </c>
      <c r="J23" s="308">
        <v>5492</v>
      </c>
      <c r="K23" s="636">
        <v>0.10411571783351344</v>
      </c>
      <c r="L23" s="308">
        <v>11081</v>
      </c>
      <c r="M23" s="636">
        <v>0.21007033308688317</v>
      </c>
      <c r="N23" s="308">
        <v>1941</v>
      </c>
      <c r="O23" s="636">
        <v>3.6796906102485358E-2</v>
      </c>
      <c r="P23" s="625">
        <v>26241</v>
      </c>
    </row>
    <row r="24" spans="1:16" ht="15">
      <c r="A24" s="623">
        <v>172</v>
      </c>
      <c r="B24" s="341" t="s">
        <v>79</v>
      </c>
      <c r="C24" s="355">
        <v>61714</v>
      </c>
      <c r="D24" s="624">
        <v>2515</v>
      </c>
      <c r="E24" s="636">
        <v>4.0752503483812423E-2</v>
      </c>
      <c r="F24" s="308">
        <v>2937</v>
      </c>
      <c r="G24" s="636">
        <v>4.7590498104157893E-2</v>
      </c>
      <c r="H24" s="308">
        <v>3571</v>
      </c>
      <c r="I24" s="636">
        <v>5.7863693813397281E-2</v>
      </c>
      <c r="J24" s="308">
        <v>6337</v>
      </c>
      <c r="K24" s="636">
        <v>0.10268334575623035</v>
      </c>
      <c r="L24" s="308">
        <v>13551</v>
      </c>
      <c r="M24" s="636">
        <v>0.21957740545095117</v>
      </c>
      <c r="N24" s="308">
        <v>2437</v>
      </c>
      <c r="O24" s="636">
        <v>3.9488608743559001E-2</v>
      </c>
      <c r="P24" s="625">
        <v>31348</v>
      </c>
    </row>
    <row r="25" spans="1:16" ht="15">
      <c r="A25" s="623">
        <v>475</v>
      </c>
      <c r="B25" s="341" t="s">
        <v>153</v>
      </c>
      <c r="C25" s="355">
        <v>5398</v>
      </c>
      <c r="D25" s="624">
        <v>14</v>
      </c>
      <c r="E25" s="636">
        <v>2.5935531678399409E-3</v>
      </c>
      <c r="F25" s="308">
        <v>15</v>
      </c>
      <c r="G25" s="636">
        <v>2.7788069655427937E-3</v>
      </c>
      <c r="H25" s="308">
        <v>15</v>
      </c>
      <c r="I25" s="636">
        <v>2.7788069655427937E-3</v>
      </c>
      <c r="J25" s="308">
        <v>48</v>
      </c>
      <c r="K25" s="636">
        <v>8.8921822897369395E-3</v>
      </c>
      <c r="L25" s="308">
        <v>161</v>
      </c>
      <c r="M25" s="636">
        <v>2.9825861430159317E-2</v>
      </c>
      <c r="N25" s="308">
        <v>29</v>
      </c>
      <c r="O25" s="636">
        <v>5.3723601333827342E-3</v>
      </c>
      <c r="P25" s="625">
        <v>282</v>
      </c>
    </row>
    <row r="26" spans="1:16" ht="15">
      <c r="A26" s="623">
        <v>480</v>
      </c>
      <c r="B26" s="341" t="s">
        <v>155</v>
      </c>
      <c r="C26" s="355">
        <v>14838</v>
      </c>
      <c r="D26" s="624">
        <v>143</v>
      </c>
      <c r="E26" s="636">
        <v>9.6374174417037332E-3</v>
      </c>
      <c r="F26" s="308">
        <v>158</v>
      </c>
      <c r="G26" s="636">
        <v>1.064833535516916E-2</v>
      </c>
      <c r="H26" s="308">
        <v>183</v>
      </c>
      <c r="I26" s="636">
        <v>1.2333198544278204E-2</v>
      </c>
      <c r="J26" s="308">
        <v>513</v>
      </c>
      <c r="K26" s="636">
        <v>3.4573392640517592E-2</v>
      </c>
      <c r="L26" s="308">
        <v>1024</v>
      </c>
      <c r="M26" s="636">
        <v>6.9011996225906452E-2</v>
      </c>
      <c r="N26" s="308">
        <v>124</v>
      </c>
      <c r="O26" s="636">
        <v>8.3569214179808598E-3</v>
      </c>
      <c r="P26" s="625">
        <v>2145</v>
      </c>
    </row>
    <row r="27" spans="1:16" ht="15">
      <c r="A27" s="623">
        <v>490</v>
      </c>
      <c r="B27" s="341" t="s">
        <v>159</v>
      </c>
      <c r="C27" s="355">
        <v>45503</v>
      </c>
      <c r="D27" s="624">
        <v>384</v>
      </c>
      <c r="E27" s="636">
        <v>8.4390040217128537E-3</v>
      </c>
      <c r="F27" s="308">
        <v>413</v>
      </c>
      <c r="G27" s="636">
        <v>9.0763246379359595E-3</v>
      </c>
      <c r="H27" s="308">
        <v>441</v>
      </c>
      <c r="I27" s="636">
        <v>9.6916686811858565E-3</v>
      </c>
      <c r="J27" s="308">
        <v>1181</v>
      </c>
      <c r="K27" s="636">
        <v>2.5954332681361669E-2</v>
      </c>
      <c r="L27" s="308">
        <v>2521</v>
      </c>
      <c r="M27" s="636">
        <v>5.5402940465463818E-2</v>
      </c>
      <c r="N27" s="308">
        <v>356</v>
      </c>
      <c r="O27" s="636">
        <v>7.8236599784629584E-3</v>
      </c>
      <c r="P27" s="625">
        <v>5296</v>
      </c>
    </row>
    <row r="28" spans="1:16" ht="15">
      <c r="A28" s="623">
        <v>659</v>
      </c>
      <c r="B28" s="341" t="s">
        <v>199</v>
      </c>
      <c r="C28" s="355">
        <v>21608</v>
      </c>
      <c r="D28" s="624">
        <v>107</v>
      </c>
      <c r="E28" s="636">
        <v>4.9518696778970755E-3</v>
      </c>
      <c r="F28" s="308">
        <v>137</v>
      </c>
      <c r="G28" s="636">
        <v>6.3402443539429844E-3</v>
      </c>
      <c r="H28" s="308">
        <v>151</v>
      </c>
      <c r="I28" s="636">
        <v>6.9881525360977418E-3</v>
      </c>
      <c r="J28" s="308">
        <v>360</v>
      </c>
      <c r="K28" s="636">
        <v>1.6660496112550906E-2</v>
      </c>
      <c r="L28" s="308">
        <v>830</v>
      </c>
      <c r="M28" s="636">
        <v>3.8411699370603479E-2</v>
      </c>
      <c r="N28" s="308">
        <v>85</v>
      </c>
      <c r="O28" s="636">
        <v>3.9337282487967419E-3</v>
      </c>
      <c r="P28" s="625">
        <v>1670</v>
      </c>
    </row>
    <row r="29" spans="1:16" ht="15">
      <c r="A29" s="623">
        <v>665</v>
      </c>
      <c r="B29" s="341" t="s">
        <v>207</v>
      </c>
      <c r="C29" s="355">
        <v>33150</v>
      </c>
      <c r="D29" s="624">
        <v>148</v>
      </c>
      <c r="E29" s="636">
        <v>4.464555052790347E-3</v>
      </c>
      <c r="F29" s="308">
        <v>175</v>
      </c>
      <c r="G29" s="636">
        <v>5.279034690799397E-3</v>
      </c>
      <c r="H29" s="308">
        <v>217</v>
      </c>
      <c r="I29" s="636">
        <v>6.5460030165912517E-3</v>
      </c>
      <c r="J29" s="308">
        <v>410</v>
      </c>
      <c r="K29" s="636">
        <v>1.2368024132730015E-2</v>
      </c>
      <c r="L29" s="308">
        <v>1103</v>
      </c>
      <c r="M29" s="636">
        <v>3.3273001508295624E-2</v>
      </c>
      <c r="N29" s="308">
        <v>175</v>
      </c>
      <c r="O29" s="636">
        <v>5.279034690799397E-3</v>
      </c>
      <c r="P29" s="625">
        <v>2228</v>
      </c>
    </row>
    <row r="30" spans="1:16" ht="15">
      <c r="A30" s="623">
        <v>837</v>
      </c>
      <c r="B30" s="341" t="s">
        <v>242</v>
      </c>
      <c r="C30" s="355">
        <v>134278</v>
      </c>
      <c r="D30" s="624">
        <v>3601</v>
      </c>
      <c r="E30" s="636">
        <v>2.6817498026482374E-2</v>
      </c>
      <c r="F30" s="308">
        <v>3947</v>
      </c>
      <c r="G30" s="636">
        <v>2.9394241796869183E-2</v>
      </c>
      <c r="H30" s="308">
        <v>4737</v>
      </c>
      <c r="I30" s="636">
        <v>3.5277558498041379E-2</v>
      </c>
      <c r="J30" s="308">
        <v>8373</v>
      </c>
      <c r="K30" s="636">
        <v>6.2355709796094672E-2</v>
      </c>
      <c r="L30" s="308">
        <v>17081</v>
      </c>
      <c r="M30" s="636">
        <v>0.12720624376293957</v>
      </c>
      <c r="N30" s="308">
        <v>3054</v>
      </c>
      <c r="O30" s="636">
        <v>2.2743859753645422E-2</v>
      </c>
      <c r="P30" s="625">
        <v>40793</v>
      </c>
    </row>
    <row r="31" spans="1:16" ht="15">
      <c r="A31" s="623">
        <v>873</v>
      </c>
      <c r="B31" s="341" t="s">
        <v>3330</v>
      </c>
      <c r="C31" s="355">
        <v>9717</v>
      </c>
      <c r="D31" s="624">
        <v>21</v>
      </c>
      <c r="E31" s="636">
        <v>2.1611608521148501E-3</v>
      </c>
      <c r="F31" s="308">
        <v>20</v>
      </c>
      <c r="G31" s="636">
        <v>2.0582484305855715E-3</v>
      </c>
      <c r="H31" s="308">
        <v>11</v>
      </c>
      <c r="I31" s="636">
        <v>1.1320366368220644E-3</v>
      </c>
      <c r="J31" s="308">
        <v>63</v>
      </c>
      <c r="K31" s="636">
        <v>6.4834825563445508E-3</v>
      </c>
      <c r="L31" s="308">
        <v>140</v>
      </c>
      <c r="M31" s="636">
        <v>1.4407739014099002E-2</v>
      </c>
      <c r="N31" s="308">
        <v>15</v>
      </c>
      <c r="O31" s="636">
        <v>1.5436863229391787E-3</v>
      </c>
      <c r="P31" s="625">
        <v>270</v>
      </c>
    </row>
    <row r="32" spans="1:16">
      <c r="A32" s="620"/>
      <c r="B32" s="186" t="s">
        <v>316</v>
      </c>
      <c r="C32" s="68">
        <v>208590</v>
      </c>
      <c r="D32" s="621">
        <v>2103</v>
      </c>
      <c r="E32" s="637">
        <v>1.0081979001869697E-2</v>
      </c>
      <c r="F32" s="621">
        <v>2650</v>
      </c>
      <c r="G32" s="637">
        <v>1.2704348242964668E-2</v>
      </c>
      <c r="H32" s="66">
        <v>3192</v>
      </c>
      <c r="I32" s="637">
        <v>1.5302747015676686E-2</v>
      </c>
      <c r="J32" s="66">
        <v>9281</v>
      </c>
      <c r="K32" s="637">
        <v>0.22879329471219031</v>
      </c>
      <c r="L32" s="66">
        <v>19462</v>
      </c>
      <c r="M32" s="637">
        <v>0.47977320350055469</v>
      </c>
      <c r="N32" s="66">
        <v>3877</v>
      </c>
      <c r="O32" s="637">
        <v>9.557500308147418E-2</v>
      </c>
      <c r="P32" s="622">
        <v>40565</v>
      </c>
    </row>
    <row r="33" spans="1:16" ht="15">
      <c r="A33" s="623">
        <v>31</v>
      </c>
      <c r="B33" s="341" t="s">
        <v>16</v>
      </c>
      <c r="C33" s="355">
        <v>27921</v>
      </c>
      <c r="D33" s="624">
        <v>141</v>
      </c>
      <c r="E33" s="636">
        <v>5.0499623938970667E-3</v>
      </c>
      <c r="F33" s="308">
        <v>208</v>
      </c>
      <c r="G33" s="636">
        <v>7.4495899144013467E-3</v>
      </c>
      <c r="H33" s="308">
        <v>278</v>
      </c>
      <c r="I33" s="636">
        <v>9.9566634432864155E-3</v>
      </c>
      <c r="J33" s="308">
        <v>809</v>
      </c>
      <c r="K33" s="636">
        <v>2.8974606926686006E-2</v>
      </c>
      <c r="L33" s="308">
        <v>1815</v>
      </c>
      <c r="M33" s="636">
        <v>6.5004835070377132E-2</v>
      </c>
      <c r="N33" s="308">
        <v>420</v>
      </c>
      <c r="O33" s="636">
        <v>1.5042441173310411E-2</v>
      </c>
      <c r="P33" s="625">
        <v>3671</v>
      </c>
    </row>
    <row r="34" spans="1:16" ht="15">
      <c r="A34" s="623">
        <v>40</v>
      </c>
      <c r="B34" s="341" t="s">
        <v>24</v>
      </c>
      <c r="C34" s="355">
        <v>19704</v>
      </c>
      <c r="D34" s="624">
        <v>68</v>
      </c>
      <c r="E34" s="636">
        <v>3.4510759236703208E-3</v>
      </c>
      <c r="F34" s="308">
        <v>96</v>
      </c>
      <c r="G34" s="636">
        <v>4.8721071863580996E-3</v>
      </c>
      <c r="H34" s="308">
        <v>103</v>
      </c>
      <c r="I34" s="636">
        <v>5.2273650020300448E-3</v>
      </c>
      <c r="J34" s="308">
        <v>404</v>
      </c>
      <c r="K34" s="636">
        <v>2.0503451075923669E-2</v>
      </c>
      <c r="L34" s="308">
        <v>787</v>
      </c>
      <c r="M34" s="636">
        <v>3.9941128704831505E-2</v>
      </c>
      <c r="N34" s="308">
        <v>96</v>
      </c>
      <c r="O34" s="636">
        <v>4.8721071863580996E-3</v>
      </c>
      <c r="P34" s="625">
        <v>1554</v>
      </c>
    </row>
    <row r="35" spans="1:16" ht="15">
      <c r="A35" s="623">
        <v>190</v>
      </c>
      <c r="B35" s="341" t="s">
        <v>81</v>
      </c>
      <c r="C35" s="355">
        <v>10246</v>
      </c>
      <c r="D35" s="624">
        <v>156</v>
      </c>
      <c r="E35" s="636">
        <v>1.5225453835643178E-2</v>
      </c>
      <c r="F35" s="308">
        <v>214</v>
      </c>
      <c r="G35" s="636">
        <v>2.0886199492484873E-2</v>
      </c>
      <c r="H35" s="308">
        <v>265</v>
      </c>
      <c r="I35" s="636">
        <v>2.5863751707983603E-2</v>
      </c>
      <c r="J35" s="308">
        <v>632</v>
      </c>
      <c r="K35" s="636">
        <v>6.1682607846964672E-2</v>
      </c>
      <c r="L35" s="308">
        <v>1436</v>
      </c>
      <c r="M35" s="636">
        <v>0.14015225453835642</v>
      </c>
      <c r="N35" s="308">
        <v>510</v>
      </c>
      <c r="O35" s="636">
        <v>4.977552215498731E-2</v>
      </c>
      <c r="P35" s="625">
        <v>3213</v>
      </c>
    </row>
    <row r="36" spans="1:16" ht="15">
      <c r="A36" s="623">
        <v>604</v>
      </c>
      <c r="B36" s="341" t="s">
        <v>177</v>
      </c>
      <c r="C36" s="355">
        <v>30559</v>
      </c>
      <c r="D36" s="624">
        <v>305</v>
      </c>
      <c r="E36" s="636">
        <v>9.9806930855067255E-3</v>
      </c>
      <c r="F36" s="308">
        <v>344</v>
      </c>
      <c r="G36" s="636">
        <v>1.1256912857096108E-2</v>
      </c>
      <c r="H36" s="308">
        <v>404</v>
      </c>
      <c r="I36" s="636">
        <v>1.3220327890310546E-2</v>
      </c>
      <c r="J36" s="308">
        <v>1523</v>
      </c>
      <c r="K36" s="636">
        <v>4.9838018259759809E-2</v>
      </c>
      <c r="L36" s="308">
        <v>2861</v>
      </c>
      <c r="M36" s="636">
        <v>9.3622173500441774E-2</v>
      </c>
      <c r="N36" s="308">
        <v>352</v>
      </c>
      <c r="O36" s="636">
        <v>1.1518701528191368E-2</v>
      </c>
      <c r="P36" s="625">
        <v>5789</v>
      </c>
    </row>
    <row r="37" spans="1:16" ht="15">
      <c r="A37" s="623">
        <v>670</v>
      </c>
      <c r="B37" s="341" t="s">
        <v>211</v>
      </c>
      <c r="C37" s="355">
        <v>22271</v>
      </c>
      <c r="D37" s="624">
        <v>164</v>
      </c>
      <c r="E37" s="636">
        <v>7.3638363791477708E-3</v>
      </c>
      <c r="F37" s="308">
        <v>224</v>
      </c>
      <c r="G37" s="636">
        <v>1.0057922859323784E-2</v>
      </c>
      <c r="H37" s="308">
        <v>301</v>
      </c>
      <c r="I37" s="636">
        <v>1.3515333842216336E-2</v>
      </c>
      <c r="J37" s="308">
        <v>682</v>
      </c>
      <c r="K37" s="636">
        <v>3.0622782991334023E-2</v>
      </c>
      <c r="L37" s="308">
        <v>1624</v>
      </c>
      <c r="M37" s="636">
        <v>7.2919940730097429E-2</v>
      </c>
      <c r="N37" s="308">
        <v>398</v>
      </c>
      <c r="O37" s="636">
        <v>1.7870773651834225E-2</v>
      </c>
      <c r="P37" s="625">
        <v>3393</v>
      </c>
    </row>
    <row r="38" spans="1:16" ht="15">
      <c r="A38" s="623">
        <v>690</v>
      </c>
      <c r="B38" s="341" t="s">
        <v>221</v>
      </c>
      <c r="C38" s="355">
        <v>12708</v>
      </c>
      <c r="D38" s="624">
        <v>69</v>
      </c>
      <c r="E38" s="636">
        <v>5.4296506137865913E-3</v>
      </c>
      <c r="F38" s="308">
        <v>101</v>
      </c>
      <c r="G38" s="636">
        <v>7.9477494491658803E-3</v>
      </c>
      <c r="H38" s="308">
        <v>138</v>
      </c>
      <c r="I38" s="636">
        <v>1.0859301227573183E-2</v>
      </c>
      <c r="J38" s="308">
        <v>304</v>
      </c>
      <c r="K38" s="636">
        <v>2.3921938936103244E-2</v>
      </c>
      <c r="L38" s="308">
        <v>649</v>
      </c>
      <c r="M38" s="636">
        <v>5.1070192005036201E-2</v>
      </c>
      <c r="N38" s="308">
        <v>213</v>
      </c>
      <c r="O38" s="636">
        <v>1.676109537299339E-2</v>
      </c>
      <c r="P38" s="625">
        <v>1474</v>
      </c>
    </row>
    <row r="39" spans="1:16" ht="15">
      <c r="A39" s="623">
        <v>736</v>
      </c>
      <c r="B39" s="341" t="s">
        <v>225</v>
      </c>
      <c r="C39" s="355">
        <v>40607</v>
      </c>
      <c r="D39" s="624">
        <v>862</v>
      </c>
      <c r="E39" s="636">
        <v>2.1227867116507006E-2</v>
      </c>
      <c r="F39" s="308">
        <v>1023</v>
      </c>
      <c r="G39" s="636">
        <v>2.5192700765877804E-2</v>
      </c>
      <c r="H39" s="308">
        <v>1180</v>
      </c>
      <c r="I39" s="636">
        <v>2.9059029231413302E-2</v>
      </c>
      <c r="J39" s="308">
        <v>3391</v>
      </c>
      <c r="K39" s="636">
        <v>8.3507769596375014E-2</v>
      </c>
      <c r="L39" s="308">
        <v>6949</v>
      </c>
      <c r="M39" s="636">
        <v>0.17112813061787377</v>
      </c>
      <c r="N39" s="308">
        <v>1068</v>
      </c>
      <c r="O39" s="636">
        <v>2.6300884084024923E-2</v>
      </c>
      <c r="P39" s="625">
        <v>14473</v>
      </c>
    </row>
    <row r="40" spans="1:16" ht="15">
      <c r="A40" s="623">
        <v>858</v>
      </c>
      <c r="B40" s="341" t="s">
        <v>253</v>
      </c>
      <c r="C40" s="355">
        <v>12414</v>
      </c>
      <c r="D40" s="624">
        <v>129</v>
      </c>
      <c r="E40" s="636">
        <v>1.0391493475108747E-2</v>
      </c>
      <c r="F40" s="308">
        <v>167</v>
      </c>
      <c r="G40" s="636">
        <v>1.3452553568551635E-2</v>
      </c>
      <c r="H40" s="308">
        <v>197</v>
      </c>
      <c r="I40" s="636">
        <v>1.5869179958111809E-2</v>
      </c>
      <c r="J40" s="308">
        <v>554</v>
      </c>
      <c r="K40" s="636">
        <v>4.4627033993877879E-2</v>
      </c>
      <c r="L40" s="308">
        <v>1266</v>
      </c>
      <c r="M40" s="636">
        <v>0.10198163363943934</v>
      </c>
      <c r="N40" s="308">
        <v>244</v>
      </c>
      <c r="O40" s="636">
        <v>1.9655227968422749E-2</v>
      </c>
      <c r="P40" s="625">
        <v>2557</v>
      </c>
    </row>
    <row r="41" spans="1:16" ht="15">
      <c r="A41" s="623">
        <v>885</v>
      </c>
      <c r="B41" s="341" t="s">
        <v>259</v>
      </c>
      <c r="C41" s="355">
        <v>7921</v>
      </c>
      <c r="D41" s="624">
        <v>42</v>
      </c>
      <c r="E41" s="636">
        <v>5.3023608130286582E-3</v>
      </c>
      <c r="F41" s="308">
        <v>57</v>
      </c>
      <c r="G41" s="636">
        <v>7.1960611033960358E-3</v>
      </c>
      <c r="H41" s="308">
        <v>67</v>
      </c>
      <c r="I41" s="636">
        <v>8.4585279636409539E-3</v>
      </c>
      <c r="J41" s="308">
        <v>225</v>
      </c>
      <c r="K41" s="636">
        <v>2.8405504355510668E-2</v>
      </c>
      <c r="L41" s="308">
        <v>477</v>
      </c>
      <c r="M41" s="636">
        <v>6.0219669233682618E-2</v>
      </c>
      <c r="N41" s="308">
        <v>124</v>
      </c>
      <c r="O41" s="636">
        <v>1.5654589067036991E-2</v>
      </c>
      <c r="P41" s="625">
        <v>992</v>
      </c>
    </row>
    <row r="42" spans="1:16" ht="15">
      <c r="A42" s="623">
        <v>890</v>
      </c>
      <c r="B42" s="341" t="s">
        <v>263</v>
      </c>
      <c r="C42" s="355">
        <v>24239</v>
      </c>
      <c r="D42" s="624">
        <v>167</v>
      </c>
      <c r="E42" s="636">
        <v>6.8897231733982423E-3</v>
      </c>
      <c r="F42" s="308">
        <v>216</v>
      </c>
      <c r="G42" s="636">
        <v>8.9112587152935345E-3</v>
      </c>
      <c r="H42" s="308">
        <v>259</v>
      </c>
      <c r="I42" s="636">
        <v>1.0685259292875119E-2</v>
      </c>
      <c r="J42" s="308">
        <v>757</v>
      </c>
      <c r="K42" s="636">
        <v>3.1230661330912991E-2</v>
      </c>
      <c r="L42" s="308">
        <v>1598</v>
      </c>
      <c r="M42" s="636">
        <v>6.5926812162217907E-2</v>
      </c>
      <c r="N42" s="308">
        <v>452</v>
      </c>
      <c r="O42" s="636">
        <v>1.8647633978299435E-2</v>
      </c>
      <c r="P42" s="625">
        <v>3449</v>
      </c>
    </row>
    <row r="43" spans="1:16">
      <c r="A43" s="620"/>
      <c r="B43" s="186" t="s">
        <v>327</v>
      </c>
      <c r="C43" s="68">
        <v>219073</v>
      </c>
      <c r="D43" s="621">
        <v>1883</v>
      </c>
      <c r="E43" s="637">
        <v>8.5953084131773425E-3</v>
      </c>
      <c r="F43" s="621">
        <v>2312</v>
      </c>
      <c r="G43" s="637">
        <v>1.0553559772313339E-2</v>
      </c>
      <c r="H43" s="66">
        <v>2713</v>
      </c>
      <c r="I43" s="637">
        <v>1.2383999853929968E-2</v>
      </c>
      <c r="J43" s="66">
        <v>7776</v>
      </c>
      <c r="K43" s="637">
        <v>0.21947502116850126</v>
      </c>
      <c r="L43" s="66">
        <v>16465</v>
      </c>
      <c r="M43" s="637">
        <v>0.46471916454981654</v>
      </c>
      <c r="N43" s="66">
        <v>4281</v>
      </c>
      <c r="O43" s="637">
        <v>0.12082980524978831</v>
      </c>
      <c r="P43" s="622">
        <v>35430</v>
      </c>
    </row>
    <row r="44" spans="1:16" ht="15">
      <c r="A44" s="623">
        <v>4</v>
      </c>
      <c r="B44" s="341" t="s">
        <v>10</v>
      </c>
      <c r="C44" s="355">
        <v>2820</v>
      </c>
      <c r="D44" s="624">
        <v>13</v>
      </c>
      <c r="E44" s="636">
        <v>4.6099290780141841E-3</v>
      </c>
      <c r="F44" s="308">
        <v>16</v>
      </c>
      <c r="G44" s="636">
        <v>5.6737588652482273E-3</v>
      </c>
      <c r="H44" s="308">
        <v>19</v>
      </c>
      <c r="I44" s="636">
        <v>6.7375886524822697E-3</v>
      </c>
      <c r="J44" s="308">
        <v>78</v>
      </c>
      <c r="K44" s="636">
        <v>2.7659574468085105E-2</v>
      </c>
      <c r="L44" s="308">
        <v>150</v>
      </c>
      <c r="M44" s="636">
        <v>5.3191489361702128E-2</v>
      </c>
      <c r="N44" s="308">
        <v>39</v>
      </c>
      <c r="O44" s="636">
        <v>1.3829787234042552E-2</v>
      </c>
      <c r="P44" s="625">
        <v>315</v>
      </c>
    </row>
    <row r="45" spans="1:16" ht="15">
      <c r="A45" s="623">
        <v>42</v>
      </c>
      <c r="B45" s="341" t="s">
        <v>3331</v>
      </c>
      <c r="C45" s="355">
        <v>27844</v>
      </c>
      <c r="D45" s="624">
        <v>464</v>
      </c>
      <c r="E45" s="636">
        <v>1.6664272374658812E-2</v>
      </c>
      <c r="F45" s="308">
        <v>568</v>
      </c>
      <c r="G45" s="636">
        <v>2.0399367906909927E-2</v>
      </c>
      <c r="H45" s="308">
        <v>629</v>
      </c>
      <c r="I45" s="636">
        <v>2.2590145094095675E-2</v>
      </c>
      <c r="J45" s="308">
        <v>1670</v>
      </c>
      <c r="K45" s="636">
        <v>5.9977014796724612E-2</v>
      </c>
      <c r="L45" s="308">
        <v>4137</v>
      </c>
      <c r="M45" s="636">
        <v>0.14857779054733516</v>
      </c>
      <c r="N45" s="308">
        <v>1218</v>
      </c>
      <c r="O45" s="636">
        <v>4.3743714983479384E-2</v>
      </c>
      <c r="P45" s="625">
        <v>8686</v>
      </c>
    </row>
    <row r="46" spans="1:16" ht="15">
      <c r="A46" s="623">
        <v>44</v>
      </c>
      <c r="B46" s="341" t="s">
        <v>30</v>
      </c>
      <c r="C46" s="355">
        <v>7393</v>
      </c>
      <c r="D46" s="624">
        <v>97</v>
      </c>
      <c r="E46" s="636">
        <v>1.3120519410252942E-2</v>
      </c>
      <c r="F46" s="308">
        <v>101</v>
      </c>
      <c r="G46" s="636">
        <v>1.3661571757067496E-2</v>
      </c>
      <c r="H46" s="308">
        <v>130</v>
      </c>
      <c r="I46" s="636">
        <v>1.7584201271473015E-2</v>
      </c>
      <c r="J46" s="308">
        <v>270</v>
      </c>
      <c r="K46" s="636">
        <v>3.6521033409982417E-2</v>
      </c>
      <c r="L46" s="308">
        <v>571</v>
      </c>
      <c r="M46" s="636">
        <v>7.7235222507777632E-2</v>
      </c>
      <c r="N46" s="308">
        <v>98</v>
      </c>
      <c r="O46" s="636">
        <v>1.3255782496956581E-2</v>
      </c>
      <c r="P46" s="625">
        <v>1267</v>
      </c>
    </row>
    <row r="47" spans="1:16" ht="15">
      <c r="A47" s="623">
        <v>59</v>
      </c>
      <c r="B47" s="341" t="s">
        <v>39</v>
      </c>
      <c r="C47" s="355">
        <v>5232</v>
      </c>
      <c r="D47" s="624">
        <v>26</v>
      </c>
      <c r="E47" s="636">
        <v>4.9694189602446483E-3</v>
      </c>
      <c r="F47" s="308">
        <v>55</v>
      </c>
      <c r="G47" s="636">
        <v>1.0512232415902141E-2</v>
      </c>
      <c r="H47" s="308">
        <v>58</v>
      </c>
      <c r="I47" s="636">
        <v>1.1085626911314985E-2</v>
      </c>
      <c r="J47" s="308">
        <v>131</v>
      </c>
      <c r="K47" s="636">
        <v>2.503822629969419E-2</v>
      </c>
      <c r="L47" s="308">
        <v>378</v>
      </c>
      <c r="M47" s="636">
        <v>7.2247706422018346E-2</v>
      </c>
      <c r="N47" s="308">
        <v>157</v>
      </c>
      <c r="O47" s="636">
        <v>3.0007645259938837E-2</v>
      </c>
      <c r="P47" s="625">
        <v>805</v>
      </c>
    </row>
    <row r="48" spans="1:16" ht="15">
      <c r="A48" s="623">
        <v>113</v>
      </c>
      <c r="B48" s="341" t="s">
        <v>55</v>
      </c>
      <c r="C48" s="355">
        <v>9934</v>
      </c>
      <c r="D48" s="624">
        <v>119</v>
      </c>
      <c r="E48" s="636">
        <v>1.1979061807932354E-2</v>
      </c>
      <c r="F48" s="308">
        <v>156</v>
      </c>
      <c r="G48" s="636">
        <v>1.570364405073485E-2</v>
      </c>
      <c r="H48" s="308">
        <v>146</v>
      </c>
      <c r="I48" s="636">
        <v>1.469700020132877E-2</v>
      </c>
      <c r="J48" s="308">
        <v>526</v>
      </c>
      <c r="K48" s="636">
        <v>5.2949466478759817E-2</v>
      </c>
      <c r="L48" s="308">
        <v>815</v>
      </c>
      <c r="M48" s="636">
        <v>8.2041473726595537E-2</v>
      </c>
      <c r="N48" s="308">
        <v>107</v>
      </c>
      <c r="O48" s="636">
        <v>1.0771089188645057E-2</v>
      </c>
      <c r="P48" s="625">
        <v>1869</v>
      </c>
    </row>
    <row r="49" spans="1:16" ht="15">
      <c r="A49" s="623">
        <v>125</v>
      </c>
      <c r="B49" s="341" t="s">
        <v>59</v>
      </c>
      <c r="C49" s="355">
        <v>8802</v>
      </c>
      <c r="D49" s="624">
        <v>33</v>
      </c>
      <c r="E49" s="636">
        <v>3.749147920927062E-3</v>
      </c>
      <c r="F49" s="308">
        <v>48</v>
      </c>
      <c r="G49" s="636">
        <v>5.4533060668029995E-3</v>
      </c>
      <c r="H49" s="308">
        <v>60</v>
      </c>
      <c r="I49" s="636">
        <v>6.8166325835037492E-3</v>
      </c>
      <c r="J49" s="308">
        <v>141</v>
      </c>
      <c r="K49" s="636">
        <v>1.6019086571233812E-2</v>
      </c>
      <c r="L49" s="308">
        <v>271</v>
      </c>
      <c r="M49" s="636">
        <v>3.0788457168825268E-2</v>
      </c>
      <c r="N49" s="308">
        <v>59</v>
      </c>
      <c r="O49" s="636">
        <v>6.7030220404453531E-3</v>
      </c>
      <c r="P49" s="625">
        <v>612</v>
      </c>
    </row>
    <row r="50" spans="1:16" ht="15">
      <c r="A50" s="623">
        <v>138</v>
      </c>
      <c r="B50" s="341" t="s">
        <v>65</v>
      </c>
      <c r="C50" s="355">
        <v>16037</v>
      </c>
      <c r="D50" s="624">
        <v>167</v>
      </c>
      <c r="E50" s="636">
        <v>1.0413418968635032E-2</v>
      </c>
      <c r="F50" s="308">
        <v>167</v>
      </c>
      <c r="G50" s="636">
        <v>1.0413418968635032E-2</v>
      </c>
      <c r="H50" s="308">
        <v>174</v>
      </c>
      <c r="I50" s="636">
        <v>1.0849909584086799E-2</v>
      </c>
      <c r="J50" s="308">
        <v>658</v>
      </c>
      <c r="K50" s="636">
        <v>4.1030117852466172E-2</v>
      </c>
      <c r="L50" s="308">
        <v>1118</v>
      </c>
      <c r="M50" s="636">
        <v>6.9713786867868055E-2</v>
      </c>
      <c r="N50" s="308">
        <v>252</v>
      </c>
      <c r="O50" s="636">
        <v>1.5713662156263641E-2</v>
      </c>
      <c r="P50" s="625">
        <v>2536</v>
      </c>
    </row>
    <row r="51" spans="1:16" ht="15">
      <c r="A51" s="623">
        <v>234</v>
      </c>
      <c r="B51" s="341" t="s">
        <v>92</v>
      </c>
      <c r="C51" s="355">
        <v>24242</v>
      </c>
      <c r="D51" s="624">
        <v>113</v>
      </c>
      <c r="E51" s="636">
        <v>4.6613315733025325E-3</v>
      </c>
      <c r="F51" s="308">
        <v>150</v>
      </c>
      <c r="G51" s="636">
        <v>6.1876082831449552E-3</v>
      </c>
      <c r="H51" s="308">
        <v>174</v>
      </c>
      <c r="I51" s="636">
        <v>7.1776256084481477E-3</v>
      </c>
      <c r="J51" s="308">
        <v>785</v>
      </c>
      <c r="K51" s="636">
        <v>3.2381816681791929E-2</v>
      </c>
      <c r="L51" s="308">
        <v>1303</v>
      </c>
      <c r="M51" s="636">
        <v>5.3749690619585844E-2</v>
      </c>
      <c r="N51" s="308">
        <v>155</v>
      </c>
      <c r="O51" s="636">
        <v>6.3938618925831201E-3</v>
      </c>
      <c r="P51" s="625">
        <v>2680</v>
      </c>
    </row>
    <row r="52" spans="1:16" ht="15">
      <c r="A52" s="623">
        <v>240</v>
      </c>
      <c r="B52" s="341" t="s">
        <v>97</v>
      </c>
      <c r="C52" s="355">
        <v>12512</v>
      </c>
      <c r="D52" s="624">
        <v>80</v>
      </c>
      <c r="E52" s="636">
        <v>6.3938618925831201E-3</v>
      </c>
      <c r="F52" s="308">
        <v>109</v>
      </c>
      <c r="G52" s="636">
        <v>8.711636828644502E-3</v>
      </c>
      <c r="H52" s="308">
        <v>149</v>
      </c>
      <c r="I52" s="636">
        <v>1.1908567774936062E-2</v>
      </c>
      <c r="J52" s="308">
        <v>298</v>
      </c>
      <c r="K52" s="636">
        <v>2.3817135549872123E-2</v>
      </c>
      <c r="L52" s="308">
        <v>775</v>
      </c>
      <c r="M52" s="636">
        <v>6.1940537084398978E-2</v>
      </c>
      <c r="N52" s="308">
        <v>308</v>
      </c>
      <c r="O52" s="636">
        <v>2.4616368286445013E-2</v>
      </c>
      <c r="P52" s="625">
        <v>1719</v>
      </c>
    </row>
    <row r="53" spans="1:16" ht="15">
      <c r="A53" s="623">
        <v>284</v>
      </c>
      <c r="B53" s="341" t="s">
        <v>108</v>
      </c>
      <c r="C53" s="355">
        <v>21346</v>
      </c>
      <c r="D53" s="624">
        <v>163</v>
      </c>
      <c r="E53" s="636">
        <v>7.6360910709266372E-3</v>
      </c>
      <c r="F53" s="308">
        <v>199</v>
      </c>
      <c r="G53" s="636">
        <v>9.3225897123582879E-3</v>
      </c>
      <c r="H53" s="308">
        <v>207</v>
      </c>
      <c r="I53" s="636">
        <v>9.6973671882319874E-3</v>
      </c>
      <c r="J53" s="308">
        <v>647</v>
      </c>
      <c r="K53" s="636">
        <v>3.0310128361285486E-2</v>
      </c>
      <c r="L53" s="308">
        <v>1268</v>
      </c>
      <c r="M53" s="636">
        <v>5.9402229925981445E-2</v>
      </c>
      <c r="N53" s="308">
        <v>329</v>
      </c>
      <c r="O53" s="636">
        <v>1.5412723695305912E-2</v>
      </c>
      <c r="P53" s="625">
        <v>2813</v>
      </c>
    </row>
    <row r="54" spans="1:16" ht="15">
      <c r="A54" s="623">
        <v>306</v>
      </c>
      <c r="B54" s="341" t="s">
        <v>110</v>
      </c>
      <c r="C54" s="355">
        <v>5929</v>
      </c>
      <c r="D54" s="624">
        <v>56</v>
      </c>
      <c r="E54" s="636">
        <v>9.4451003541912628E-3</v>
      </c>
      <c r="F54" s="308">
        <v>67</v>
      </c>
      <c r="G54" s="636">
        <v>1.1300387923764548E-2</v>
      </c>
      <c r="H54" s="308">
        <v>81</v>
      </c>
      <c r="I54" s="636">
        <v>1.3661663012312362E-2</v>
      </c>
      <c r="J54" s="308">
        <v>276</v>
      </c>
      <c r="K54" s="636">
        <v>4.6550851745656943E-2</v>
      </c>
      <c r="L54" s="308">
        <v>482</v>
      </c>
      <c r="M54" s="636">
        <v>8.1295328048574797E-2</v>
      </c>
      <c r="N54" s="308">
        <v>59</v>
      </c>
      <c r="O54" s="636">
        <v>9.9510878731657957E-3</v>
      </c>
      <c r="P54" s="625">
        <v>1021</v>
      </c>
    </row>
    <row r="55" spans="1:16" ht="15">
      <c r="A55" s="623">
        <v>347</v>
      </c>
      <c r="B55" s="341" t="s">
        <v>124</v>
      </c>
      <c r="C55" s="355">
        <v>5563</v>
      </c>
      <c r="D55" s="624">
        <v>38</v>
      </c>
      <c r="E55" s="636">
        <v>6.8308466654682723E-3</v>
      </c>
      <c r="F55" s="308">
        <v>57</v>
      </c>
      <c r="G55" s="636">
        <v>1.0246269998202408E-2</v>
      </c>
      <c r="H55" s="308">
        <v>65</v>
      </c>
      <c r="I55" s="636">
        <v>1.1684342980406255E-2</v>
      </c>
      <c r="J55" s="308">
        <v>140</v>
      </c>
      <c r="K55" s="636">
        <v>2.5166277188567319E-2</v>
      </c>
      <c r="L55" s="308">
        <v>330</v>
      </c>
      <c r="M55" s="636">
        <v>5.9320510515908684E-2</v>
      </c>
      <c r="N55" s="308">
        <v>99</v>
      </c>
      <c r="O55" s="636">
        <v>1.7796153154772603E-2</v>
      </c>
      <c r="P55" s="625">
        <v>729</v>
      </c>
    </row>
    <row r="56" spans="1:16" ht="15">
      <c r="A56" s="623">
        <v>411</v>
      </c>
      <c r="B56" s="341" t="s">
        <v>145</v>
      </c>
      <c r="C56" s="355">
        <v>10405</v>
      </c>
      <c r="D56" s="624">
        <v>43</v>
      </c>
      <c r="E56" s="636">
        <v>4.1326285439692457E-3</v>
      </c>
      <c r="F56" s="308">
        <v>65</v>
      </c>
      <c r="G56" s="636">
        <v>6.2469966362325808E-3</v>
      </c>
      <c r="H56" s="308">
        <v>85</v>
      </c>
      <c r="I56" s="636">
        <v>8.1691494473810668E-3</v>
      </c>
      <c r="J56" s="308">
        <v>228</v>
      </c>
      <c r="K56" s="636">
        <v>2.1912542047092743E-2</v>
      </c>
      <c r="L56" s="308">
        <v>457</v>
      </c>
      <c r="M56" s="636">
        <v>4.3921191734742911E-2</v>
      </c>
      <c r="N56" s="308">
        <v>212</v>
      </c>
      <c r="O56" s="636">
        <v>2.0374819798173956E-2</v>
      </c>
      <c r="P56" s="625">
        <v>1090</v>
      </c>
    </row>
    <row r="57" spans="1:16" ht="15">
      <c r="A57" s="623">
        <v>501</v>
      </c>
      <c r="B57" s="341" t="s">
        <v>163</v>
      </c>
      <c r="C57" s="355">
        <v>3274</v>
      </c>
      <c r="D57" s="624">
        <v>9</v>
      </c>
      <c r="E57" s="636">
        <v>2.7489309712889431E-3</v>
      </c>
      <c r="F57" s="308">
        <v>12</v>
      </c>
      <c r="G57" s="636">
        <v>3.6652412950519244E-3</v>
      </c>
      <c r="H57" s="308">
        <v>28</v>
      </c>
      <c r="I57" s="636">
        <v>8.5522296884544893E-3</v>
      </c>
      <c r="J57" s="308">
        <v>41</v>
      </c>
      <c r="K57" s="636">
        <v>1.2522907758094075E-2</v>
      </c>
      <c r="L57" s="308">
        <v>131</v>
      </c>
      <c r="M57" s="636">
        <v>4.0012217470983505E-2</v>
      </c>
      <c r="N57" s="308">
        <v>39</v>
      </c>
      <c r="O57" s="636">
        <v>1.1912034208918754E-2</v>
      </c>
      <c r="P57" s="625">
        <v>260</v>
      </c>
    </row>
    <row r="58" spans="1:16" ht="15">
      <c r="A58" s="623">
        <v>543</v>
      </c>
      <c r="B58" s="341" t="s">
        <v>167</v>
      </c>
      <c r="C58" s="355">
        <v>8543</v>
      </c>
      <c r="D58" s="624">
        <v>25</v>
      </c>
      <c r="E58" s="636">
        <v>2.9263724686878147E-3</v>
      </c>
      <c r="F58" s="308">
        <v>33</v>
      </c>
      <c r="G58" s="636">
        <v>3.8628116586679152E-3</v>
      </c>
      <c r="H58" s="308">
        <v>34</v>
      </c>
      <c r="I58" s="636">
        <v>3.9798665574154275E-3</v>
      </c>
      <c r="J58" s="308">
        <v>176</v>
      </c>
      <c r="K58" s="636">
        <v>2.0601662179562216E-2</v>
      </c>
      <c r="L58" s="308">
        <v>238</v>
      </c>
      <c r="M58" s="636">
        <v>2.7859065901907995E-2</v>
      </c>
      <c r="N58" s="308">
        <v>43</v>
      </c>
      <c r="O58" s="636">
        <v>5.0333606461430407E-3</v>
      </c>
      <c r="P58" s="625">
        <v>549</v>
      </c>
    </row>
    <row r="59" spans="1:16" ht="15">
      <c r="A59" s="623">
        <v>628</v>
      </c>
      <c r="B59" s="341" t="s">
        <v>183</v>
      </c>
      <c r="C59" s="355">
        <v>9567</v>
      </c>
      <c r="D59" s="624">
        <v>24</v>
      </c>
      <c r="E59" s="636">
        <v>2.5086233929131388E-3</v>
      </c>
      <c r="F59" s="308">
        <v>34</v>
      </c>
      <c r="G59" s="636">
        <v>3.5538831399602802E-3</v>
      </c>
      <c r="H59" s="308">
        <v>48</v>
      </c>
      <c r="I59" s="636">
        <v>5.0172467858262777E-3</v>
      </c>
      <c r="J59" s="308">
        <v>146</v>
      </c>
      <c r="K59" s="636">
        <v>1.5260792306888262E-2</v>
      </c>
      <c r="L59" s="308">
        <v>268</v>
      </c>
      <c r="M59" s="636">
        <v>2.8012961220863386E-2</v>
      </c>
      <c r="N59" s="308">
        <v>52</v>
      </c>
      <c r="O59" s="636">
        <v>5.4353506846451342E-3</v>
      </c>
      <c r="P59" s="625">
        <v>572</v>
      </c>
    </row>
    <row r="60" spans="1:16" ht="15">
      <c r="A60" s="623">
        <v>656</v>
      </c>
      <c r="B60" s="341" t="s">
        <v>195</v>
      </c>
      <c r="C60" s="355">
        <v>16520</v>
      </c>
      <c r="D60" s="624">
        <v>230</v>
      </c>
      <c r="E60" s="636">
        <v>1.3922518159806295E-2</v>
      </c>
      <c r="F60" s="308">
        <v>287</v>
      </c>
      <c r="G60" s="636">
        <v>1.7372881355932204E-2</v>
      </c>
      <c r="H60" s="308">
        <v>380</v>
      </c>
      <c r="I60" s="636">
        <v>2.3002421307506054E-2</v>
      </c>
      <c r="J60" s="308">
        <v>824</v>
      </c>
      <c r="K60" s="636">
        <v>4.9878934624697335E-2</v>
      </c>
      <c r="L60" s="308">
        <v>2150</v>
      </c>
      <c r="M60" s="636">
        <v>0.13014527845036319</v>
      </c>
      <c r="N60" s="308">
        <v>594</v>
      </c>
      <c r="O60" s="636">
        <v>3.595641646489104E-2</v>
      </c>
      <c r="P60" s="625">
        <v>4465</v>
      </c>
    </row>
    <row r="61" spans="1:16" ht="15">
      <c r="A61" s="623">
        <v>761</v>
      </c>
      <c r="B61" s="341" t="s">
        <v>230</v>
      </c>
      <c r="C61" s="355">
        <v>15996</v>
      </c>
      <c r="D61" s="624">
        <v>145</v>
      </c>
      <c r="E61" s="636">
        <v>9.0647661915478871E-3</v>
      </c>
      <c r="F61" s="308">
        <v>152</v>
      </c>
      <c r="G61" s="636">
        <v>9.5023755938984742E-3</v>
      </c>
      <c r="H61" s="308">
        <v>214</v>
      </c>
      <c r="I61" s="636">
        <v>1.3378344586146536E-2</v>
      </c>
      <c r="J61" s="308">
        <v>526</v>
      </c>
      <c r="K61" s="636">
        <v>3.2883220805201299E-2</v>
      </c>
      <c r="L61" s="308">
        <v>1287</v>
      </c>
      <c r="M61" s="636">
        <v>8.0457614403600899E-2</v>
      </c>
      <c r="N61" s="308">
        <v>421</v>
      </c>
      <c r="O61" s="636">
        <v>2.6319079769942487E-2</v>
      </c>
      <c r="P61" s="625">
        <v>2745</v>
      </c>
    </row>
    <row r="62" spans="1:16" ht="15">
      <c r="A62" s="623">
        <v>842</v>
      </c>
      <c r="B62" s="341" t="s">
        <v>244</v>
      </c>
      <c r="C62" s="355">
        <v>7114</v>
      </c>
      <c r="D62" s="624">
        <v>38</v>
      </c>
      <c r="E62" s="636">
        <v>5.3415799831318528E-3</v>
      </c>
      <c r="F62" s="308">
        <v>36</v>
      </c>
      <c r="G62" s="636">
        <v>5.060444194545966E-3</v>
      </c>
      <c r="H62" s="308">
        <v>32</v>
      </c>
      <c r="I62" s="636">
        <v>4.4981726173741916E-3</v>
      </c>
      <c r="J62" s="308">
        <v>215</v>
      </c>
      <c r="K62" s="636">
        <v>3.0222097272982851E-2</v>
      </c>
      <c r="L62" s="308">
        <v>336</v>
      </c>
      <c r="M62" s="636">
        <v>4.723081248242901E-2</v>
      </c>
      <c r="N62" s="308">
        <v>40</v>
      </c>
      <c r="O62" s="636">
        <v>5.6227157717177395E-3</v>
      </c>
      <c r="P62" s="625">
        <v>697</v>
      </c>
    </row>
    <row r="63" spans="1:16">
      <c r="A63" s="620"/>
      <c r="B63" s="186" t="s">
        <v>347</v>
      </c>
      <c r="C63" s="68">
        <v>256188</v>
      </c>
      <c r="D63" s="621">
        <v>4959</v>
      </c>
      <c r="E63" s="637">
        <v>1.9356878542320485E-2</v>
      </c>
      <c r="F63" s="621">
        <v>6707</v>
      </c>
      <c r="G63" s="637">
        <v>2.6179992817774448E-2</v>
      </c>
      <c r="H63" s="66">
        <v>7813</v>
      </c>
      <c r="I63" s="637">
        <v>3.0497134916545661E-2</v>
      </c>
      <c r="J63" s="66">
        <v>17822</v>
      </c>
      <c r="K63" s="637">
        <v>0.20720364600288332</v>
      </c>
      <c r="L63" s="66">
        <v>38675</v>
      </c>
      <c r="M63" s="637">
        <v>0.4496465609449844</v>
      </c>
      <c r="N63" s="66">
        <v>10036</v>
      </c>
      <c r="O63" s="637">
        <v>0.11668139329395898</v>
      </c>
      <c r="P63" s="622">
        <v>86012</v>
      </c>
    </row>
    <row r="64" spans="1:16" ht="15">
      <c r="A64" s="623">
        <v>38</v>
      </c>
      <c r="B64" s="341" t="s">
        <v>22</v>
      </c>
      <c r="C64" s="355">
        <v>11896</v>
      </c>
      <c r="D64" s="624">
        <v>41</v>
      </c>
      <c r="E64" s="636">
        <v>3.4465366509751176E-3</v>
      </c>
      <c r="F64" s="308">
        <v>53</v>
      </c>
      <c r="G64" s="636">
        <v>4.455279085406859E-3</v>
      </c>
      <c r="H64" s="308">
        <v>66</v>
      </c>
      <c r="I64" s="636">
        <v>5.54808338937458E-3</v>
      </c>
      <c r="J64" s="308">
        <v>306</v>
      </c>
      <c r="K64" s="636">
        <v>2.5722932078009415E-2</v>
      </c>
      <c r="L64" s="308">
        <v>484</v>
      </c>
      <c r="M64" s="636">
        <v>4.0685944855413582E-2</v>
      </c>
      <c r="N64" s="308">
        <v>132</v>
      </c>
      <c r="O64" s="636">
        <v>1.109616677874916E-2</v>
      </c>
      <c r="P64" s="625">
        <v>1082</v>
      </c>
    </row>
    <row r="65" spans="1:16" ht="15">
      <c r="A65" s="623">
        <v>86</v>
      </c>
      <c r="B65" s="341" t="s">
        <v>43</v>
      </c>
      <c r="C65" s="355">
        <v>6307</v>
      </c>
      <c r="D65" s="624">
        <v>61</v>
      </c>
      <c r="E65" s="636">
        <v>9.6717932456001268E-3</v>
      </c>
      <c r="F65" s="308">
        <v>91</v>
      </c>
      <c r="G65" s="636">
        <v>1.4428412874583796E-2</v>
      </c>
      <c r="H65" s="308">
        <v>110</v>
      </c>
      <c r="I65" s="636">
        <v>1.7440938639606787E-2</v>
      </c>
      <c r="J65" s="308">
        <v>272</v>
      </c>
      <c r="K65" s="636">
        <v>4.3126684636118601E-2</v>
      </c>
      <c r="L65" s="308">
        <v>492</v>
      </c>
      <c r="M65" s="636">
        <v>7.8008561915332175E-2</v>
      </c>
      <c r="N65" s="308">
        <v>123</v>
      </c>
      <c r="O65" s="636">
        <v>1.9502140478833044E-2</v>
      </c>
      <c r="P65" s="625">
        <v>1149</v>
      </c>
    </row>
    <row r="66" spans="1:16" ht="15">
      <c r="A66" s="623">
        <v>107</v>
      </c>
      <c r="B66" s="341" t="s">
        <v>3332</v>
      </c>
      <c r="C66" s="355">
        <v>8373</v>
      </c>
      <c r="D66" s="624">
        <v>29</v>
      </c>
      <c r="E66" s="636">
        <v>3.4635136749074408E-3</v>
      </c>
      <c r="F66" s="308">
        <v>47</v>
      </c>
      <c r="G66" s="636">
        <v>5.6132807834706798E-3</v>
      </c>
      <c r="H66" s="308">
        <v>43</v>
      </c>
      <c r="I66" s="636">
        <v>5.1355547593455149E-3</v>
      </c>
      <c r="J66" s="308">
        <v>202</v>
      </c>
      <c r="K66" s="636">
        <v>2.4125164218320793E-2</v>
      </c>
      <c r="L66" s="308">
        <v>359</v>
      </c>
      <c r="M66" s="636">
        <v>4.287591066523349E-2</v>
      </c>
      <c r="N66" s="308">
        <v>29</v>
      </c>
      <c r="O66" s="636">
        <v>3.4635136749074408E-3</v>
      </c>
      <c r="P66" s="625">
        <v>709</v>
      </c>
    </row>
    <row r="67" spans="1:16" ht="15">
      <c r="A67" s="623">
        <v>134</v>
      </c>
      <c r="B67" s="341" t="s">
        <v>63</v>
      </c>
      <c r="C67" s="355">
        <v>9531</v>
      </c>
      <c r="D67" s="624">
        <v>13</v>
      </c>
      <c r="E67" s="636">
        <v>1.3639702024971147E-3</v>
      </c>
      <c r="F67" s="308">
        <v>34</v>
      </c>
      <c r="G67" s="636">
        <v>3.5673066834539923E-3</v>
      </c>
      <c r="H67" s="308">
        <v>37</v>
      </c>
      <c r="I67" s="636">
        <v>3.8820690378764031E-3</v>
      </c>
      <c r="J67" s="308">
        <v>114</v>
      </c>
      <c r="K67" s="636">
        <v>1.1960969468051622E-2</v>
      </c>
      <c r="L67" s="308">
        <v>189</v>
      </c>
      <c r="M67" s="636">
        <v>1.9830028328611898E-2</v>
      </c>
      <c r="N67" s="308">
        <v>74</v>
      </c>
      <c r="O67" s="636">
        <v>7.7641380757528062E-3</v>
      </c>
      <c r="P67" s="625">
        <v>461</v>
      </c>
    </row>
    <row r="68" spans="1:16" ht="15">
      <c r="A68" s="623">
        <v>150</v>
      </c>
      <c r="B68" s="341" t="s">
        <v>3333</v>
      </c>
      <c r="C68" s="355">
        <v>4096</v>
      </c>
      <c r="D68" s="624">
        <v>43</v>
      </c>
      <c r="E68" s="636">
        <v>1.0498046875E-2</v>
      </c>
      <c r="F68" s="308">
        <v>50</v>
      </c>
      <c r="G68" s="636">
        <v>1.220703125E-2</v>
      </c>
      <c r="H68" s="308">
        <v>74</v>
      </c>
      <c r="I68" s="636">
        <v>1.806640625E-2</v>
      </c>
      <c r="J68" s="308">
        <v>165</v>
      </c>
      <c r="K68" s="636">
        <v>4.0283203125E-2</v>
      </c>
      <c r="L68" s="308">
        <v>519</v>
      </c>
      <c r="M68" s="636">
        <v>0.126708984375</v>
      </c>
      <c r="N68" s="308">
        <v>249</v>
      </c>
      <c r="O68" s="636">
        <v>6.0791015625E-2</v>
      </c>
      <c r="P68" s="625">
        <v>1100</v>
      </c>
    </row>
    <row r="69" spans="1:16" ht="15">
      <c r="A69" s="623">
        <v>237</v>
      </c>
      <c r="B69" s="341" t="s">
        <v>95</v>
      </c>
      <c r="C69" s="355">
        <v>20328</v>
      </c>
      <c r="D69" s="624">
        <v>843</v>
      </c>
      <c r="E69" s="636">
        <v>4.1469893742621014E-2</v>
      </c>
      <c r="F69" s="308">
        <v>1026</v>
      </c>
      <c r="G69" s="636">
        <v>5.0472255017709564E-2</v>
      </c>
      <c r="H69" s="308">
        <v>1188</v>
      </c>
      <c r="I69" s="636">
        <v>5.844155844155844E-2</v>
      </c>
      <c r="J69" s="308">
        <v>2714</v>
      </c>
      <c r="K69" s="636">
        <v>0.13351042896497442</v>
      </c>
      <c r="L69" s="308">
        <v>5985</v>
      </c>
      <c r="M69" s="636">
        <v>0.29442148760330578</v>
      </c>
      <c r="N69" s="308">
        <v>1926</v>
      </c>
      <c r="O69" s="636">
        <v>9.4746162927981104E-2</v>
      </c>
      <c r="P69" s="625">
        <v>13682</v>
      </c>
    </row>
    <row r="70" spans="1:16" ht="15">
      <c r="A70" s="623">
        <v>264</v>
      </c>
      <c r="B70" s="341" t="s">
        <v>102</v>
      </c>
      <c r="C70" s="355">
        <v>12096</v>
      </c>
      <c r="D70" s="624">
        <v>418</v>
      </c>
      <c r="E70" s="636">
        <v>3.4556878306878307E-2</v>
      </c>
      <c r="F70" s="308">
        <v>574</v>
      </c>
      <c r="G70" s="636">
        <v>4.7453703703703706E-2</v>
      </c>
      <c r="H70" s="308">
        <v>615</v>
      </c>
      <c r="I70" s="636">
        <v>5.0843253968253968E-2</v>
      </c>
      <c r="J70" s="308">
        <v>1273</v>
      </c>
      <c r="K70" s="636">
        <v>0.10524140211640212</v>
      </c>
      <c r="L70" s="308">
        <v>2948</v>
      </c>
      <c r="M70" s="636">
        <v>0.24371693121693122</v>
      </c>
      <c r="N70" s="308">
        <v>709</v>
      </c>
      <c r="O70" s="636">
        <v>5.8614417989417987E-2</v>
      </c>
      <c r="P70" s="625">
        <v>6537</v>
      </c>
    </row>
    <row r="71" spans="1:16" ht="15">
      <c r="A71" s="623">
        <v>310</v>
      </c>
      <c r="B71" s="341" t="s">
        <v>114</v>
      </c>
      <c r="C71" s="355">
        <v>10230</v>
      </c>
      <c r="D71" s="624">
        <v>94</v>
      </c>
      <c r="E71" s="636">
        <v>9.1886608015640282E-3</v>
      </c>
      <c r="F71" s="308">
        <v>113</v>
      </c>
      <c r="G71" s="636">
        <v>1.104594330400782E-2</v>
      </c>
      <c r="H71" s="308">
        <v>194</v>
      </c>
      <c r="I71" s="636">
        <v>1.8963831867057673E-2</v>
      </c>
      <c r="J71" s="308">
        <v>450</v>
      </c>
      <c r="K71" s="636">
        <v>4.398826979472141E-2</v>
      </c>
      <c r="L71" s="308">
        <v>1068</v>
      </c>
      <c r="M71" s="636">
        <v>0.10439882697947214</v>
      </c>
      <c r="N71" s="308">
        <v>400</v>
      </c>
      <c r="O71" s="636">
        <v>3.9100684261974585E-2</v>
      </c>
      <c r="P71" s="625">
        <v>2319</v>
      </c>
    </row>
    <row r="72" spans="1:16" ht="15">
      <c r="A72" s="623">
        <v>315</v>
      </c>
      <c r="B72" s="341" t="s">
        <v>118</v>
      </c>
      <c r="C72" s="355">
        <v>6873</v>
      </c>
      <c r="D72" s="624">
        <v>55</v>
      </c>
      <c r="E72" s="636">
        <v>8.002327949949076E-3</v>
      </c>
      <c r="F72" s="308">
        <v>66</v>
      </c>
      <c r="G72" s="636">
        <v>9.6027935399388906E-3</v>
      </c>
      <c r="H72" s="308">
        <v>78</v>
      </c>
      <c r="I72" s="636">
        <v>1.1348756001745963E-2</v>
      </c>
      <c r="J72" s="308">
        <v>221</v>
      </c>
      <c r="K72" s="636">
        <v>3.2154808671613563E-2</v>
      </c>
      <c r="L72" s="308">
        <v>589</v>
      </c>
      <c r="M72" s="636">
        <v>8.5697657500363747E-2</v>
      </c>
      <c r="N72" s="308">
        <v>121</v>
      </c>
      <c r="O72" s="636">
        <v>1.7605121489887968E-2</v>
      </c>
      <c r="P72" s="625">
        <v>1130</v>
      </c>
    </row>
    <row r="73" spans="1:16" ht="15">
      <c r="A73" s="623">
        <v>361</v>
      </c>
      <c r="B73" s="341" t="s">
        <v>131</v>
      </c>
      <c r="C73" s="355">
        <v>28656</v>
      </c>
      <c r="D73" s="624">
        <v>116</v>
      </c>
      <c r="E73" s="636">
        <v>4.0480178671133448E-3</v>
      </c>
      <c r="F73" s="308">
        <v>162</v>
      </c>
      <c r="G73" s="636">
        <v>5.6532663316582916E-3</v>
      </c>
      <c r="H73" s="308">
        <v>125</v>
      </c>
      <c r="I73" s="636">
        <v>4.3620882188721384E-3</v>
      </c>
      <c r="J73" s="308">
        <v>633</v>
      </c>
      <c r="K73" s="636">
        <v>2.208961474036851E-2</v>
      </c>
      <c r="L73" s="308">
        <v>1021</v>
      </c>
      <c r="M73" s="636">
        <v>3.5629536571747625E-2</v>
      </c>
      <c r="N73" s="308">
        <v>190</v>
      </c>
      <c r="O73" s="636">
        <v>6.6303740926856505E-3</v>
      </c>
      <c r="P73" s="625">
        <v>2247</v>
      </c>
    </row>
    <row r="74" spans="1:16" ht="15">
      <c r="A74" s="623">
        <v>647</v>
      </c>
      <c r="B74" s="341" t="s">
        <v>3334</v>
      </c>
      <c r="C74" s="355">
        <v>7508</v>
      </c>
      <c r="D74" s="624">
        <v>74</v>
      </c>
      <c r="E74" s="636">
        <v>9.8561534363345773E-3</v>
      </c>
      <c r="F74" s="308">
        <v>100</v>
      </c>
      <c r="G74" s="636">
        <v>1.3319126265316995E-2</v>
      </c>
      <c r="H74" s="308">
        <v>94</v>
      </c>
      <c r="I74" s="636">
        <v>1.2519978689397976E-2</v>
      </c>
      <c r="J74" s="308">
        <v>365</v>
      </c>
      <c r="K74" s="636">
        <v>4.8614810868407035E-2</v>
      </c>
      <c r="L74" s="308">
        <v>538</v>
      </c>
      <c r="M74" s="636">
        <v>7.1656899307405431E-2</v>
      </c>
      <c r="N74" s="308">
        <v>85</v>
      </c>
      <c r="O74" s="636">
        <v>1.1321257325519446E-2</v>
      </c>
      <c r="P74" s="625">
        <v>1256</v>
      </c>
    </row>
    <row r="75" spans="1:16" ht="15">
      <c r="A75" s="623">
        <v>658</v>
      </c>
      <c r="B75" s="341" t="s">
        <v>3335</v>
      </c>
      <c r="C75" s="355">
        <v>3882</v>
      </c>
      <c r="D75" s="624">
        <v>56</v>
      </c>
      <c r="E75" s="636">
        <v>1.4425553838227717E-2</v>
      </c>
      <c r="F75" s="308">
        <v>78</v>
      </c>
      <c r="G75" s="636">
        <v>2.009273570324575E-2</v>
      </c>
      <c r="H75" s="308">
        <v>124</v>
      </c>
      <c r="I75" s="636">
        <v>3.1942297784647092E-2</v>
      </c>
      <c r="J75" s="308">
        <v>191</v>
      </c>
      <c r="K75" s="636">
        <v>4.920144255538382E-2</v>
      </c>
      <c r="L75" s="308">
        <v>448</v>
      </c>
      <c r="M75" s="636">
        <v>0.11540443070582174</v>
      </c>
      <c r="N75" s="308">
        <v>108</v>
      </c>
      <c r="O75" s="636">
        <v>2.7820710973724884E-2</v>
      </c>
      <c r="P75" s="625">
        <v>1005</v>
      </c>
    </row>
    <row r="76" spans="1:16" ht="15">
      <c r="A76" s="623">
        <v>664</v>
      </c>
      <c r="B76" s="341" t="s">
        <v>3336</v>
      </c>
      <c r="C76" s="355">
        <v>23603</v>
      </c>
      <c r="D76" s="624">
        <v>889</v>
      </c>
      <c r="E76" s="636">
        <v>3.7664703639367879E-2</v>
      </c>
      <c r="F76" s="308">
        <v>1190</v>
      </c>
      <c r="G76" s="636">
        <v>5.0417319832224715E-2</v>
      </c>
      <c r="H76" s="308">
        <v>1401</v>
      </c>
      <c r="I76" s="636">
        <v>5.9356861415921704E-2</v>
      </c>
      <c r="J76" s="308">
        <v>2945</v>
      </c>
      <c r="K76" s="636">
        <v>0.12477227471084185</v>
      </c>
      <c r="L76" s="308">
        <v>6337</v>
      </c>
      <c r="M76" s="636">
        <v>0.26848281998051093</v>
      </c>
      <c r="N76" s="308">
        <v>1530</v>
      </c>
      <c r="O76" s="636">
        <v>6.4822268355717499E-2</v>
      </c>
      <c r="P76" s="625">
        <v>14292</v>
      </c>
    </row>
    <row r="77" spans="1:16" ht="15">
      <c r="A77" s="623">
        <v>686</v>
      </c>
      <c r="B77" s="341" t="s">
        <v>219</v>
      </c>
      <c r="C77" s="355">
        <v>39058</v>
      </c>
      <c r="D77" s="624">
        <v>1310</v>
      </c>
      <c r="E77" s="636">
        <v>3.3539863792308874E-2</v>
      </c>
      <c r="F77" s="308">
        <v>1768</v>
      </c>
      <c r="G77" s="636">
        <v>4.5266014644887088E-2</v>
      </c>
      <c r="H77" s="308">
        <v>1994</v>
      </c>
      <c r="I77" s="636">
        <v>5.1052281222796869E-2</v>
      </c>
      <c r="J77" s="308">
        <v>4304</v>
      </c>
      <c r="K77" s="636">
        <v>0.1101950944748835</v>
      </c>
      <c r="L77" s="308">
        <v>9460</v>
      </c>
      <c r="M77" s="636">
        <v>0.24220390188949767</v>
      </c>
      <c r="N77" s="308">
        <v>2058</v>
      </c>
      <c r="O77" s="636">
        <v>5.2690869988222644E-2</v>
      </c>
      <c r="P77" s="625">
        <v>20894</v>
      </c>
    </row>
    <row r="78" spans="1:16" ht="15">
      <c r="A78" s="623">
        <v>819</v>
      </c>
      <c r="B78" s="341" t="s">
        <v>240</v>
      </c>
      <c r="C78" s="355">
        <v>5200</v>
      </c>
      <c r="D78" s="624">
        <v>49</v>
      </c>
      <c r="E78" s="636">
        <v>9.4230769230769229E-3</v>
      </c>
      <c r="F78" s="308">
        <v>86</v>
      </c>
      <c r="G78" s="636">
        <v>1.653846153846154E-2</v>
      </c>
      <c r="H78" s="308">
        <v>78</v>
      </c>
      <c r="I78" s="636">
        <v>1.4999999999999999E-2</v>
      </c>
      <c r="J78" s="308">
        <v>212</v>
      </c>
      <c r="K78" s="636">
        <v>4.0769230769230766E-2</v>
      </c>
      <c r="L78" s="308">
        <v>352</v>
      </c>
      <c r="M78" s="636">
        <v>6.7692307692307691E-2</v>
      </c>
      <c r="N78" s="308">
        <v>63</v>
      </c>
      <c r="O78" s="636">
        <v>1.2115384615384615E-2</v>
      </c>
      <c r="P78" s="625">
        <v>840</v>
      </c>
    </row>
    <row r="79" spans="1:16" ht="15">
      <c r="A79" s="623">
        <v>854</v>
      </c>
      <c r="B79" s="341" t="s">
        <v>248</v>
      </c>
      <c r="C79" s="355">
        <v>14542</v>
      </c>
      <c r="D79" s="624">
        <v>54</v>
      </c>
      <c r="E79" s="636">
        <v>3.7133819282079493E-3</v>
      </c>
      <c r="F79" s="308">
        <v>65</v>
      </c>
      <c r="G79" s="636">
        <v>4.4698115802503094E-3</v>
      </c>
      <c r="H79" s="308">
        <v>56</v>
      </c>
      <c r="I79" s="636">
        <v>3.8509145922156511E-3</v>
      </c>
      <c r="J79" s="308">
        <v>328</v>
      </c>
      <c r="K79" s="636">
        <v>2.2555356897263099E-2</v>
      </c>
      <c r="L79" s="308">
        <v>552</v>
      </c>
      <c r="M79" s="636">
        <v>3.7959015266125704E-2</v>
      </c>
      <c r="N79" s="308">
        <v>108</v>
      </c>
      <c r="O79" s="636">
        <v>7.4267638564158986E-3</v>
      </c>
      <c r="P79" s="625">
        <v>1163</v>
      </c>
    </row>
    <row r="80" spans="1:16" ht="15">
      <c r="A80" s="623">
        <v>887</v>
      </c>
      <c r="B80" s="341" t="s">
        <v>261</v>
      </c>
      <c r="C80" s="355">
        <v>44009</v>
      </c>
      <c r="D80" s="624">
        <v>814</v>
      </c>
      <c r="E80" s="636">
        <v>1.8496216682951216E-2</v>
      </c>
      <c r="F80" s="308">
        <v>1204</v>
      </c>
      <c r="G80" s="636">
        <v>2.7358040400827104E-2</v>
      </c>
      <c r="H80" s="308">
        <v>1536</v>
      </c>
      <c r="I80" s="636">
        <v>3.4901951873480427E-2</v>
      </c>
      <c r="J80" s="308">
        <v>3127</v>
      </c>
      <c r="K80" s="636">
        <v>7.1053648117430521E-2</v>
      </c>
      <c r="L80" s="308">
        <v>7334</v>
      </c>
      <c r="M80" s="636">
        <v>0.16664773114590198</v>
      </c>
      <c r="N80" s="308">
        <v>2131</v>
      </c>
      <c r="O80" s="636">
        <v>4.8421913699470562E-2</v>
      </c>
      <c r="P80" s="625">
        <v>16146</v>
      </c>
    </row>
    <row r="81" spans="1:16">
      <c r="A81" s="620"/>
      <c r="B81" s="186" t="s">
        <v>365</v>
      </c>
      <c r="C81" s="68">
        <v>717384</v>
      </c>
      <c r="D81" s="621">
        <v>22146</v>
      </c>
      <c r="E81" s="637">
        <v>3.0870496135960657E-2</v>
      </c>
      <c r="F81" s="621">
        <v>28197</v>
      </c>
      <c r="G81" s="637">
        <v>3.9305309290421864E-2</v>
      </c>
      <c r="H81" s="66">
        <v>30990</v>
      </c>
      <c r="I81" s="637">
        <v>4.3198621658693252E-2</v>
      </c>
      <c r="J81" s="66">
        <v>80586</v>
      </c>
      <c r="K81" s="637">
        <v>0.19532069910781588</v>
      </c>
      <c r="L81" s="66">
        <v>186404</v>
      </c>
      <c r="M81" s="637">
        <v>0.45179757769951745</v>
      </c>
      <c r="N81" s="66">
        <v>64260</v>
      </c>
      <c r="O81" s="637">
        <v>0.15575047929749894</v>
      </c>
      <c r="P81" s="622">
        <v>412583</v>
      </c>
    </row>
    <row r="82" spans="1:16" ht="15">
      <c r="A82" s="623">
        <v>2</v>
      </c>
      <c r="B82" s="341" t="s">
        <v>8</v>
      </c>
      <c r="C82" s="355">
        <v>20920</v>
      </c>
      <c r="D82" s="624">
        <v>148</v>
      </c>
      <c r="E82" s="636">
        <v>7.0745697896749523E-3</v>
      </c>
      <c r="F82" s="308">
        <v>186</v>
      </c>
      <c r="G82" s="636">
        <v>8.8910133843212238E-3</v>
      </c>
      <c r="H82" s="308">
        <v>248</v>
      </c>
      <c r="I82" s="636">
        <v>1.1854684512428298E-2</v>
      </c>
      <c r="J82" s="308">
        <v>624</v>
      </c>
      <c r="K82" s="636">
        <v>2.9827915869980879E-2</v>
      </c>
      <c r="L82" s="308">
        <v>1290</v>
      </c>
      <c r="M82" s="636">
        <v>6.1663479923518165E-2</v>
      </c>
      <c r="N82" s="308">
        <v>462</v>
      </c>
      <c r="O82" s="636">
        <v>2.2084130019120459E-2</v>
      </c>
      <c r="P82" s="625">
        <v>2958</v>
      </c>
    </row>
    <row r="83" spans="1:16" ht="15">
      <c r="A83" s="623">
        <v>21</v>
      </c>
      <c r="B83" s="341" t="s">
        <v>12</v>
      </c>
      <c r="C83" s="355">
        <v>4845</v>
      </c>
      <c r="D83" s="624">
        <v>20</v>
      </c>
      <c r="E83" s="636">
        <v>4.1279669762641896E-3</v>
      </c>
      <c r="F83" s="308">
        <v>37</v>
      </c>
      <c r="G83" s="636">
        <v>7.6367389060887515E-3</v>
      </c>
      <c r="H83" s="308">
        <v>40</v>
      </c>
      <c r="I83" s="636">
        <v>8.2559339525283791E-3</v>
      </c>
      <c r="J83" s="308">
        <v>88</v>
      </c>
      <c r="K83" s="636">
        <v>1.8163054695562435E-2</v>
      </c>
      <c r="L83" s="308">
        <v>229</v>
      </c>
      <c r="M83" s="636">
        <v>4.7265221878224975E-2</v>
      </c>
      <c r="N83" s="308">
        <v>84</v>
      </c>
      <c r="O83" s="636">
        <v>1.7337461300309599E-2</v>
      </c>
      <c r="P83" s="625">
        <v>498</v>
      </c>
    </row>
    <row r="84" spans="1:16" ht="15">
      <c r="A84" s="623">
        <v>55</v>
      </c>
      <c r="B84" s="341" t="s">
        <v>3337</v>
      </c>
      <c r="C84" s="355">
        <v>7780</v>
      </c>
      <c r="D84" s="624">
        <v>29</v>
      </c>
      <c r="E84" s="636">
        <v>3.7275064267352186E-3</v>
      </c>
      <c r="F84" s="308">
        <v>42</v>
      </c>
      <c r="G84" s="636">
        <v>5.3984575835475581E-3</v>
      </c>
      <c r="H84" s="308">
        <v>40</v>
      </c>
      <c r="I84" s="636">
        <v>5.1413881748071976E-3</v>
      </c>
      <c r="J84" s="308">
        <v>111</v>
      </c>
      <c r="K84" s="636">
        <v>1.4267352185089975E-2</v>
      </c>
      <c r="L84" s="308">
        <v>218</v>
      </c>
      <c r="M84" s="636">
        <v>2.8020565552699227E-2</v>
      </c>
      <c r="N84" s="308">
        <v>66</v>
      </c>
      <c r="O84" s="636">
        <v>8.4832904884318758E-3</v>
      </c>
      <c r="P84" s="625">
        <v>506</v>
      </c>
    </row>
    <row r="85" spans="1:16" ht="15">
      <c r="A85" s="623">
        <v>148</v>
      </c>
      <c r="B85" s="341" t="s">
        <v>73</v>
      </c>
      <c r="C85" s="355">
        <v>64546</v>
      </c>
      <c r="D85" s="624">
        <v>2156</v>
      </c>
      <c r="E85" s="636">
        <v>3.3402534626467945E-2</v>
      </c>
      <c r="F85" s="308">
        <v>2667</v>
      </c>
      <c r="G85" s="636">
        <v>4.1319369132091839E-2</v>
      </c>
      <c r="H85" s="308">
        <v>2953</v>
      </c>
      <c r="I85" s="636">
        <v>4.5750317602949835E-2</v>
      </c>
      <c r="J85" s="308">
        <v>7583</v>
      </c>
      <c r="K85" s="636">
        <v>0.11748210578502154</v>
      </c>
      <c r="L85" s="308">
        <v>16031</v>
      </c>
      <c r="M85" s="636">
        <v>0.24836550677036531</v>
      </c>
      <c r="N85" s="308">
        <v>4901</v>
      </c>
      <c r="O85" s="636">
        <v>7.5930344250611972E-2</v>
      </c>
      <c r="P85" s="625">
        <v>36291</v>
      </c>
    </row>
    <row r="86" spans="1:16" ht="15">
      <c r="A86" s="623">
        <v>197</v>
      </c>
      <c r="B86" s="341" t="s">
        <v>84</v>
      </c>
      <c r="C86" s="355">
        <v>15296</v>
      </c>
      <c r="D86" s="624">
        <v>200</v>
      </c>
      <c r="E86" s="636">
        <v>1.307531380753138E-2</v>
      </c>
      <c r="F86" s="308">
        <v>237</v>
      </c>
      <c r="G86" s="636">
        <v>1.5494246861924686E-2</v>
      </c>
      <c r="H86" s="308">
        <v>230</v>
      </c>
      <c r="I86" s="636">
        <v>1.5036610878661087E-2</v>
      </c>
      <c r="J86" s="308">
        <v>589</v>
      </c>
      <c r="K86" s="636">
        <v>3.8506799163179915E-2</v>
      </c>
      <c r="L86" s="308">
        <v>1050</v>
      </c>
      <c r="M86" s="636">
        <v>6.8645397489539753E-2</v>
      </c>
      <c r="N86" s="308">
        <v>325</v>
      </c>
      <c r="O86" s="636">
        <v>2.1247384937238493E-2</v>
      </c>
      <c r="P86" s="625">
        <v>2631</v>
      </c>
    </row>
    <row r="87" spans="1:16" ht="15">
      <c r="A87" s="623">
        <v>206</v>
      </c>
      <c r="B87" s="341" t="s">
        <v>86</v>
      </c>
      <c r="C87" s="355">
        <v>4906</v>
      </c>
      <c r="D87" s="624">
        <v>32</v>
      </c>
      <c r="E87" s="636">
        <v>6.5226253567060742E-3</v>
      </c>
      <c r="F87" s="308">
        <v>46</v>
      </c>
      <c r="G87" s="636">
        <v>9.3762739502649822E-3</v>
      </c>
      <c r="H87" s="308">
        <v>56</v>
      </c>
      <c r="I87" s="636">
        <v>1.141459437423563E-2</v>
      </c>
      <c r="J87" s="308">
        <v>125</v>
      </c>
      <c r="K87" s="636">
        <v>2.5479005299633102E-2</v>
      </c>
      <c r="L87" s="308">
        <v>296</v>
      </c>
      <c r="M87" s="636">
        <v>6.0334284549531186E-2</v>
      </c>
      <c r="N87" s="308">
        <v>108</v>
      </c>
      <c r="O87" s="636">
        <v>2.2013860578883E-2</v>
      </c>
      <c r="P87" s="625">
        <v>663</v>
      </c>
    </row>
    <row r="88" spans="1:16" ht="15">
      <c r="A88" s="623">
        <v>313</v>
      </c>
      <c r="B88" s="341" t="s">
        <v>3338</v>
      </c>
      <c r="C88" s="355">
        <v>10069</v>
      </c>
      <c r="D88" s="624">
        <v>132</v>
      </c>
      <c r="E88" s="636">
        <v>1.3109544145396763E-2</v>
      </c>
      <c r="F88" s="308">
        <v>154</v>
      </c>
      <c r="G88" s="636">
        <v>1.5294468169629555E-2</v>
      </c>
      <c r="H88" s="308">
        <v>157</v>
      </c>
      <c r="I88" s="636">
        <v>1.559241235475221E-2</v>
      </c>
      <c r="J88" s="308">
        <v>376</v>
      </c>
      <c r="K88" s="636">
        <v>3.734233786870593E-2</v>
      </c>
      <c r="L88" s="308">
        <v>621</v>
      </c>
      <c r="M88" s="636">
        <v>6.1674446320389313E-2</v>
      </c>
      <c r="N88" s="308">
        <v>206</v>
      </c>
      <c r="O88" s="636">
        <v>2.0458834045088886E-2</v>
      </c>
      <c r="P88" s="625">
        <v>1646</v>
      </c>
    </row>
    <row r="89" spans="1:16" ht="15">
      <c r="A89" s="623">
        <v>318</v>
      </c>
      <c r="B89" s="341" t="s">
        <v>120</v>
      </c>
      <c r="C89" s="355">
        <v>59985</v>
      </c>
      <c r="D89" s="624">
        <v>1692</v>
      </c>
      <c r="E89" s="636">
        <v>2.8207051762940735E-2</v>
      </c>
      <c r="F89" s="308">
        <v>2117</v>
      </c>
      <c r="G89" s="636">
        <v>3.5292156372426442E-2</v>
      </c>
      <c r="H89" s="308">
        <v>2308</v>
      </c>
      <c r="I89" s="636">
        <v>3.847628573810119E-2</v>
      </c>
      <c r="J89" s="308">
        <v>6438</v>
      </c>
      <c r="K89" s="636">
        <v>0.10732683170792698</v>
      </c>
      <c r="L89" s="308">
        <v>15060</v>
      </c>
      <c r="M89" s="636">
        <v>0.25106276569142283</v>
      </c>
      <c r="N89" s="308">
        <v>5287</v>
      </c>
      <c r="O89" s="636">
        <v>8.8138701342002163E-2</v>
      </c>
      <c r="P89" s="625">
        <v>32902</v>
      </c>
    </row>
    <row r="90" spans="1:16" ht="15">
      <c r="A90" s="623">
        <v>321</v>
      </c>
      <c r="B90" s="341" t="s">
        <v>122</v>
      </c>
      <c r="C90" s="355">
        <v>8981</v>
      </c>
      <c r="D90" s="624">
        <v>143</v>
      </c>
      <c r="E90" s="636">
        <v>1.5922503062019821E-2</v>
      </c>
      <c r="F90" s="308">
        <v>177</v>
      </c>
      <c r="G90" s="636">
        <v>1.9708273020821735E-2</v>
      </c>
      <c r="H90" s="308">
        <v>188</v>
      </c>
      <c r="I90" s="636">
        <v>2.0933080948669414E-2</v>
      </c>
      <c r="J90" s="308">
        <v>492</v>
      </c>
      <c r="K90" s="636">
        <v>5.4782318227368891E-2</v>
      </c>
      <c r="L90" s="308">
        <v>1165</v>
      </c>
      <c r="M90" s="636">
        <v>0.12971829417659503</v>
      </c>
      <c r="N90" s="308">
        <v>436</v>
      </c>
      <c r="O90" s="636">
        <v>4.854693241287162E-2</v>
      </c>
      <c r="P90" s="625">
        <v>2601</v>
      </c>
    </row>
    <row r="91" spans="1:16" ht="15">
      <c r="A91" s="623">
        <v>376</v>
      </c>
      <c r="B91" s="341" t="s">
        <v>3339</v>
      </c>
      <c r="C91" s="355">
        <v>70470</v>
      </c>
      <c r="D91" s="624">
        <v>2999</v>
      </c>
      <c r="E91" s="636">
        <v>4.2557116503476655E-2</v>
      </c>
      <c r="F91" s="308">
        <v>4006</v>
      </c>
      <c r="G91" s="636">
        <v>5.684688519937562E-2</v>
      </c>
      <c r="H91" s="308">
        <v>4628</v>
      </c>
      <c r="I91" s="636">
        <v>6.567333617142046E-2</v>
      </c>
      <c r="J91" s="308">
        <v>12073</v>
      </c>
      <c r="K91" s="636">
        <v>0.17132112955867745</v>
      </c>
      <c r="L91" s="308">
        <v>28111</v>
      </c>
      <c r="M91" s="636">
        <v>0.39890733645522919</v>
      </c>
      <c r="N91" s="308">
        <v>10849</v>
      </c>
      <c r="O91" s="636">
        <v>0.15395203632751525</v>
      </c>
      <c r="P91" s="625">
        <v>62666</v>
      </c>
    </row>
    <row r="92" spans="1:16" ht="15">
      <c r="A92" s="623">
        <v>400</v>
      </c>
      <c r="B92" s="341" t="s">
        <v>3340</v>
      </c>
      <c r="C92" s="355">
        <v>23094</v>
      </c>
      <c r="D92" s="624">
        <v>739</v>
      </c>
      <c r="E92" s="636">
        <v>3.199965358967697E-2</v>
      </c>
      <c r="F92" s="308">
        <v>914</v>
      </c>
      <c r="G92" s="636">
        <v>3.9577379405906297E-2</v>
      </c>
      <c r="H92" s="308">
        <v>1029</v>
      </c>
      <c r="I92" s="636">
        <v>4.4557027799428425E-2</v>
      </c>
      <c r="J92" s="308">
        <v>2740</v>
      </c>
      <c r="K92" s="636">
        <v>0.11864553563696198</v>
      </c>
      <c r="L92" s="308">
        <v>5141</v>
      </c>
      <c r="M92" s="636">
        <v>0.2226119338356283</v>
      </c>
      <c r="N92" s="308">
        <v>1475</v>
      </c>
      <c r="O92" s="636">
        <v>6.3869403308218581E-2</v>
      </c>
      <c r="P92" s="625">
        <v>12038</v>
      </c>
    </row>
    <row r="93" spans="1:16" ht="15">
      <c r="A93" s="623">
        <v>440</v>
      </c>
      <c r="B93" s="341" t="s">
        <v>149</v>
      </c>
      <c r="C93" s="355">
        <v>70024</v>
      </c>
      <c r="D93" s="624">
        <v>2761</v>
      </c>
      <c r="E93" s="636">
        <v>3.9429338512509994E-2</v>
      </c>
      <c r="F93" s="308">
        <v>3374</v>
      </c>
      <c r="G93" s="636">
        <v>4.8183479949731524E-2</v>
      </c>
      <c r="H93" s="308">
        <v>3562</v>
      </c>
      <c r="I93" s="636">
        <v>5.0868273734719527E-2</v>
      </c>
      <c r="J93" s="308">
        <v>9140</v>
      </c>
      <c r="K93" s="636">
        <v>0.13052667656803382</v>
      </c>
      <c r="L93" s="308">
        <v>19931</v>
      </c>
      <c r="M93" s="636">
        <v>0.2846309836627442</v>
      </c>
      <c r="N93" s="308">
        <v>6128</v>
      </c>
      <c r="O93" s="636">
        <v>8.7512852736204724E-2</v>
      </c>
      <c r="P93" s="625">
        <v>44896</v>
      </c>
    </row>
    <row r="94" spans="1:16" ht="15">
      <c r="A94" s="623">
        <v>483</v>
      </c>
      <c r="B94" s="341" t="s">
        <v>157</v>
      </c>
      <c r="C94" s="355">
        <v>10257</v>
      </c>
      <c r="D94" s="624">
        <v>29</v>
      </c>
      <c r="E94" s="636">
        <v>2.8273374280978845E-3</v>
      </c>
      <c r="F94" s="308">
        <v>58</v>
      </c>
      <c r="G94" s="636">
        <v>5.654674856195769E-3</v>
      </c>
      <c r="H94" s="308">
        <v>66</v>
      </c>
      <c r="I94" s="636">
        <v>6.4346300087744952E-3</v>
      </c>
      <c r="J94" s="308">
        <v>138</v>
      </c>
      <c r="K94" s="636">
        <v>1.3454226381983035E-2</v>
      </c>
      <c r="L94" s="308">
        <v>331</v>
      </c>
      <c r="M94" s="636">
        <v>3.227064443794482E-2</v>
      </c>
      <c r="N94" s="308">
        <v>98</v>
      </c>
      <c r="O94" s="636">
        <v>9.5544506190894021E-3</v>
      </c>
      <c r="P94" s="625">
        <v>720</v>
      </c>
    </row>
    <row r="95" spans="1:16" ht="15">
      <c r="A95" s="623">
        <v>541</v>
      </c>
      <c r="B95" s="341" t="s">
        <v>3341</v>
      </c>
      <c r="C95" s="355">
        <v>22448</v>
      </c>
      <c r="D95" s="624">
        <v>328</v>
      </c>
      <c r="E95" s="636">
        <v>1.4611546685673557E-2</v>
      </c>
      <c r="F95" s="308">
        <v>412</v>
      </c>
      <c r="G95" s="636">
        <v>1.8353528153955807E-2</v>
      </c>
      <c r="H95" s="308">
        <v>469</v>
      </c>
      <c r="I95" s="636">
        <v>2.089272986457591E-2</v>
      </c>
      <c r="J95" s="308">
        <v>1122</v>
      </c>
      <c r="K95" s="636">
        <v>4.9982181040627224E-2</v>
      </c>
      <c r="L95" s="308">
        <v>2464</v>
      </c>
      <c r="M95" s="636">
        <v>0.1097647897362794</v>
      </c>
      <c r="N95" s="308">
        <v>827</v>
      </c>
      <c r="O95" s="636">
        <v>3.6840698503207411E-2</v>
      </c>
      <c r="P95" s="625">
        <v>5622</v>
      </c>
    </row>
    <row r="96" spans="1:16" ht="15">
      <c r="A96" s="623">
        <v>607</v>
      </c>
      <c r="B96" s="341" t="s">
        <v>3342</v>
      </c>
      <c r="C96" s="355">
        <v>25534</v>
      </c>
      <c r="D96" s="624">
        <v>527</v>
      </c>
      <c r="E96" s="636">
        <v>2.0639147802929428E-2</v>
      </c>
      <c r="F96" s="308">
        <v>708</v>
      </c>
      <c r="G96" s="636">
        <v>2.7727735568261927E-2</v>
      </c>
      <c r="H96" s="308">
        <v>899</v>
      </c>
      <c r="I96" s="636">
        <v>3.5207958016761964E-2</v>
      </c>
      <c r="J96" s="308">
        <v>2197</v>
      </c>
      <c r="K96" s="636">
        <v>8.6042139891908828E-2</v>
      </c>
      <c r="L96" s="308">
        <v>6085</v>
      </c>
      <c r="M96" s="636">
        <v>0.23830970470744889</v>
      </c>
      <c r="N96" s="308">
        <v>2945</v>
      </c>
      <c r="O96" s="636">
        <v>0.11533641419284092</v>
      </c>
      <c r="P96" s="625">
        <v>13361</v>
      </c>
    </row>
    <row r="97" spans="1:16" ht="15">
      <c r="A97" s="623">
        <v>615</v>
      </c>
      <c r="B97" s="341" t="s">
        <v>3343</v>
      </c>
      <c r="C97" s="355">
        <v>147484</v>
      </c>
      <c r="D97" s="624">
        <v>7867</v>
      </c>
      <c r="E97" s="636">
        <v>5.3341379403867538E-2</v>
      </c>
      <c r="F97" s="308">
        <v>10304</v>
      </c>
      <c r="G97" s="636">
        <v>6.9865205717230344E-2</v>
      </c>
      <c r="H97" s="308">
        <v>11197</v>
      </c>
      <c r="I97" s="636">
        <v>7.5920099807436733E-2</v>
      </c>
      <c r="J97" s="308">
        <v>29570</v>
      </c>
      <c r="K97" s="636">
        <v>0.20049632502508746</v>
      </c>
      <c r="L97" s="308">
        <v>74053</v>
      </c>
      <c r="M97" s="636">
        <v>0.50210870331697</v>
      </c>
      <c r="N97" s="308">
        <v>26016</v>
      </c>
      <c r="O97" s="636">
        <v>0.17639879580157847</v>
      </c>
      <c r="P97" s="625">
        <v>159007</v>
      </c>
    </row>
    <row r="98" spans="1:16" ht="15">
      <c r="A98" s="623">
        <v>649</v>
      </c>
      <c r="B98" s="341" t="s">
        <v>3344</v>
      </c>
      <c r="C98" s="355">
        <v>16304</v>
      </c>
      <c r="D98" s="624">
        <v>111</v>
      </c>
      <c r="E98" s="636">
        <v>6.8081452404317958E-3</v>
      </c>
      <c r="F98" s="308">
        <v>189</v>
      </c>
      <c r="G98" s="636">
        <v>1.1592247301275761E-2</v>
      </c>
      <c r="H98" s="308">
        <v>218</v>
      </c>
      <c r="I98" s="636">
        <v>1.3370951913640825E-2</v>
      </c>
      <c r="J98" s="308">
        <v>382</v>
      </c>
      <c r="K98" s="636">
        <v>2.3429833169774289E-2</v>
      </c>
      <c r="L98" s="308">
        <v>1045</v>
      </c>
      <c r="M98" s="636">
        <v>6.4094700686947989E-2</v>
      </c>
      <c r="N98" s="308">
        <v>263</v>
      </c>
      <c r="O98" s="636">
        <v>1.6131010794896958E-2</v>
      </c>
      <c r="P98" s="625">
        <v>2208</v>
      </c>
    </row>
    <row r="99" spans="1:16" ht="15">
      <c r="A99" s="623">
        <v>652</v>
      </c>
      <c r="B99" s="341" t="s">
        <v>193</v>
      </c>
      <c r="C99" s="355">
        <v>6074</v>
      </c>
      <c r="D99" s="624">
        <v>23</v>
      </c>
      <c r="E99" s="636">
        <v>3.7866315442871253E-3</v>
      </c>
      <c r="F99" s="308">
        <v>47</v>
      </c>
      <c r="G99" s="636">
        <v>7.7378992426736914E-3</v>
      </c>
      <c r="H99" s="308">
        <v>51</v>
      </c>
      <c r="I99" s="636">
        <v>8.3964438590714528E-3</v>
      </c>
      <c r="J99" s="308">
        <v>111</v>
      </c>
      <c r="K99" s="636">
        <v>1.8274613105037866E-2</v>
      </c>
      <c r="L99" s="308">
        <v>203</v>
      </c>
      <c r="M99" s="636">
        <v>3.3421139282186367E-2</v>
      </c>
      <c r="N99" s="308">
        <v>34</v>
      </c>
      <c r="O99" s="636">
        <v>5.597629239380968E-3</v>
      </c>
      <c r="P99" s="625">
        <v>469</v>
      </c>
    </row>
    <row r="100" spans="1:16" ht="15">
      <c r="A100" s="623">
        <v>660</v>
      </c>
      <c r="B100" s="341" t="s">
        <v>3345</v>
      </c>
      <c r="C100" s="355">
        <v>13532</v>
      </c>
      <c r="D100" s="624">
        <v>239</v>
      </c>
      <c r="E100" s="636">
        <v>1.7661838604788649E-2</v>
      </c>
      <c r="F100" s="308">
        <v>314</v>
      </c>
      <c r="G100" s="636">
        <v>2.320425657700266E-2</v>
      </c>
      <c r="H100" s="308">
        <v>333</v>
      </c>
      <c r="I100" s="636">
        <v>2.4608335796630208E-2</v>
      </c>
      <c r="J100" s="308">
        <v>681</v>
      </c>
      <c r="K100" s="636">
        <v>5.0325155187703224E-2</v>
      </c>
      <c r="L100" s="308">
        <v>1481</v>
      </c>
      <c r="M100" s="636">
        <v>0.10944428022465268</v>
      </c>
      <c r="N100" s="308">
        <v>213</v>
      </c>
      <c r="O100" s="636">
        <v>1.574046704108779E-2</v>
      </c>
      <c r="P100" s="625">
        <v>3261</v>
      </c>
    </row>
    <row r="101" spans="1:16" ht="15">
      <c r="A101" s="623">
        <v>667</v>
      </c>
      <c r="B101" s="341" t="s">
        <v>209</v>
      </c>
      <c r="C101" s="355">
        <v>16151</v>
      </c>
      <c r="D101" s="624">
        <v>199</v>
      </c>
      <c r="E101" s="636">
        <v>1.2321218500402452E-2</v>
      </c>
      <c r="F101" s="308">
        <v>257</v>
      </c>
      <c r="G101" s="636">
        <v>1.5912327410067487E-2</v>
      </c>
      <c r="H101" s="308">
        <v>276</v>
      </c>
      <c r="I101" s="636">
        <v>1.7088725156337067E-2</v>
      </c>
      <c r="J101" s="308">
        <v>558</v>
      </c>
      <c r="K101" s="636">
        <v>3.4548944337811902E-2</v>
      </c>
      <c r="L101" s="308">
        <v>1455</v>
      </c>
      <c r="M101" s="636">
        <v>9.0087301095907374E-2</v>
      </c>
      <c r="N101" s="308">
        <v>428</v>
      </c>
      <c r="O101" s="636">
        <v>2.6499907126493714E-2</v>
      </c>
      <c r="P101" s="625">
        <v>3173</v>
      </c>
    </row>
    <row r="102" spans="1:16" ht="15">
      <c r="A102" s="623">
        <v>674</v>
      </c>
      <c r="B102" s="341" t="s">
        <v>213</v>
      </c>
      <c r="C102" s="355">
        <v>23170</v>
      </c>
      <c r="D102" s="624">
        <v>129</v>
      </c>
      <c r="E102" s="636">
        <v>5.5675442382391027E-3</v>
      </c>
      <c r="F102" s="308">
        <v>187</v>
      </c>
      <c r="G102" s="636">
        <v>8.0707811825636595E-3</v>
      </c>
      <c r="H102" s="308">
        <v>181</v>
      </c>
      <c r="I102" s="636">
        <v>7.8118256365990509E-3</v>
      </c>
      <c r="J102" s="308">
        <v>699</v>
      </c>
      <c r="K102" s="636">
        <v>3.0168321104876997E-2</v>
      </c>
      <c r="L102" s="308">
        <v>1074</v>
      </c>
      <c r="M102" s="636">
        <v>4.6353042727665085E-2</v>
      </c>
      <c r="N102" s="308">
        <v>277</v>
      </c>
      <c r="O102" s="636">
        <v>1.1955114372032801E-2</v>
      </c>
      <c r="P102" s="625">
        <v>2547</v>
      </c>
    </row>
    <row r="103" spans="1:16" ht="15">
      <c r="A103" s="623">
        <v>697</v>
      </c>
      <c r="B103" s="341" t="s">
        <v>223</v>
      </c>
      <c r="C103" s="355">
        <v>37747</v>
      </c>
      <c r="D103" s="624">
        <v>1258</v>
      </c>
      <c r="E103" s="636">
        <v>3.3327151826635232E-2</v>
      </c>
      <c r="F103" s="308">
        <v>1299</v>
      </c>
      <c r="G103" s="636">
        <v>3.4413330860730652E-2</v>
      </c>
      <c r="H103" s="308">
        <v>1347</v>
      </c>
      <c r="I103" s="636">
        <v>3.5684955095769202E-2</v>
      </c>
      <c r="J103" s="308">
        <v>3218</v>
      </c>
      <c r="K103" s="636">
        <v>8.5251808090709189E-2</v>
      </c>
      <c r="L103" s="308">
        <v>6009</v>
      </c>
      <c r="M103" s="636">
        <v>0.159191458923888</v>
      </c>
      <c r="N103" s="308">
        <v>1943</v>
      </c>
      <c r="O103" s="636">
        <v>5.1474289347497815E-2</v>
      </c>
      <c r="P103" s="625">
        <v>15074</v>
      </c>
    </row>
    <row r="104" spans="1:16" ht="15">
      <c r="A104" s="623">
        <v>756</v>
      </c>
      <c r="B104" s="341" t="s">
        <v>228</v>
      </c>
      <c r="C104" s="355">
        <v>37767</v>
      </c>
      <c r="D104" s="624">
        <v>385</v>
      </c>
      <c r="E104" s="636">
        <v>1.0194084783011623E-2</v>
      </c>
      <c r="F104" s="308">
        <v>465</v>
      </c>
      <c r="G104" s="636">
        <v>1.231233616649456E-2</v>
      </c>
      <c r="H104" s="308">
        <v>514</v>
      </c>
      <c r="I104" s="636">
        <v>1.3609765138877856E-2</v>
      </c>
      <c r="J104" s="308">
        <v>1531</v>
      </c>
      <c r="K104" s="636">
        <v>4.0538035851404662E-2</v>
      </c>
      <c r="L104" s="308">
        <v>3061</v>
      </c>
      <c r="M104" s="636">
        <v>8.104959356051579E-2</v>
      </c>
      <c r="N104" s="308">
        <v>889</v>
      </c>
      <c r="O104" s="636">
        <v>2.3539068498954114E-2</v>
      </c>
      <c r="P104" s="625">
        <v>6845</v>
      </c>
    </row>
    <row r="105" spans="1:16">
      <c r="A105" s="620"/>
      <c r="B105" s="186" t="s">
        <v>389</v>
      </c>
      <c r="C105" s="68">
        <v>382087</v>
      </c>
      <c r="D105" s="621">
        <v>4001</v>
      </c>
      <c r="E105" s="637">
        <v>1.0471437133427727E-2</v>
      </c>
      <c r="F105" s="621">
        <v>5506</v>
      </c>
      <c r="G105" s="637">
        <v>1.441033063150539E-2</v>
      </c>
      <c r="H105" s="66">
        <v>6853</v>
      </c>
      <c r="I105" s="637">
        <v>1.793570574240945E-2</v>
      </c>
      <c r="J105" s="66">
        <v>16222</v>
      </c>
      <c r="K105" s="637">
        <v>0.18702298877078097</v>
      </c>
      <c r="L105" s="66">
        <v>40003</v>
      </c>
      <c r="M105" s="637">
        <v>0.46119347921326292</v>
      </c>
      <c r="N105" s="66">
        <v>14153</v>
      </c>
      <c r="O105" s="637">
        <v>0.16316954506675274</v>
      </c>
      <c r="P105" s="622">
        <v>86738</v>
      </c>
    </row>
    <row r="106" spans="1:16" ht="15">
      <c r="A106" s="623">
        <v>30</v>
      </c>
      <c r="B106" s="341" t="s">
        <v>14</v>
      </c>
      <c r="C106" s="355">
        <v>32259</v>
      </c>
      <c r="D106" s="624">
        <v>725</v>
      </c>
      <c r="E106" s="636">
        <v>2.2474348243900925E-2</v>
      </c>
      <c r="F106" s="308">
        <v>905</v>
      </c>
      <c r="G106" s="636">
        <v>2.8054186428593572E-2</v>
      </c>
      <c r="H106" s="308">
        <v>1130</v>
      </c>
      <c r="I106" s="636">
        <v>3.5028984159459375E-2</v>
      </c>
      <c r="J106" s="308">
        <v>2779</v>
      </c>
      <c r="K106" s="636">
        <v>8.6146501751449209E-2</v>
      </c>
      <c r="L106" s="308">
        <v>6443</v>
      </c>
      <c r="M106" s="636">
        <v>0.19972720791097059</v>
      </c>
      <c r="N106" s="308">
        <v>1931</v>
      </c>
      <c r="O106" s="636">
        <v>5.9859264081341644E-2</v>
      </c>
      <c r="P106" s="625">
        <v>13913</v>
      </c>
    </row>
    <row r="107" spans="1:16" ht="15">
      <c r="A107" s="623">
        <v>34</v>
      </c>
      <c r="B107" s="341" t="s">
        <v>18</v>
      </c>
      <c r="C107" s="355">
        <v>45577</v>
      </c>
      <c r="D107" s="624">
        <v>499</v>
      </c>
      <c r="E107" s="636">
        <v>1.0948504728262061E-2</v>
      </c>
      <c r="F107" s="308">
        <v>679</v>
      </c>
      <c r="G107" s="636">
        <v>1.4897865151282445E-2</v>
      </c>
      <c r="H107" s="308">
        <v>821</v>
      </c>
      <c r="I107" s="636">
        <v>1.8013471707220747E-2</v>
      </c>
      <c r="J107" s="308">
        <v>1835</v>
      </c>
      <c r="K107" s="636">
        <v>4.0261535423568903E-2</v>
      </c>
      <c r="L107" s="308">
        <v>4839</v>
      </c>
      <c r="M107" s="636">
        <v>0.1061719727055313</v>
      </c>
      <c r="N107" s="308">
        <v>1866</v>
      </c>
      <c r="O107" s="636">
        <v>4.0941703051977973E-2</v>
      </c>
      <c r="P107" s="625">
        <v>10539</v>
      </c>
    </row>
    <row r="108" spans="1:16" ht="15">
      <c r="A108" s="623">
        <v>36</v>
      </c>
      <c r="B108" s="341" t="s">
        <v>20</v>
      </c>
      <c r="C108" s="355">
        <v>6023</v>
      </c>
      <c r="D108" s="624">
        <v>55</v>
      </c>
      <c r="E108" s="636">
        <v>9.1316619624771701E-3</v>
      </c>
      <c r="F108" s="308">
        <v>99</v>
      </c>
      <c r="G108" s="636">
        <v>1.6436991532458908E-2</v>
      </c>
      <c r="H108" s="308">
        <v>114</v>
      </c>
      <c r="I108" s="636">
        <v>1.8927444794952682E-2</v>
      </c>
      <c r="J108" s="308">
        <v>297</v>
      </c>
      <c r="K108" s="636">
        <v>4.9310974597376725E-2</v>
      </c>
      <c r="L108" s="308">
        <v>596</v>
      </c>
      <c r="M108" s="636">
        <v>9.8954009629752621E-2</v>
      </c>
      <c r="N108" s="308">
        <v>155</v>
      </c>
      <c r="O108" s="636">
        <v>2.5734683712435664E-2</v>
      </c>
      <c r="P108" s="625">
        <v>1316</v>
      </c>
    </row>
    <row r="109" spans="1:16" ht="15">
      <c r="A109" s="623">
        <v>91</v>
      </c>
      <c r="B109" s="341" t="s">
        <v>47</v>
      </c>
      <c r="C109" s="355">
        <v>10605</v>
      </c>
      <c r="D109" s="624">
        <v>31</v>
      </c>
      <c r="E109" s="636">
        <v>2.9231494578029231E-3</v>
      </c>
      <c r="F109" s="308">
        <v>53</v>
      </c>
      <c r="G109" s="636">
        <v>4.9976426214049978E-3</v>
      </c>
      <c r="H109" s="308">
        <v>85</v>
      </c>
      <c r="I109" s="636">
        <v>8.0150872230080154E-3</v>
      </c>
      <c r="J109" s="308">
        <v>166</v>
      </c>
      <c r="K109" s="636">
        <v>1.5652993870815653E-2</v>
      </c>
      <c r="L109" s="308">
        <v>429</v>
      </c>
      <c r="M109" s="636">
        <v>4.0452616690240452E-2</v>
      </c>
      <c r="N109" s="308">
        <v>139</v>
      </c>
      <c r="O109" s="636">
        <v>1.3107024988213107E-2</v>
      </c>
      <c r="P109" s="625">
        <v>903</v>
      </c>
    </row>
    <row r="110" spans="1:16" ht="15">
      <c r="A110" s="623">
        <v>93</v>
      </c>
      <c r="B110" s="341" t="s">
        <v>49</v>
      </c>
      <c r="C110" s="355">
        <v>16392</v>
      </c>
      <c r="D110" s="624">
        <v>48</v>
      </c>
      <c r="E110" s="636">
        <v>2.9282576866764276E-3</v>
      </c>
      <c r="F110" s="308">
        <v>77</v>
      </c>
      <c r="G110" s="636">
        <v>4.6974133723767693E-3</v>
      </c>
      <c r="H110" s="308">
        <v>92</v>
      </c>
      <c r="I110" s="636">
        <v>5.6124938994631529E-3</v>
      </c>
      <c r="J110" s="308">
        <v>241</v>
      </c>
      <c r="K110" s="636">
        <v>1.4702293801854564E-2</v>
      </c>
      <c r="L110" s="308">
        <v>583</v>
      </c>
      <c r="M110" s="636">
        <v>3.5566129819424107E-2</v>
      </c>
      <c r="N110" s="308">
        <v>169</v>
      </c>
      <c r="O110" s="636">
        <v>1.0309907271839922E-2</v>
      </c>
      <c r="P110" s="625">
        <v>1210</v>
      </c>
    </row>
    <row r="111" spans="1:16" ht="15">
      <c r="A111" s="623">
        <v>101</v>
      </c>
      <c r="B111" s="341" t="s">
        <v>3346</v>
      </c>
      <c r="C111" s="355">
        <v>27134</v>
      </c>
      <c r="D111" s="624">
        <v>297</v>
      </c>
      <c r="E111" s="636">
        <v>1.0945677010392865E-2</v>
      </c>
      <c r="F111" s="308">
        <v>460</v>
      </c>
      <c r="G111" s="636">
        <v>1.6952900420137099E-2</v>
      </c>
      <c r="H111" s="308">
        <v>537</v>
      </c>
      <c r="I111" s="636">
        <v>1.9790668533942655E-2</v>
      </c>
      <c r="J111" s="308">
        <v>1298</v>
      </c>
      <c r="K111" s="636">
        <v>4.7836662489865116E-2</v>
      </c>
      <c r="L111" s="308">
        <v>3299</v>
      </c>
      <c r="M111" s="636">
        <v>0.12158177931746149</v>
      </c>
      <c r="N111" s="308">
        <v>1195</v>
      </c>
      <c r="O111" s="636">
        <v>4.4040686961008331E-2</v>
      </c>
      <c r="P111" s="625">
        <v>7086</v>
      </c>
    </row>
    <row r="112" spans="1:16" ht="15">
      <c r="A112" s="623">
        <v>145</v>
      </c>
      <c r="B112" s="341" t="s">
        <v>69</v>
      </c>
      <c r="C112" s="355">
        <v>4793</v>
      </c>
      <c r="D112" s="624">
        <v>45</v>
      </c>
      <c r="E112" s="636">
        <v>9.3886918422699771E-3</v>
      </c>
      <c r="F112" s="308">
        <v>45</v>
      </c>
      <c r="G112" s="636">
        <v>9.3886918422699771E-3</v>
      </c>
      <c r="H112" s="308">
        <v>53</v>
      </c>
      <c r="I112" s="636">
        <v>1.1057792614229085E-2</v>
      </c>
      <c r="J112" s="308">
        <v>146</v>
      </c>
      <c r="K112" s="636">
        <v>3.0461089088253703E-2</v>
      </c>
      <c r="L112" s="308">
        <v>360</v>
      </c>
      <c r="M112" s="636">
        <v>7.5109534738159817E-2</v>
      </c>
      <c r="N112" s="308">
        <v>136</v>
      </c>
      <c r="O112" s="636">
        <v>2.8374713123304821E-2</v>
      </c>
      <c r="P112" s="625">
        <v>785</v>
      </c>
    </row>
    <row r="113" spans="1:16" ht="15">
      <c r="A113" s="623">
        <v>209</v>
      </c>
      <c r="B113" s="341" t="s">
        <v>88</v>
      </c>
      <c r="C113" s="355">
        <v>22364</v>
      </c>
      <c r="D113" s="624">
        <v>166</v>
      </c>
      <c r="E113" s="636">
        <v>7.422643534251476E-3</v>
      </c>
      <c r="F113" s="308">
        <v>195</v>
      </c>
      <c r="G113" s="636">
        <v>8.7193704167411908E-3</v>
      </c>
      <c r="H113" s="308">
        <v>231</v>
      </c>
      <c r="I113" s="636">
        <v>1.0329100339831873E-2</v>
      </c>
      <c r="J113" s="308">
        <v>526</v>
      </c>
      <c r="K113" s="636">
        <v>2.3519942765158289E-2</v>
      </c>
      <c r="L113" s="308">
        <v>1393</v>
      </c>
      <c r="M113" s="636">
        <v>6.2287605079592204E-2</v>
      </c>
      <c r="N113" s="308">
        <v>582</v>
      </c>
      <c r="O113" s="636">
        <v>2.6023967089966016E-2</v>
      </c>
      <c r="P113" s="625">
        <v>3093</v>
      </c>
    </row>
    <row r="114" spans="1:16" ht="15">
      <c r="A114" s="623">
        <v>282</v>
      </c>
      <c r="B114" s="341" t="s">
        <v>106</v>
      </c>
      <c r="C114" s="355">
        <v>25526</v>
      </c>
      <c r="D114" s="624">
        <v>269</v>
      </c>
      <c r="E114" s="636">
        <v>1.0538274700305571E-2</v>
      </c>
      <c r="F114" s="308">
        <v>401</v>
      </c>
      <c r="G114" s="636">
        <v>1.5709472694507561E-2</v>
      </c>
      <c r="H114" s="308">
        <v>524</v>
      </c>
      <c r="I114" s="636">
        <v>2.0528089007286688E-2</v>
      </c>
      <c r="J114" s="308">
        <v>979</v>
      </c>
      <c r="K114" s="636">
        <v>3.8353051790331424E-2</v>
      </c>
      <c r="L114" s="308">
        <v>2866</v>
      </c>
      <c r="M114" s="636">
        <v>0.11227767766199169</v>
      </c>
      <c r="N114" s="308">
        <v>1139</v>
      </c>
      <c r="O114" s="636">
        <v>4.4621170571182325E-2</v>
      </c>
      <c r="P114" s="625">
        <v>6178</v>
      </c>
    </row>
    <row r="115" spans="1:16" ht="15">
      <c r="A115" s="623">
        <v>353</v>
      </c>
      <c r="B115" s="341" t="s">
        <v>126</v>
      </c>
      <c r="C115" s="355">
        <v>5765</v>
      </c>
      <c r="D115" s="624">
        <v>40</v>
      </c>
      <c r="E115" s="636">
        <v>6.938421509106678E-3</v>
      </c>
      <c r="F115" s="308">
        <v>62</v>
      </c>
      <c r="G115" s="636">
        <v>1.075455333911535E-2</v>
      </c>
      <c r="H115" s="308">
        <v>75</v>
      </c>
      <c r="I115" s="636">
        <v>1.3009540329575022E-2</v>
      </c>
      <c r="J115" s="308">
        <v>173</v>
      </c>
      <c r="K115" s="636">
        <v>3.0008673026886385E-2</v>
      </c>
      <c r="L115" s="308">
        <v>432</v>
      </c>
      <c r="M115" s="636">
        <v>7.493495229835212E-2</v>
      </c>
      <c r="N115" s="308">
        <v>144</v>
      </c>
      <c r="O115" s="636">
        <v>2.4978317432784041E-2</v>
      </c>
      <c r="P115" s="625">
        <v>926</v>
      </c>
    </row>
    <row r="116" spans="1:16" ht="15">
      <c r="A116" s="623">
        <v>364</v>
      </c>
      <c r="B116" s="341" t="s">
        <v>133</v>
      </c>
      <c r="C116" s="355">
        <v>15293</v>
      </c>
      <c r="D116" s="624">
        <v>143</v>
      </c>
      <c r="E116" s="636">
        <v>9.3506833191656317E-3</v>
      </c>
      <c r="F116" s="308">
        <v>201</v>
      </c>
      <c r="G116" s="636">
        <v>1.3143268161904139E-2</v>
      </c>
      <c r="H116" s="308">
        <v>291</v>
      </c>
      <c r="I116" s="636">
        <v>1.9028313607532859E-2</v>
      </c>
      <c r="J116" s="308">
        <v>619</v>
      </c>
      <c r="K116" s="636">
        <v>4.0476034787157521E-2</v>
      </c>
      <c r="L116" s="308">
        <v>1643</v>
      </c>
      <c r="M116" s="636">
        <v>0.10743477407964429</v>
      </c>
      <c r="N116" s="308">
        <v>735</v>
      </c>
      <c r="O116" s="636">
        <v>4.8061204472634539E-2</v>
      </c>
      <c r="P116" s="625">
        <v>3632</v>
      </c>
    </row>
    <row r="117" spans="1:16" ht="15">
      <c r="A117" s="623">
        <v>368</v>
      </c>
      <c r="B117" s="341" t="s">
        <v>135</v>
      </c>
      <c r="C117" s="355">
        <v>14133</v>
      </c>
      <c r="D117" s="624">
        <v>129</v>
      </c>
      <c r="E117" s="636">
        <v>9.1275737635321593E-3</v>
      </c>
      <c r="F117" s="308">
        <v>213</v>
      </c>
      <c r="G117" s="636">
        <v>1.5071110167692634E-2</v>
      </c>
      <c r="H117" s="308">
        <v>254</v>
      </c>
      <c r="I117" s="636">
        <v>1.7972121984009055E-2</v>
      </c>
      <c r="J117" s="308">
        <v>694</v>
      </c>
      <c r="K117" s="636">
        <v>4.9104931720087737E-2</v>
      </c>
      <c r="L117" s="308">
        <v>1664</v>
      </c>
      <c r="M117" s="636">
        <v>0.11773862591098846</v>
      </c>
      <c r="N117" s="308">
        <v>612</v>
      </c>
      <c r="O117" s="636">
        <v>4.3302908087454892E-2</v>
      </c>
      <c r="P117" s="625">
        <v>3566</v>
      </c>
    </row>
    <row r="118" spans="1:16" ht="15">
      <c r="A118" s="623">
        <v>390</v>
      </c>
      <c r="B118" s="341" t="s">
        <v>141</v>
      </c>
      <c r="C118" s="355">
        <v>8726</v>
      </c>
      <c r="D118" s="624">
        <v>184</v>
      </c>
      <c r="E118" s="636">
        <v>2.1086408434563372E-2</v>
      </c>
      <c r="F118" s="308">
        <v>230</v>
      </c>
      <c r="G118" s="636">
        <v>2.6358010543204219E-2</v>
      </c>
      <c r="H118" s="308">
        <v>278</v>
      </c>
      <c r="I118" s="636">
        <v>3.1858812743525096E-2</v>
      </c>
      <c r="J118" s="308">
        <v>684</v>
      </c>
      <c r="K118" s="636">
        <v>7.8386431354572544E-2</v>
      </c>
      <c r="L118" s="308">
        <v>1645</v>
      </c>
      <c r="M118" s="636">
        <v>0.18851707540683016</v>
      </c>
      <c r="N118" s="308">
        <v>303</v>
      </c>
      <c r="O118" s="636">
        <v>3.4723813889525557E-2</v>
      </c>
      <c r="P118" s="625">
        <v>3324</v>
      </c>
    </row>
    <row r="119" spans="1:16" ht="15">
      <c r="A119" s="623">
        <v>467</v>
      </c>
      <c r="B119" s="341" t="s">
        <v>151</v>
      </c>
      <c r="C119" s="355">
        <v>6848</v>
      </c>
      <c r="D119" s="624">
        <v>42</v>
      </c>
      <c r="E119" s="636">
        <v>6.1331775700934578E-3</v>
      </c>
      <c r="F119" s="308">
        <v>51</v>
      </c>
      <c r="G119" s="636">
        <v>7.447429906542056E-3</v>
      </c>
      <c r="H119" s="308">
        <v>73</v>
      </c>
      <c r="I119" s="636">
        <v>1.0660046728971962E-2</v>
      </c>
      <c r="J119" s="308">
        <v>184</v>
      </c>
      <c r="K119" s="636">
        <v>2.6869158878504672E-2</v>
      </c>
      <c r="L119" s="308">
        <v>378</v>
      </c>
      <c r="M119" s="636">
        <v>5.5198598130841124E-2</v>
      </c>
      <c r="N119" s="308">
        <v>178</v>
      </c>
      <c r="O119" s="636">
        <v>2.5992990654205607E-2</v>
      </c>
      <c r="P119" s="625">
        <v>906</v>
      </c>
    </row>
    <row r="120" spans="1:16" ht="15">
      <c r="A120" s="623">
        <v>576</v>
      </c>
      <c r="B120" s="341" t="s">
        <v>169</v>
      </c>
      <c r="C120" s="355">
        <v>9007</v>
      </c>
      <c r="D120" s="624">
        <v>37</v>
      </c>
      <c r="E120" s="636">
        <v>4.1079160652825577E-3</v>
      </c>
      <c r="F120" s="308">
        <v>47</v>
      </c>
      <c r="G120" s="636">
        <v>5.2181636504940601E-3</v>
      </c>
      <c r="H120" s="308">
        <v>74</v>
      </c>
      <c r="I120" s="636">
        <v>8.2158321305651153E-3</v>
      </c>
      <c r="J120" s="308">
        <v>213</v>
      </c>
      <c r="K120" s="636">
        <v>2.3648273565004995E-2</v>
      </c>
      <c r="L120" s="308">
        <v>477</v>
      </c>
      <c r="M120" s="636">
        <v>5.2958809814588656E-2</v>
      </c>
      <c r="N120" s="308">
        <v>249</v>
      </c>
      <c r="O120" s="636">
        <v>2.7645164871766405E-2</v>
      </c>
      <c r="P120" s="625">
        <v>1097</v>
      </c>
    </row>
    <row r="121" spans="1:16" ht="15">
      <c r="A121" s="623">
        <v>642</v>
      </c>
      <c r="B121" s="341" t="s">
        <v>187</v>
      </c>
      <c r="C121" s="355">
        <v>18831</v>
      </c>
      <c r="D121" s="624">
        <v>107</v>
      </c>
      <c r="E121" s="636">
        <v>5.6821199086612498E-3</v>
      </c>
      <c r="F121" s="308">
        <v>109</v>
      </c>
      <c r="G121" s="636">
        <v>5.7883277574212735E-3</v>
      </c>
      <c r="H121" s="308">
        <v>165</v>
      </c>
      <c r="I121" s="636">
        <v>8.7621475227019283E-3</v>
      </c>
      <c r="J121" s="308">
        <v>480</v>
      </c>
      <c r="K121" s="636">
        <v>2.5489883702405607E-2</v>
      </c>
      <c r="L121" s="308">
        <v>1095</v>
      </c>
      <c r="M121" s="636">
        <v>5.8148797196112795E-2</v>
      </c>
      <c r="N121" s="308">
        <v>332</v>
      </c>
      <c r="O121" s="636">
        <v>1.7630502894163878E-2</v>
      </c>
      <c r="P121" s="625">
        <v>2288</v>
      </c>
    </row>
    <row r="122" spans="1:16" ht="15">
      <c r="A122" s="623">
        <v>679</v>
      </c>
      <c r="B122" s="341" t="s">
        <v>3347</v>
      </c>
      <c r="C122" s="355">
        <v>28034</v>
      </c>
      <c r="D122" s="624">
        <v>222</v>
      </c>
      <c r="E122" s="636">
        <v>7.9189555539701788E-3</v>
      </c>
      <c r="F122" s="308">
        <v>348</v>
      </c>
      <c r="G122" s="636">
        <v>1.2413497895412713E-2</v>
      </c>
      <c r="H122" s="308">
        <v>453</v>
      </c>
      <c r="I122" s="636">
        <v>1.6158949846614826E-2</v>
      </c>
      <c r="J122" s="308">
        <v>1022</v>
      </c>
      <c r="K122" s="636">
        <v>3.6455732325033886E-2</v>
      </c>
      <c r="L122" s="308">
        <v>2354</v>
      </c>
      <c r="M122" s="636">
        <v>8.3969465648854963E-2</v>
      </c>
      <c r="N122" s="308">
        <v>1097</v>
      </c>
      <c r="O122" s="636">
        <v>3.9131055147321112E-2</v>
      </c>
      <c r="P122" s="625">
        <v>5496</v>
      </c>
    </row>
    <row r="123" spans="1:16" ht="15">
      <c r="A123" s="623">
        <v>789</v>
      </c>
      <c r="B123" s="341" t="s">
        <v>232</v>
      </c>
      <c r="C123" s="355">
        <v>16706</v>
      </c>
      <c r="D123" s="624">
        <v>171</v>
      </c>
      <c r="E123" s="636">
        <v>1.0235843409553453E-2</v>
      </c>
      <c r="F123" s="308">
        <v>259</v>
      </c>
      <c r="G123" s="636">
        <v>1.5503411947803185E-2</v>
      </c>
      <c r="H123" s="308">
        <v>337</v>
      </c>
      <c r="I123" s="636">
        <v>2.0172393152160899E-2</v>
      </c>
      <c r="J123" s="308">
        <v>844</v>
      </c>
      <c r="K123" s="636">
        <v>5.0520770980486053E-2</v>
      </c>
      <c r="L123" s="308">
        <v>2020</v>
      </c>
      <c r="M123" s="636">
        <v>0.12091464144618699</v>
      </c>
      <c r="N123" s="308">
        <v>723</v>
      </c>
      <c r="O123" s="636">
        <v>4.327786424039267E-2</v>
      </c>
      <c r="P123" s="625">
        <v>4354</v>
      </c>
    </row>
    <row r="124" spans="1:16" ht="15">
      <c r="A124" s="623">
        <v>792</v>
      </c>
      <c r="B124" s="341" t="s">
        <v>236</v>
      </c>
      <c r="C124" s="355">
        <v>6425</v>
      </c>
      <c r="D124" s="624">
        <v>84</v>
      </c>
      <c r="E124" s="636">
        <v>1.3073929961089494E-2</v>
      </c>
      <c r="F124" s="308">
        <v>114</v>
      </c>
      <c r="G124" s="636">
        <v>1.77431906614786E-2</v>
      </c>
      <c r="H124" s="308">
        <v>151</v>
      </c>
      <c r="I124" s="636">
        <v>2.3501945525291827E-2</v>
      </c>
      <c r="J124" s="308">
        <v>345</v>
      </c>
      <c r="K124" s="636">
        <v>5.3696498054474705E-2</v>
      </c>
      <c r="L124" s="308">
        <v>907</v>
      </c>
      <c r="M124" s="636">
        <v>0.14116731517509729</v>
      </c>
      <c r="N124" s="308">
        <v>248</v>
      </c>
      <c r="O124" s="636">
        <v>3.8599221789883266E-2</v>
      </c>
      <c r="P124" s="625">
        <v>1849</v>
      </c>
    </row>
    <row r="125" spans="1:16" ht="15">
      <c r="A125" s="623">
        <v>809</v>
      </c>
      <c r="B125" s="341" t="s">
        <v>238</v>
      </c>
      <c r="C125" s="355">
        <v>11053</v>
      </c>
      <c r="D125" s="624">
        <v>172</v>
      </c>
      <c r="E125" s="636">
        <v>1.5561386049036461E-2</v>
      </c>
      <c r="F125" s="308">
        <v>230</v>
      </c>
      <c r="G125" s="636">
        <v>2.080883018185108E-2</v>
      </c>
      <c r="H125" s="308">
        <v>308</v>
      </c>
      <c r="I125" s="636">
        <v>2.7865737808739709E-2</v>
      </c>
      <c r="J125" s="308">
        <v>605</v>
      </c>
      <c r="K125" s="636">
        <v>5.4736270695738713E-2</v>
      </c>
      <c r="L125" s="308">
        <v>1589</v>
      </c>
      <c r="M125" s="636">
        <v>0.14376187460417986</v>
      </c>
      <c r="N125" s="308">
        <v>645</v>
      </c>
      <c r="O125" s="636">
        <v>5.835519768388673E-2</v>
      </c>
      <c r="P125" s="625">
        <v>3549</v>
      </c>
    </row>
    <row r="126" spans="1:16" ht="15">
      <c r="A126" s="623">
        <v>847</v>
      </c>
      <c r="B126" s="341" t="s">
        <v>246</v>
      </c>
      <c r="C126" s="355">
        <v>31839</v>
      </c>
      <c r="D126" s="624">
        <v>303</v>
      </c>
      <c r="E126" s="636">
        <v>9.5166305474418175E-3</v>
      </c>
      <c r="F126" s="308">
        <v>398</v>
      </c>
      <c r="G126" s="636">
        <v>1.2500392600270109E-2</v>
      </c>
      <c r="H126" s="308">
        <v>391</v>
      </c>
      <c r="I126" s="636">
        <v>1.2280536449009076E-2</v>
      </c>
      <c r="J126" s="308">
        <v>1180</v>
      </c>
      <c r="K126" s="636">
        <v>3.706146549828826E-2</v>
      </c>
      <c r="L126" s="308">
        <v>2439</v>
      </c>
      <c r="M126" s="636">
        <v>7.6604164703665323E-2</v>
      </c>
      <c r="N126" s="308">
        <v>665</v>
      </c>
      <c r="O126" s="636">
        <v>2.0886334369798046E-2</v>
      </c>
      <c r="P126" s="625">
        <v>5376</v>
      </c>
    </row>
    <row r="127" spans="1:16" ht="15">
      <c r="A127" s="623">
        <v>856</v>
      </c>
      <c r="B127" s="341" t="s">
        <v>251</v>
      </c>
      <c r="C127" s="355">
        <v>6674</v>
      </c>
      <c r="D127" s="624">
        <v>88</v>
      </c>
      <c r="E127" s="636">
        <v>1.3185495954450104E-2</v>
      </c>
      <c r="F127" s="308">
        <v>117</v>
      </c>
      <c r="G127" s="636">
        <v>1.7530716212166616E-2</v>
      </c>
      <c r="H127" s="308">
        <v>117</v>
      </c>
      <c r="I127" s="636">
        <v>1.7530716212166616E-2</v>
      </c>
      <c r="J127" s="308">
        <v>304</v>
      </c>
      <c r="K127" s="636">
        <v>4.5549895115373093E-2</v>
      </c>
      <c r="L127" s="308">
        <v>733</v>
      </c>
      <c r="M127" s="636">
        <v>0.10982918789331735</v>
      </c>
      <c r="N127" s="308">
        <v>234</v>
      </c>
      <c r="O127" s="636">
        <v>3.5061432424333232E-2</v>
      </c>
      <c r="P127" s="625">
        <v>1593</v>
      </c>
    </row>
    <row r="128" spans="1:16" ht="15">
      <c r="A128" s="623">
        <v>861</v>
      </c>
      <c r="B128" s="341" t="s">
        <v>255</v>
      </c>
      <c r="C128" s="355">
        <v>12080</v>
      </c>
      <c r="D128" s="624">
        <v>144</v>
      </c>
      <c r="E128" s="636">
        <v>1.1920529801324504E-2</v>
      </c>
      <c r="F128" s="308">
        <v>213</v>
      </c>
      <c r="G128" s="636">
        <v>1.7632450331125829E-2</v>
      </c>
      <c r="H128" s="308">
        <v>299</v>
      </c>
      <c r="I128" s="636">
        <v>2.4751655629139072E-2</v>
      </c>
      <c r="J128" s="308">
        <v>608</v>
      </c>
      <c r="K128" s="636">
        <v>5.0331125827814571E-2</v>
      </c>
      <c r="L128" s="308">
        <v>1819</v>
      </c>
      <c r="M128" s="636">
        <v>0.15057947019867549</v>
      </c>
      <c r="N128" s="308">
        <v>676</v>
      </c>
      <c r="O128" s="636">
        <v>5.5960264900662249E-2</v>
      </c>
      <c r="P128" s="625">
        <v>3759</v>
      </c>
    </row>
    <row r="129" spans="1:16">
      <c r="A129" s="620"/>
      <c r="B129" s="186" t="s">
        <v>3277</v>
      </c>
      <c r="C129" s="68">
        <v>4182607</v>
      </c>
      <c r="D129" s="621">
        <v>138416</v>
      </c>
      <c r="E129" s="637">
        <v>3.3093235869399155E-2</v>
      </c>
      <c r="F129" s="621">
        <v>191196</v>
      </c>
      <c r="G129" s="637">
        <v>4.571215990409809E-2</v>
      </c>
      <c r="H129" s="66">
        <v>212657</v>
      </c>
      <c r="I129" s="637">
        <v>5.0843170300245759E-2</v>
      </c>
      <c r="J129" s="66">
        <v>577809</v>
      </c>
      <c r="K129" s="637">
        <v>0.18208561356979935</v>
      </c>
      <c r="L129" s="66">
        <v>1467583</v>
      </c>
      <c r="M129" s="637">
        <v>0.4624811157659483</v>
      </c>
      <c r="N129" s="66">
        <v>585621</v>
      </c>
      <c r="O129" s="637">
        <v>0.18454741809899025</v>
      </c>
      <c r="P129" s="622">
        <v>3173282</v>
      </c>
    </row>
    <row r="130" spans="1:16" ht="15">
      <c r="A130" s="623">
        <v>1</v>
      </c>
      <c r="B130" s="341" t="s">
        <v>6</v>
      </c>
      <c r="C130" s="355">
        <v>2612958</v>
      </c>
      <c r="D130" s="624">
        <v>91781</v>
      </c>
      <c r="E130" s="636">
        <v>3.5125325397499692E-2</v>
      </c>
      <c r="F130" s="308">
        <v>126979</v>
      </c>
      <c r="G130" s="636">
        <v>4.8595882520882462E-2</v>
      </c>
      <c r="H130" s="308">
        <v>139959</v>
      </c>
      <c r="I130" s="636">
        <v>5.3563432707299546E-2</v>
      </c>
      <c r="J130" s="308">
        <v>387875</v>
      </c>
      <c r="K130" s="636">
        <v>0.1484428758518124</v>
      </c>
      <c r="L130" s="308">
        <v>965549</v>
      </c>
      <c r="M130" s="636">
        <v>0.36952335246108053</v>
      </c>
      <c r="N130" s="308">
        <v>386059</v>
      </c>
      <c r="O130" s="636">
        <v>0.14774787807534603</v>
      </c>
      <c r="P130" s="625">
        <v>2098202</v>
      </c>
    </row>
    <row r="131" spans="1:16" ht="15">
      <c r="A131" s="623">
        <v>79</v>
      </c>
      <c r="B131" s="341" t="s">
        <v>41</v>
      </c>
      <c r="C131" s="355">
        <v>56053</v>
      </c>
      <c r="D131" s="624">
        <v>1172</v>
      </c>
      <c r="E131" s="636">
        <v>2.0908782759174353E-2</v>
      </c>
      <c r="F131" s="308">
        <v>1674</v>
      </c>
      <c r="G131" s="636">
        <v>2.986459243929852E-2</v>
      </c>
      <c r="H131" s="308">
        <v>2079</v>
      </c>
      <c r="I131" s="636">
        <v>3.7089897061709454E-2</v>
      </c>
      <c r="J131" s="308">
        <v>4988</v>
      </c>
      <c r="K131" s="636">
        <v>8.898720853477958E-2</v>
      </c>
      <c r="L131" s="308">
        <v>11636</v>
      </c>
      <c r="M131" s="636">
        <v>0.20758924589228053</v>
      </c>
      <c r="N131" s="308">
        <v>4130</v>
      </c>
      <c r="O131" s="636">
        <v>7.3680266890264565E-2</v>
      </c>
      <c r="P131" s="625">
        <v>25679</v>
      </c>
    </row>
    <row r="132" spans="1:16" ht="15">
      <c r="A132" s="623">
        <v>88</v>
      </c>
      <c r="B132" s="341" t="s">
        <v>45</v>
      </c>
      <c r="C132" s="355">
        <v>569488</v>
      </c>
      <c r="D132" s="624">
        <v>16152</v>
      </c>
      <c r="E132" s="636">
        <v>2.8362318433399827E-2</v>
      </c>
      <c r="F132" s="308">
        <v>22330</v>
      </c>
      <c r="G132" s="636">
        <v>3.9210659399320093E-2</v>
      </c>
      <c r="H132" s="308">
        <v>24721</v>
      </c>
      <c r="I132" s="636">
        <v>4.340916753294187E-2</v>
      </c>
      <c r="J132" s="308">
        <v>64094</v>
      </c>
      <c r="K132" s="636">
        <v>0.11254670862248195</v>
      </c>
      <c r="L132" s="308">
        <v>154415</v>
      </c>
      <c r="M132" s="636">
        <v>0.27114706543421457</v>
      </c>
      <c r="N132" s="308">
        <v>52019</v>
      </c>
      <c r="O132" s="636">
        <v>9.1343452364228916E-2</v>
      </c>
      <c r="P132" s="625">
        <v>333731</v>
      </c>
    </row>
    <row r="133" spans="1:16" ht="15">
      <c r="A133" s="623">
        <v>129</v>
      </c>
      <c r="B133" s="341" t="s">
        <v>3348</v>
      </c>
      <c r="C133" s="355">
        <v>86042</v>
      </c>
      <c r="D133" s="624">
        <v>3253</v>
      </c>
      <c r="E133" s="636">
        <v>3.7807117454266521E-2</v>
      </c>
      <c r="F133" s="308">
        <v>4377</v>
      </c>
      <c r="G133" s="636">
        <v>5.0870505102159409E-2</v>
      </c>
      <c r="H133" s="308">
        <v>5071</v>
      </c>
      <c r="I133" s="636">
        <v>5.8936333418563025E-2</v>
      </c>
      <c r="J133" s="308">
        <v>13507</v>
      </c>
      <c r="K133" s="636">
        <v>0.15698147416378047</v>
      </c>
      <c r="L133" s="308">
        <v>34774</v>
      </c>
      <c r="M133" s="636">
        <v>0.40415146091443716</v>
      </c>
      <c r="N133" s="308">
        <v>13421</v>
      </c>
      <c r="O133" s="636">
        <v>0.15598196229748262</v>
      </c>
      <c r="P133" s="625">
        <v>74403</v>
      </c>
    </row>
    <row r="134" spans="1:16" ht="15">
      <c r="A134" s="623">
        <v>212</v>
      </c>
      <c r="B134" s="341" t="s">
        <v>90</v>
      </c>
      <c r="C134" s="355">
        <v>84389</v>
      </c>
      <c r="D134" s="624">
        <v>2082</v>
      </c>
      <c r="E134" s="636">
        <v>2.4671461920392469E-2</v>
      </c>
      <c r="F134" s="308">
        <v>2950</v>
      </c>
      <c r="G134" s="636">
        <v>3.4957162663380295E-2</v>
      </c>
      <c r="H134" s="308">
        <v>3292</v>
      </c>
      <c r="I134" s="636">
        <v>3.9009823555202695E-2</v>
      </c>
      <c r="J134" s="308">
        <v>8914</v>
      </c>
      <c r="K134" s="636">
        <v>0.10562988067165152</v>
      </c>
      <c r="L134" s="308">
        <v>23278</v>
      </c>
      <c r="M134" s="636">
        <v>0.27584163812819207</v>
      </c>
      <c r="N134" s="308">
        <v>9512</v>
      </c>
      <c r="O134" s="636">
        <v>0.1127161122895164</v>
      </c>
      <c r="P134" s="625">
        <v>50028</v>
      </c>
    </row>
    <row r="135" spans="1:16" ht="15">
      <c r="A135" s="623">
        <v>266</v>
      </c>
      <c r="B135" s="341" t="s">
        <v>104</v>
      </c>
      <c r="C135" s="355">
        <v>249800</v>
      </c>
      <c r="D135" s="624">
        <v>6279</v>
      </c>
      <c r="E135" s="636">
        <v>2.5136108887109689E-2</v>
      </c>
      <c r="F135" s="308">
        <v>9138</v>
      </c>
      <c r="G135" s="636">
        <v>3.658126501200961E-2</v>
      </c>
      <c r="H135" s="308">
        <v>10608</v>
      </c>
      <c r="I135" s="636">
        <v>4.2465972778222581E-2</v>
      </c>
      <c r="J135" s="308">
        <v>26851</v>
      </c>
      <c r="K135" s="636">
        <v>0.10748999199359488</v>
      </c>
      <c r="L135" s="308">
        <v>85027</v>
      </c>
      <c r="M135" s="636">
        <v>0.34038030424339472</v>
      </c>
      <c r="N135" s="308">
        <v>46740</v>
      </c>
      <c r="O135" s="636">
        <v>0.18710968775020015</v>
      </c>
      <c r="P135" s="625">
        <v>184643</v>
      </c>
    </row>
    <row r="136" spans="1:16" ht="15">
      <c r="A136" s="623">
        <v>308</v>
      </c>
      <c r="B136" s="341" t="s">
        <v>112</v>
      </c>
      <c r="C136" s="355">
        <v>56148</v>
      </c>
      <c r="D136" s="624">
        <v>1679</v>
      </c>
      <c r="E136" s="636">
        <v>2.9903113200826389E-2</v>
      </c>
      <c r="F136" s="308">
        <v>2287</v>
      </c>
      <c r="G136" s="636">
        <v>4.0731637814347792E-2</v>
      </c>
      <c r="H136" s="308">
        <v>2735</v>
      </c>
      <c r="I136" s="636">
        <v>4.871055068746883E-2</v>
      </c>
      <c r="J136" s="308">
        <v>6622</v>
      </c>
      <c r="K136" s="636">
        <v>0.11793830590582033</v>
      </c>
      <c r="L136" s="308">
        <v>17385</v>
      </c>
      <c r="M136" s="636">
        <v>0.30962812566787773</v>
      </c>
      <c r="N136" s="308">
        <v>6323</v>
      </c>
      <c r="O136" s="636">
        <v>0.11261309396594714</v>
      </c>
      <c r="P136" s="625">
        <v>37031</v>
      </c>
    </row>
    <row r="137" spans="1:16" ht="15">
      <c r="A137" s="623">
        <v>360</v>
      </c>
      <c r="B137" s="341" t="s">
        <v>3349</v>
      </c>
      <c r="C137" s="355">
        <v>299098</v>
      </c>
      <c r="D137" s="624">
        <v>10974</v>
      </c>
      <c r="E137" s="636">
        <v>3.6690315548749908E-2</v>
      </c>
      <c r="F137" s="308">
        <v>15046</v>
      </c>
      <c r="G137" s="636">
        <v>5.0304582444549946E-2</v>
      </c>
      <c r="H137" s="308">
        <v>17317</v>
      </c>
      <c r="I137" s="636">
        <v>5.7897411550729194E-2</v>
      </c>
      <c r="J137" s="308">
        <v>45817</v>
      </c>
      <c r="K137" s="636">
        <v>0.15318390627820982</v>
      </c>
      <c r="L137" s="308">
        <v>117816</v>
      </c>
      <c r="M137" s="636">
        <v>0.39390433904606514</v>
      </c>
      <c r="N137" s="308">
        <v>45766</v>
      </c>
      <c r="O137" s="636">
        <v>0.15301339360343433</v>
      </c>
      <c r="P137" s="625">
        <v>252736</v>
      </c>
    </row>
    <row r="138" spans="1:16" ht="15">
      <c r="A138" s="623">
        <v>380</v>
      </c>
      <c r="B138" s="341" t="s">
        <v>139</v>
      </c>
      <c r="C138" s="355">
        <v>77888</v>
      </c>
      <c r="D138" s="624">
        <v>1958</v>
      </c>
      <c r="E138" s="636">
        <v>2.5138660640920296E-2</v>
      </c>
      <c r="F138" s="308">
        <v>2598</v>
      </c>
      <c r="G138" s="636">
        <v>3.3355587510271158E-2</v>
      </c>
      <c r="H138" s="308">
        <v>3005</v>
      </c>
      <c r="I138" s="636">
        <v>3.8581039441248972E-2</v>
      </c>
      <c r="J138" s="308">
        <v>7838</v>
      </c>
      <c r="K138" s="636">
        <v>0.10063167625308135</v>
      </c>
      <c r="L138" s="308">
        <v>20978</v>
      </c>
      <c r="M138" s="636">
        <v>0.26933545603944126</v>
      </c>
      <c r="N138" s="308">
        <v>7641</v>
      </c>
      <c r="O138" s="636">
        <v>9.810240345110928E-2</v>
      </c>
      <c r="P138" s="625">
        <v>44018</v>
      </c>
    </row>
    <row r="139" spans="1:16" ht="15.75" thickBot="1">
      <c r="A139" s="626">
        <v>631</v>
      </c>
      <c r="B139" s="627" t="s">
        <v>185</v>
      </c>
      <c r="C139" s="384">
        <v>90743</v>
      </c>
      <c r="D139" s="628">
        <v>3086</v>
      </c>
      <c r="E139" s="638">
        <v>3.4008132858732908E-2</v>
      </c>
      <c r="F139" s="332">
        <v>3817</v>
      </c>
      <c r="G139" s="638">
        <v>4.206385065514695E-2</v>
      </c>
      <c r="H139" s="332">
        <v>3870</v>
      </c>
      <c r="I139" s="638">
        <v>4.2647917745721436E-2</v>
      </c>
      <c r="J139" s="332">
        <v>11303</v>
      </c>
      <c r="K139" s="638">
        <v>0.12456057216534609</v>
      </c>
      <c r="L139" s="332">
        <v>36725</v>
      </c>
      <c r="M139" s="638">
        <v>0.40471441323297663</v>
      </c>
      <c r="N139" s="332">
        <v>14010</v>
      </c>
      <c r="O139" s="638">
        <v>0.15439207431978225</v>
      </c>
      <c r="P139" s="629">
        <v>72811</v>
      </c>
    </row>
    <row r="140" spans="1:16">
      <c r="B140" s="63"/>
    </row>
    <row r="141" spans="1:16">
      <c r="A141" s="219" t="s">
        <v>424</v>
      </c>
      <c r="B141" s="799" t="s">
        <v>440</v>
      </c>
      <c r="C141" s="800"/>
      <c r="D141" s="800"/>
      <c r="E141" s="800"/>
      <c r="F141" s="800"/>
      <c r="G141" s="800"/>
      <c r="H141" s="732" t="s">
        <v>269</v>
      </c>
      <c r="I141" s="732"/>
      <c r="J141" s="732"/>
      <c r="K141" s="732"/>
      <c r="L141" s="732"/>
      <c r="M141" s="733"/>
    </row>
    <row r="142" spans="1:16">
      <c r="A142" s="222" t="s">
        <v>3373</v>
      </c>
      <c r="B142" s="801" t="s">
        <v>429</v>
      </c>
      <c r="C142" s="802"/>
      <c r="D142" s="802"/>
      <c r="E142" s="802"/>
      <c r="F142" s="802"/>
      <c r="G142" s="802"/>
      <c r="H142" s="802"/>
      <c r="I142" s="802"/>
      <c r="J142" s="802"/>
      <c r="K142" s="802"/>
      <c r="L142" s="802"/>
      <c r="M142" s="802"/>
    </row>
    <row r="143" spans="1:16">
      <c r="B143" s="62"/>
    </row>
    <row r="144" spans="1:16">
      <c r="B144" s="632"/>
    </row>
  </sheetData>
  <sheetProtection autoFilter="0"/>
  <mergeCells count="8">
    <mergeCell ref="P2:P4"/>
    <mergeCell ref="C2:C4"/>
    <mergeCell ref="B142:M142"/>
    <mergeCell ref="D1:O1"/>
    <mergeCell ref="A2:A5"/>
    <mergeCell ref="B2:B4"/>
    <mergeCell ref="D2:O3"/>
    <mergeCell ref="B141:G141"/>
  </mergeCells>
  <pageMargins left="0.75" right="0.75" top="1" bottom="1" header="0" footer="0"/>
  <pageSetup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9900"/>
  </sheetPr>
  <dimension ref="A1:X144"/>
  <sheetViews>
    <sheetView showGridLines="0" zoomScaleNormal="100" zoomScaleSheetLayoutView="100" workbookViewId="0">
      <pane xSplit="3" ySplit="5" topLeftCell="D6" activePane="bottomRight" state="frozen"/>
      <selection pane="topRight" activeCell="AG16" activeCellId="3" sqref="L9 P14 R17 AG16"/>
      <selection pane="bottomLeft" activeCell="AG16" activeCellId="3" sqref="L9 P14 R17 AG16"/>
      <selection pane="bottomRight" activeCell="AA23" sqref="AA23"/>
    </sheetView>
  </sheetViews>
  <sheetFormatPr baseColWidth="10" defaultColWidth="11.42578125" defaultRowHeight="12.75"/>
  <cols>
    <col min="1" max="1" width="10.7109375" style="64" customWidth="1"/>
    <col min="2" max="2" width="20.140625" style="59" customWidth="1"/>
    <col min="3" max="3" width="11.42578125" style="64"/>
    <col min="4" max="4" width="10.5703125" style="64" customWidth="1"/>
    <col min="5" max="5" width="6.7109375" style="64" customWidth="1"/>
    <col min="6" max="6" width="11.42578125" style="64"/>
    <col min="7" max="7" width="6.7109375" style="64" customWidth="1"/>
    <col min="8" max="8" width="13.7109375" style="64" customWidth="1"/>
    <col min="9" max="9" width="6.7109375" style="64" customWidth="1"/>
    <col min="10" max="10" width="11.42578125" style="64"/>
    <col min="11" max="11" width="6.7109375" style="64" customWidth="1"/>
    <col min="12" max="12" width="11.42578125" style="64"/>
    <col min="13" max="13" width="6.7109375" style="64" customWidth="1"/>
    <col min="14" max="14" width="11.42578125" style="64"/>
    <col min="15" max="15" width="6.7109375" style="64" customWidth="1"/>
    <col min="16" max="16" width="12.5703125" style="64" customWidth="1"/>
    <col min="17" max="17" width="11.42578125" style="64"/>
    <col min="18" max="24" width="0" style="64" hidden="1" customWidth="1"/>
    <col min="25" max="16384" width="11.42578125" style="64"/>
  </cols>
  <sheetData>
    <row r="1" spans="1:24" ht="90.75" customHeight="1" thickBot="1">
      <c r="A1" s="606"/>
      <c r="B1" s="607"/>
      <c r="C1" s="608"/>
      <c r="D1" s="943" t="s">
        <v>3374</v>
      </c>
      <c r="E1" s="943"/>
      <c r="F1" s="943"/>
      <c r="G1" s="943"/>
      <c r="H1" s="943"/>
      <c r="I1" s="943"/>
      <c r="J1" s="943"/>
      <c r="K1" s="943"/>
      <c r="L1" s="943"/>
      <c r="M1" s="943"/>
      <c r="N1" s="943"/>
      <c r="O1" s="943"/>
      <c r="P1" s="641" t="s">
        <v>269</v>
      </c>
    </row>
    <row r="2" spans="1:24" ht="12.75" customHeight="1">
      <c r="A2" s="944" t="s">
        <v>3306</v>
      </c>
      <c r="B2" s="946" t="s">
        <v>3307</v>
      </c>
      <c r="C2" s="931" t="s">
        <v>280</v>
      </c>
      <c r="D2" s="948" t="s">
        <v>3352</v>
      </c>
      <c r="E2" s="948"/>
      <c r="F2" s="948"/>
      <c r="G2" s="948"/>
      <c r="H2" s="948"/>
      <c r="I2" s="948"/>
      <c r="J2" s="948"/>
      <c r="K2" s="948"/>
      <c r="L2" s="948"/>
      <c r="M2" s="948"/>
      <c r="N2" s="948"/>
      <c r="O2" s="949"/>
      <c r="P2" s="940" t="s">
        <v>3353</v>
      </c>
    </row>
    <row r="3" spans="1:24" ht="12.75" customHeight="1">
      <c r="A3" s="945"/>
      <c r="B3" s="947"/>
      <c r="C3" s="932"/>
      <c r="D3" s="938"/>
      <c r="E3" s="938"/>
      <c r="F3" s="938"/>
      <c r="G3" s="938"/>
      <c r="H3" s="938"/>
      <c r="I3" s="938"/>
      <c r="J3" s="938"/>
      <c r="K3" s="938"/>
      <c r="L3" s="938"/>
      <c r="M3" s="938"/>
      <c r="N3" s="938"/>
      <c r="O3" s="950"/>
      <c r="P3" s="941"/>
    </row>
    <row r="4" spans="1:24" ht="33" customHeight="1" thickBot="1">
      <c r="A4" s="945"/>
      <c r="B4" s="947"/>
      <c r="C4" s="932"/>
      <c r="D4" s="609" t="s">
        <v>3364</v>
      </c>
      <c r="E4" s="610" t="s">
        <v>488</v>
      </c>
      <c r="F4" s="610" t="s">
        <v>3365</v>
      </c>
      <c r="G4" s="610" t="s">
        <v>488</v>
      </c>
      <c r="H4" s="610" t="s">
        <v>3366</v>
      </c>
      <c r="I4" s="610" t="s">
        <v>488</v>
      </c>
      <c r="J4" s="610" t="s">
        <v>3367</v>
      </c>
      <c r="K4" s="610" t="s">
        <v>488</v>
      </c>
      <c r="L4" s="610" t="s">
        <v>3368</v>
      </c>
      <c r="M4" s="610" t="s">
        <v>488</v>
      </c>
      <c r="N4" s="610" t="s">
        <v>3369</v>
      </c>
      <c r="O4" s="611" t="s">
        <v>488</v>
      </c>
      <c r="P4" s="942"/>
    </row>
    <row r="5" spans="1:24" ht="20.25" customHeight="1">
      <c r="A5" s="945"/>
      <c r="B5" s="612" t="s">
        <v>3329</v>
      </c>
      <c r="C5" s="566">
        <v>6887306</v>
      </c>
      <c r="D5" s="613">
        <f>D6+D13+D20+D32+D43+D63+D81+D105+D129</f>
        <v>3317</v>
      </c>
      <c r="E5" s="614">
        <v>3.1593303235515422</v>
      </c>
      <c r="F5" s="613">
        <f>F6+F13+F20+F32+F43+F63+F81+F105+F129</f>
        <v>5197</v>
      </c>
      <c r="G5" s="616">
        <v>4.9492099322799099</v>
      </c>
      <c r="H5" s="613">
        <f>H6+H13+H20+H32+H43+H63+H81+H105+H129</f>
        <v>7258</v>
      </c>
      <c r="I5" s="614">
        <v>6.839729119638827</v>
      </c>
      <c r="J5" s="613">
        <f>J6+J13+J20+J32+J43+J63+J81+J105+J129</f>
        <v>8538</v>
      </c>
      <c r="K5" s="617">
        <v>8.0756207674943568</v>
      </c>
      <c r="L5" s="613">
        <f>L6+L13+L20+L32+L43+L63+L81+L105+L129</f>
        <v>43907</v>
      </c>
      <c r="M5" s="617">
        <v>41.534988713318285</v>
      </c>
      <c r="N5" s="613">
        <f>N6+N13+N20+N32+N43+N63+N81+N105+N129</f>
        <v>37958</v>
      </c>
      <c r="O5" s="618">
        <v>35.441121143717083</v>
      </c>
      <c r="P5" s="981">
        <f>P6+P13+P20+P32+P43+P63+P81+P105+P129</f>
        <v>106175</v>
      </c>
      <c r="S5" s="64" t="s">
        <v>3657</v>
      </c>
      <c r="T5" s="64" t="s">
        <v>3658</v>
      </c>
      <c r="U5" s="64" t="s">
        <v>3659</v>
      </c>
      <c r="V5" s="64" t="s">
        <v>3660</v>
      </c>
      <c r="W5" s="64" t="s">
        <v>3661</v>
      </c>
      <c r="X5" s="64" t="s">
        <v>3662</v>
      </c>
    </row>
    <row r="6" spans="1:24" ht="24.75" customHeight="1">
      <c r="A6" s="620"/>
      <c r="B6" s="186" t="s">
        <v>285</v>
      </c>
      <c r="C6" s="66">
        <v>110358</v>
      </c>
      <c r="D6" s="621">
        <f>SUM(D7:D12)</f>
        <v>37</v>
      </c>
      <c r="E6" s="70">
        <v>2.303370786516854</v>
      </c>
      <c r="F6" s="621">
        <f>SUM(F7:F12)</f>
        <v>100</v>
      </c>
      <c r="G6" s="70">
        <v>5.6741573033707864</v>
      </c>
      <c r="H6" s="621">
        <f>SUM(H7:H12)</f>
        <v>135</v>
      </c>
      <c r="I6" s="70">
        <v>7.5842696629213489</v>
      </c>
      <c r="J6" s="621">
        <f>SUM(J7:J12)</f>
        <v>138</v>
      </c>
      <c r="K6" s="70">
        <v>7.9213483146067407</v>
      </c>
      <c r="L6" s="621">
        <f>SUM(L7:L12)</f>
        <v>918</v>
      </c>
      <c r="M6" s="70">
        <v>52.359550561797754</v>
      </c>
      <c r="N6" s="621">
        <f>SUM(N7:N12)</f>
        <v>442</v>
      </c>
      <c r="O6" s="70">
        <v>24.157303370786519</v>
      </c>
      <c r="P6" s="622">
        <f t="shared" ref="P6:P37" si="0">D6+F6+H6+J6+L6+N6</f>
        <v>1770</v>
      </c>
      <c r="R6" s="64">
        <v>1</v>
      </c>
      <c r="S6" s="64">
        <v>1959</v>
      </c>
      <c r="T6" s="64">
        <v>2257</v>
      </c>
      <c r="U6" s="64">
        <v>2612</v>
      </c>
      <c r="V6" s="64">
        <v>3600</v>
      </c>
      <c r="W6" s="64">
        <v>17577</v>
      </c>
      <c r="X6" s="64">
        <v>20859</v>
      </c>
    </row>
    <row r="7" spans="1:24" ht="15">
      <c r="A7" s="623">
        <v>142</v>
      </c>
      <c r="B7" s="341" t="s">
        <v>67</v>
      </c>
      <c r="C7" s="355">
        <v>4673</v>
      </c>
      <c r="D7" s="624">
        <f>VLOOKUP(A7,$R$6:$X$130,2,0)</f>
        <v>0</v>
      </c>
      <c r="E7" s="307">
        <f>D7/P7</f>
        <v>0</v>
      </c>
      <c r="F7" s="308">
        <f>VLOOKUP(A7,$R$6:$X$130,3,0)</f>
        <v>5</v>
      </c>
      <c r="G7" s="307">
        <v>6.4935064935064926</v>
      </c>
      <c r="H7" s="308">
        <f>VLOOKUP(A7,$R$6:$X$130,4,0)</f>
        <v>6</v>
      </c>
      <c r="I7" s="307">
        <v>6.4935064935064926</v>
      </c>
      <c r="J7" s="308">
        <f>VLOOKUP(A7,$R$6:$X$130,5,0)</f>
        <v>3</v>
      </c>
      <c r="K7" s="307">
        <v>2.5974025974025974</v>
      </c>
      <c r="L7" s="308">
        <f>VLOOKUP(A7,$R$6:$X$130,6,0)</f>
        <v>35</v>
      </c>
      <c r="M7" s="307">
        <v>44.155844155844157</v>
      </c>
      <c r="N7" s="308">
        <f>VLOOKUP(A7,$R$6:$X$130,7,0)</f>
        <v>32</v>
      </c>
      <c r="O7" s="307">
        <v>40.259740259740262</v>
      </c>
      <c r="P7" s="625">
        <f>D7+F7+H7+J7+L7+N7</f>
        <v>81</v>
      </c>
      <c r="R7" s="64">
        <v>2</v>
      </c>
      <c r="S7" s="64">
        <v>10</v>
      </c>
      <c r="T7" s="64">
        <v>19</v>
      </c>
      <c r="U7" s="64">
        <v>28</v>
      </c>
      <c r="V7" s="64">
        <v>34</v>
      </c>
      <c r="W7" s="64">
        <v>195</v>
      </c>
      <c r="X7" s="64">
        <v>179</v>
      </c>
    </row>
    <row r="8" spans="1:24" ht="15">
      <c r="A8" s="623">
        <v>425</v>
      </c>
      <c r="B8" s="341" t="s">
        <v>147</v>
      </c>
      <c r="C8" s="355">
        <v>8505</v>
      </c>
      <c r="D8" s="624">
        <f t="shared" ref="D8:D12" si="1">VLOOKUP(A8,$R$6:$X$130,2,0)</f>
        <v>1</v>
      </c>
      <c r="E8" s="307">
        <v>0.6097560975609756</v>
      </c>
      <c r="F8" s="308">
        <f t="shared" ref="F8:F12" si="2">VLOOKUP(A8,$R$6:$X$130,3,0)</f>
        <v>10</v>
      </c>
      <c r="G8" s="307">
        <v>6.0975609756097562</v>
      </c>
      <c r="H8" s="308">
        <f t="shared" ref="H8:H12" si="3">VLOOKUP(A8,$R$6:$X$130,4,0)</f>
        <v>6</v>
      </c>
      <c r="I8" s="307">
        <v>4.2682926829268295</v>
      </c>
      <c r="J8" s="308">
        <f t="shared" ref="J8:J12" si="4">VLOOKUP(A8,$R$6:$X$130,5,0)</f>
        <v>9</v>
      </c>
      <c r="K8" s="307">
        <v>6.0975609756097562</v>
      </c>
      <c r="L8" s="308">
        <f t="shared" ref="L8:L12" si="5">VLOOKUP(A8,$R$6:$X$130,6,0)</f>
        <v>90</v>
      </c>
      <c r="M8" s="307">
        <v>54.268292682926834</v>
      </c>
      <c r="N8" s="308">
        <f t="shared" ref="N8:N12" si="6">VLOOKUP(A8,$R$6:$X$130,7,0)</f>
        <v>48</v>
      </c>
      <c r="O8" s="307">
        <v>28.658536585365852</v>
      </c>
      <c r="P8" s="625">
        <f t="shared" ref="P8:P71" si="7">D8+F8+H8+J8+L8+N8</f>
        <v>164</v>
      </c>
      <c r="R8" s="64">
        <v>4</v>
      </c>
      <c r="T8" s="64">
        <v>1</v>
      </c>
      <c r="U8" s="64">
        <v>2</v>
      </c>
      <c r="V8" s="64">
        <v>3</v>
      </c>
      <c r="W8" s="64">
        <v>14</v>
      </c>
      <c r="X8" s="64">
        <v>18</v>
      </c>
    </row>
    <row r="9" spans="1:24" ht="15">
      <c r="A9" s="623">
        <v>579</v>
      </c>
      <c r="B9" s="341" t="s">
        <v>171</v>
      </c>
      <c r="C9" s="355">
        <v>41983</v>
      </c>
      <c r="D9" s="624">
        <f t="shared" si="1"/>
        <v>30</v>
      </c>
      <c r="E9" s="307">
        <v>4.4755244755244759</v>
      </c>
      <c r="F9" s="308">
        <f t="shared" si="2"/>
        <v>43</v>
      </c>
      <c r="G9" s="307">
        <v>6.1538461538461542</v>
      </c>
      <c r="H9" s="308">
        <f t="shared" si="3"/>
        <v>60</v>
      </c>
      <c r="I9" s="307">
        <v>8.2517482517482517</v>
      </c>
      <c r="J9" s="308">
        <f t="shared" si="4"/>
        <v>70</v>
      </c>
      <c r="K9" s="307">
        <v>10.48951048951049</v>
      </c>
      <c r="L9" s="308">
        <f t="shared" si="5"/>
        <v>291</v>
      </c>
      <c r="M9" s="307">
        <v>41.11888111888112</v>
      </c>
      <c r="N9" s="308">
        <f t="shared" si="6"/>
        <v>213</v>
      </c>
      <c r="O9" s="307">
        <v>29.510489510489514</v>
      </c>
      <c r="P9" s="625">
        <f t="shared" si="7"/>
        <v>707</v>
      </c>
      <c r="R9" s="64">
        <v>21</v>
      </c>
      <c r="S9" s="64">
        <v>2</v>
      </c>
      <c r="T9" s="64">
        <v>2</v>
      </c>
      <c r="U9" s="64">
        <v>3</v>
      </c>
      <c r="V9" s="64">
        <v>5</v>
      </c>
      <c r="W9" s="64">
        <v>36</v>
      </c>
      <c r="X9" s="64">
        <v>14</v>
      </c>
    </row>
    <row r="10" spans="1:24" ht="15">
      <c r="A10" s="623">
        <v>585</v>
      </c>
      <c r="B10" s="341" t="s">
        <v>173</v>
      </c>
      <c r="C10" s="355">
        <v>14890</v>
      </c>
      <c r="D10" s="624">
        <f t="shared" si="1"/>
        <v>0</v>
      </c>
      <c r="E10" s="307">
        <v>0.35335689045936397</v>
      </c>
      <c r="F10" s="308">
        <f t="shared" si="2"/>
        <v>8</v>
      </c>
      <c r="G10" s="307">
        <v>3.1802120141342751</v>
      </c>
      <c r="H10" s="308">
        <f t="shared" si="3"/>
        <v>26</v>
      </c>
      <c r="I10" s="307">
        <v>9.1872791519434625</v>
      </c>
      <c r="J10" s="308">
        <f t="shared" si="4"/>
        <v>24</v>
      </c>
      <c r="K10" s="307">
        <v>8.1272084805653702</v>
      </c>
      <c r="L10" s="308">
        <f t="shared" si="5"/>
        <v>165</v>
      </c>
      <c r="M10" s="307">
        <v>60.424028268551233</v>
      </c>
      <c r="N10" s="308">
        <f t="shared" si="6"/>
        <v>57</v>
      </c>
      <c r="O10" s="307">
        <v>18.727915194346288</v>
      </c>
      <c r="P10" s="625">
        <f t="shared" si="7"/>
        <v>280</v>
      </c>
      <c r="R10" s="64">
        <v>30</v>
      </c>
      <c r="S10" s="64">
        <v>2</v>
      </c>
      <c r="T10" s="64">
        <v>22</v>
      </c>
      <c r="U10" s="64">
        <v>33</v>
      </c>
      <c r="V10" s="64">
        <v>24</v>
      </c>
      <c r="W10" s="64">
        <v>184</v>
      </c>
      <c r="X10" s="64">
        <v>188</v>
      </c>
    </row>
    <row r="11" spans="1:24" ht="15">
      <c r="A11" s="623">
        <v>591</v>
      </c>
      <c r="B11" s="341" t="s">
        <v>175</v>
      </c>
      <c r="C11" s="355">
        <v>19566</v>
      </c>
      <c r="D11" s="624">
        <f t="shared" si="1"/>
        <v>4</v>
      </c>
      <c r="E11" s="307">
        <v>1.4981273408239701</v>
      </c>
      <c r="F11" s="308">
        <f t="shared" si="2"/>
        <v>14</v>
      </c>
      <c r="G11" s="307">
        <v>5.2434456928838955</v>
      </c>
      <c r="H11" s="308">
        <f t="shared" si="3"/>
        <v>17</v>
      </c>
      <c r="I11" s="307">
        <v>6.7415730337078648</v>
      </c>
      <c r="J11" s="308">
        <f t="shared" si="4"/>
        <v>20</v>
      </c>
      <c r="K11" s="307">
        <v>7.1161048689138573</v>
      </c>
      <c r="L11" s="308">
        <f t="shared" si="5"/>
        <v>171</v>
      </c>
      <c r="M11" s="307">
        <v>64.794007490636702</v>
      </c>
      <c r="N11" s="308">
        <f t="shared" si="6"/>
        <v>39</v>
      </c>
      <c r="O11" s="307">
        <v>14.606741573033707</v>
      </c>
      <c r="P11" s="625">
        <f t="shared" si="7"/>
        <v>265</v>
      </c>
      <c r="R11" s="64">
        <v>31</v>
      </c>
      <c r="S11" s="64">
        <v>12</v>
      </c>
      <c r="T11" s="64">
        <v>27</v>
      </c>
      <c r="U11" s="64">
        <v>30</v>
      </c>
      <c r="V11" s="64">
        <v>36</v>
      </c>
      <c r="W11" s="64">
        <v>258</v>
      </c>
      <c r="X11" s="64">
        <v>85</v>
      </c>
    </row>
    <row r="12" spans="1:24" ht="15">
      <c r="A12" s="623">
        <v>893</v>
      </c>
      <c r="B12" s="341" t="s">
        <v>265</v>
      </c>
      <c r="C12" s="355">
        <v>20741</v>
      </c>
      <c r="D12" s="624">
        <f t="shared" si="1"/>
        <v>2</v>
      </c>
      <c r="E12" s="307">
        <v>1.0948905109489051</v>
      </c>
      <c r="F12" s="308">
        <f t="shared" si="2"/>
        <v>20</v>
      </c>
      <c r="G12" s="307">
        <v>6.9343065693430654</v>
      </c>
      <c r="H12" s="308">
        <f t="shared" si="3"/>
        <v>20</v>
      </c>
      <c r="I12" s="307">
        <v>7.2992700729926998</v>
      </c>
      <c r="J12" s="308">
        <f t="shared" si="4"/>
        <v>12</v>
      </c>
      <c r="K12" s="307">
        <v>4.3795620437956204</v>
      </c>
      <c r="L12" s="308">
        <f t="shared" si="5"/>
        <v>166</v>
      </c>
      <c r="M12" s="307">
        <v>62.408759124087588</v>
      </c>
      <c r="N12" s="308">
        <f t="shared" si="6"/>
        <v>53</v>
      </c>
      <c r="O12" s="307">
        <v>17.883211678832119</v>
      </c>
      <c r="P12" s="625">
        <f t="shared" si="7"/>
        <v>273</v>
      </c>
      <c r="R12" s="64">
        <v>34</v>
      </c>
      <c r="S12" s="64">
        <v>21</v>
      </c>
      <c r="T12" s="64">
        <v>25</v>
      </c>
      <c r="U12" s="64">
        <v>69</v>
      </c>
      <c r="V12" s="64">
        <v>51</v>
      </c>
      <c r="W12" s="64">
        <v>342</v>
      </c>
      <c r="X12" s="64">
        <v>201</v>
      </c>
    </row>
    <row r="13" spans="1:24">
      <c r="A13" s="620"/>
      <c r="B13" s="186" t="s">
        <v>297</v>
      </c>
      <c r="C13" s="68">
        <v>268848</v>
      </c>
      <c r="D13" s="621">
        <f>SUM(D14:D19)</f>
        <v>121</v>
      </c>
      <c r="E13" s="70">
        <v>2.7292315058654539</v>
      </c>
      <c r="F13" s="621">
        <f>SUM(F14:F19)</f>
        <v>253</v>
      </c>
      <c r="G13" s="70">
        <v>6.1288005745750533</v>
      </c>
      <c r="H13" s="621">
        <f>SUM(H14:H19)</f>
        <v>379</v>
      </c>
      <c r="I13" s="70">
        <v>9.1213789801292791</v>
      </c>
      <c r="J13" s="621">
        <f>SUM(J14:J19)</f>
        <v>452</v>
      </c>
      <c r="K13" s="70">
        <v>11.036629159683983</v>
      </c>
      <c r="L13" s="621">
        <f>SUM(L14:L19)</f>
        <v>2088</v>
      </c>
      <c r="M13" s="70">
        <v>50.155614077088813</v>
      </c>
      <c r="N13" s="621">
        <f>SUM(N14:N19)</f>
        <v>891</v>
      </c>
      <c r="O13" s="70">
        <v>20.828345702657412</v>
      </c>
      <c r="P13" s="622">
        <f t="shared" si="7"/>
        <v>4184</v>
      </c>
      <c r="R13" s="64">
        <v>36</v>
      </c>
      <c r="U13" s="64">
        <v>6</v>
      </c>
      <c r="V13" s="64">
        <v>3</v>
      </c>
      <c r="W13" s="64">
        <v>60</v>
      </c>
      <c r="X13" s="64">
        <v>28</v>
      </c>
    </row>
    <row r="14" spans="1:24" ht="15">
      <c r="A14" s="623">
        <v>120</v>
      </c>
      <c r="B14" s="341" t="s">
        <v>57</v>
      </c>
      <c r="C14" s="355">
        <v>31309</v>
      </c>
      <c r="D14" s="624">
        <f t="shared" ref="D14:D19" si="8">VLOOKUP(A14,$R$6:$X$130,2,0)</f>
        <v>4</v>
      </c>
      <c r="E14" s="307">
        <v>1.1627906976744187</v>
      </c>
      <c r="F14" s="308">
        <f t="shared" ref="F14:F19" si="9">VLOOKUP(A14,$R$6:$X$130,3,0)</f>
        <v>6</v>
      </c>
      <c r="G14" s="307">
        <v>1.7441860465116279</v>
      </c>
      <c r="H14" s="308">
        <f t="shared" ref="H14:H19" si="10">VLOOKUP(A14,$R$6:$X$130,4,0)</f>
        <v>10</v>
      </c>
      <c r="I14" s="307">
        <v>2.9069767441860463</v>
      </c>
      <c r="J14" s="308">
        <f t="shared" ref="J14:J19" si="11">VLOOKUP(A14,$R$6:$X$130,5,0)</f>
        <v>18</v>
      </c>
      <c r="K14" s="307">
        <v>5.2325581395348841</v>
      </c>
      <c r="L14" s="308">
        <f t="shared" ref="L14:L19" si="12">VLOOKUP(A14,$R$6:$X$130,6,0)</f>
        <v>229</v>
      </c>
      <c r="M14" s="307">
        <v>66.860465116279073</v>
      </c>
      <c r="N14" s="308">
        <f t="shared" ref="N14:N19" si="13">VLOOKUP(A14,$R$6:$X$130,7,0)</f>
        <v>78</v>
      </c>
      <c r="O14" s="307">
        <v>22.093023255813954</v>
      </c>
      <c r="P14" s="625">
        <f t="shared" si="7"/>
        <v>345</v>
      </c>
      <c r="R14" s="64">
        <v>38</v>
      </c>
      <c r="S14" s="64">
        <v>2</v>
      </c>
      <c r="T14" s="64">
        <v>4</v>
      </c>
      <c r="U14" s="64">
        <v>6</v>
      </c>
      <c r="V14" s="64">
        <v>8</v>
      </c>
      <c r="W14" s="64">
        <v>100</v>
      </c>
      <c r="X14" s="64">
        <v>29</v>
      </c>
    </row>
    <row r="15" spans="1:24" ht="15">
      <c r="A15" s="623">
        <v>154</v>
      </c>
      <c r="B15" s="341" t="s">
        <v>77</v>
      </c>
      <c r="C15" s="355">
        <v>98423</v>
      </c>
      <c r="D15" s="624">
        <f t="shared" si="8"/>
        <v>74</v>
      </c>
      <c r="E15" s="307">
        <v>3.7826318593500265</v>
      </c>
      <c r="F15" s="308">
        <f t="shared" si="9"/>
        <v>160</v>
      </c>
      <c r="G15" s="307">
        <v>8.5775173148641439</v>
      </c>
      <c r="H15" s="308">
        <f t="shared" si="10"/>
        <v>226</v>
      </c>
      <c r="I15" s="307">
        <v>12.093766648907831</v>
      </c>
      <c r="J15" s="308">
        <f t="shared" si="11"/>
        <v>252</v>
      </c>
      <c r="K15" s="307">
        <v>13.478955780500797</v>
      </c>
      <c r="L15" s="308">
        <f t="shared" si="12"/>
        <v>699</v>
      </c>
      <c r="M15" s="307">
        <v>37.613212573255197</v>
      </c>
      <c r="N15" s="308">
        <f t="shared" si="13"/>
        <v>466</v>
      </c>
      <c r="O15" s="307">
        <v>24.453915823122003</v>
      </c>
      <c r="P15" s="625">
        <f t="shared" si="7"/>
        <v>1877</v>
      </c>
      <c r="R15" s="64">
        <v>40</v>
      </c>
      <c r="S15" s="64">
        <v>10</v>
      </c>
      <c r="T15" s="64">
        <v>9</v>
      </c>
      <c r="U15" s="64">
        <v>22</v>
      </c>
      <c r="V15" s="64">
        <v>17</v>
      </c>
      <c r="W15" s="64">
        <v>182</v>
      </c>
      <c r="X15" s="64">
        <v>31</v>
      </c>
    </row>
    <row r="16" spans="1:24" ht="15">
      <c r="A16" s="623">
        <v>250</v>
      </c>
      <c r="B16" s="341" t="s">
        <v>99</v>
      </c>
      <c r="C16" s="355">
        <v>55525</v>
      </c>
      <c r="D16" s="624">
        <f t="shared" si="8"/>
        <v>21</v>
      </c>
      <c r="E16" s="307">
        <v>2.4793388429752068</v>
      </c>
      <c r="F16" s="308">
        <f t="shared" si="9"/>
        <v>36</v>
      </c>
      <c r="G16" s="307">
        <v>5.2341597796143251</v>
      </c>
      <c r="H16" s="308">
        <f t="shared" si="10"/>
        <v>64</v>
      </c>
      <c r="I16" s="307">
        <v>9.0909090909090917</v>
      </c>
      <c r="J16" s="308">
        <f t="shared" si="11"/>
        <v>71</v>
      </c>
      <c r="K16" s="307">
        <v>10.606060606060606</v>
      </c>
      <c r="L16" s="308">
        <f t="shared" si="12"/>
        <v>401</v>
      </c>
      <c r="M16" s="307">
        <v>55.234159779614323</v>
      </c>
      <c r="N16" s="308">
        <f t="shared" si="13"/>
        <v>132</v>
      </c>
      <c r="O16" s="307">
        <v>17.355371900826448</v>
      </c>
      <c r="P16" s="625">
        <f t="shared" si="7"/>
        <v>725</v>
      </c>
      <c r="R16" s="64">
        <v>42</v>
      </c>
      <c r="S16" s="64">
        <v>14</v>
      </c>
      <c r="T16" s="64">
        <v>40</v>
      </c>
      <c r="U16" s="64">
        <v>54</v>
      </c>
      <c r="V16" s="64">
        <v>25</v>
      </c>
      <c r="W16" s="64">
        <v>223</v>
      </c>
      <c r="X16" s="64">
        <v>165</v>
      </c>
    </row>
    <row r="17" spans="1:24" ht="15">
      <c r="A17" s="623">
        <v>495</v>
      </c>
      <c r="B17" s="341" t="s">
        <v>161</v>
      </c>
      <c r="C17" s="355">
        <v>28213</v>
      </c>
      <c r="D17" s="624">
        <f t="shared" si="8"/>
        <v>4</v>
      </c>
      <c r="E17" s="307">
        <v>1.084010840108401</v>
      </c>
      <c r="F17" s="308">
        <f t="shared" si="9"/>
        <v>15</v>
      </c>
      <c r="G17" s="307">
        <v>4.0650406504065035</v>
      </c>
      <c r="H17" s="308">
        <f t="shared" si="10"/>
        <v>21</v>
      </c>
      <c r="I17" s="307">
        <v>5.6910569105691051</v>
      </c>
      <c r="J17" s="308">
        <f t="shared" si="11"/>
        <v>36</v>
      </c>
      <c r="K17" s="307">
        <v>10.027100271002711</v>
      </c>
      <c r="L17" s="308">
        <f t="shared" si="12"/>
        <v>230</v>
      </c>
      <c r="M17" s="307">
        <v>61.788617886178862</v>
      </c>
      <c r="N17" s="308">
        <f t="shared" si="13"/>
        <v>65</v>
      </c>
      <c r="O17" s="307">
        <v>17.344173441734416</v>
      </c>
      <c r="P17" s="625">
        <f t="shared" si="7"/>
        <v>371</v>
      </c>
      <c r="R17" s="64">
        <v>44</v>
      </c>
      <c r="S17" s="64">
        <v>3</v>
      </c>
      <c r="T17" s="64">
        <v>2</v>
      </c>
      <c r="U17" s="64">
        <v>6</v>
      </c>
      <c r="V17" s="64">
        <v>4</v>
      </c>
      <c r="W17" s="64">
        <v>61</v>
      </c>
      <c r="X17" s="64">
        <v>11</v>
      </c>
    </row>
    <row r="18" spans="1:24" ht="15">
      <c r="A18" s="623">
        <v>790</v>
      </c>
      <c r="B18" s="341" t="s">
        <v>234</v>
      </c>
      <c r="C18" s="355">
        <v>28868</v>
      </c>
      <c r="D18" s="624">
        <f t="shared" si="8"/>
        <v>12</v>
      </c>
      <c r="E18" s="307">
        <v>2.7713625866050808</v>
      </c>
      <c r="F18" s="308">
        <f t="shared" si="9"/>
        <v>16</v>
      </c>
      <c r="G18" s="307">
        <v>3.695150115473441</v>
      </c>
      <c r="H18" s="308">
        <f t="shared" si="10"/>
        <v>26</v>
      </c>
      <c r="I18" s="307">
        <v>6.0046189376443415</v>
      </c>
      <c r="J18" s="308">
        <f t="shared" si="11"/>
        <v>45</v>
      </c>
      <c r="K18" s="307">
        <v>10.392609699769054</v>
      </c>
      <c r="L18" s="308">
        <f t="shared" si="12"/>
        <v>275</v>
      </c>
      <c r="M18" s="307">
        <v>63.741339491916861</v>
      </c>
      <c r="N18" s="308">
        <f t="shared" si="13"/>
        <v>59</v>
      </c>
      <c r="O18" s="307">
        <v>13.394919168591224</v>
      </c>
      <c r="P18" s="625">
        <f t="shared" si="7"/>
        <v>433</v>
      </c>
      <c r="R18" s="64">
        <v>45</v>
      </c>
      <c r="S18" s="64">
        <v>75</v>
      </c>
      <c r="T18" s="64">
        <v>183</v>
      </c>
      <c r="U18" s="64">
        <v>256</v>
      </c>
      <c r="V18" s="64">
        <v>266</v>
      </c>
      <c r="W18" s="64">
        <v>976</v>
      </c>
      <c r="X18" s="64">
        <v>373</v>
      </c>
    </row>
    <row r="19" spans="1:24" ht="15">
      <c r="A19" s="623">
        <v>895</v>
      </c>
      <c r="B19" s="341" t="s">
        <v>267</v>
      </c>
      <c r="C19" s="355">
        <v>26510</v>
      </c>
      <c r="D19" s="624">
        <f t="shared" si="8"/>
        <v>6</v>
      </c>
      <c r="E19" s="307">
        <v>1.1682242990654206</v>
      </c>
      <c r="F19" s="308">
        <f t="shared" si="9"/>
        <v>20</v>
      </c>
      <c r="G19" s="307">
        <v>4.6728971962616823</v>
      </c>
      <c r="H19" s="308">
        <f t="shared" si="10"/>
        <v>32</v>
      </c>
      <c r="I19" s="307">
        <v>7.2429906542056068</v>
      </c>
      <c r="J19" s="308">
        <f t="shared" si="11"/>
        <v>30</v>
      </c>
      <c r="K19" s="307">
        <v>7.2429906542056068</v>
      </c>
      <c r="L19" s="308">
        <f t="shared" si="12"/>
        <v>254</v>
      </c>
      <c r="M19" s="307">
        <v>59.345794392523366</v>
      </c>
      <c r="N19" s="308">
        <f t="shared" si="13"/>
        <v>91</v>
      </c>
      <c r="O19" s="307">
        <v>20.327102803738317</v>
      </c>
      <c r="P19" s="625">
        <f t="shared" si="7"/>
        <v>433</v>
      </c>
      <c r="R19" s="64">
        <v>51</v>
      </c>
      <c r="S19" s="64">
        <v>12</v>
      </c>
      <c r="T19" s="64">
        <v>28</v>
      </c>
      <c r="U19" s="64">
        <v>39</v>
      </c>
      <c r="V19" s="64">
        <v>56</v>
      </c>
      <c r="W19" s="64">
        <v>319</v>
      </c>
      <c r="X19" s="64">
        <v>171</v>
      </c>
    </row>
    <row r="20" spans="1:24">
      <c r="A20" s="620"/>
      <c r="B20" s="186" t="s">
        <v>3273</v>
      </c>
      <c r="C20" s="68">
        <v>542171</v>
      </c>
      <c r="D20" s="621">
        <f>SUM(D21:D31)</f>
        <v>340</v>
      </c>
      <c r="E20" s="70">
        <v>3.5319410319410318</v>
      </c>
      <c r="F20" s="621">
        <f>SUM(F21:F31)</f>
        <v>700</v>
      </c>
      <c r="G20" s="70">
        <v>7.3505323505323501</v>
      </c>
      <c r="H20" s="621">
        <f>SUM(H21:H31)</f>
        <v>1045</v>
      </c>
      <c r="I20" s="70">
        <v>10.606060606060606</v>
      </c>
      <c r="J20" s="621">
        <f>SUM(J21:J31)</f>
        <v>1075</v>
      </c>
      <c r="K20" s="70">
        <v>11.087223587223587</v>
      </c>
      <c r="L20" s="621">
        <f>SUM(L21:L31)</f>
        <v>5036</v>
      </c>
      <c r="M20" s="70">
        <v>52.006552006552006</v>
      </c>
      <c r="N20" s="621">
        <f>SUM(N21:N31)</f>
        <v>1544</v>
      </c>
      <c r="O20" s="70">
        <v>15.417690417690419</v>
      </c>
      <c r="P20" s="622">
        <f t="shared" si="7"/>
        <v>9740</v>
      </c>
      <c r="R20" s="64">
        <v>55</v>
      </c>
      <c r="S20" s="64">
        <v>12</v>
      </c>
      <c r="T20" s="64">
        <v>14</v>
      </c>
      <c r="U20" s="64">
        <v>27</v>
      </c>
      <c r="V20" s="64">
        <v>14</v>
      </c>
      <c r="W20" s="64">
        <v>97</v>
      </c>
      <c r="X20" s="64">
        <v>30</v>
      </c>
    </row>
    <row r="21" spans="1:24" ht="15">
      <c r="A21" s="623">
        <v>45</v>
      </c>
      <c r="B21" s="341" t="s">
        <v>32</v>
      </c>
      <c r="C21" s="355">
        <v>131754</v>
      </c>
      <c r="D21" s="624">
        <f t="shared" ref="D21:D31" si="14">VLOOKUP(A21,$R$6:$X$130,2,0)</f>
        <v>75</v>
      </c>
      <c r="E21" s="307">
        <v>3.4741784037558685</v>
      </c>
      <c r="F21" s="308">
        <f t="shared" ref="F21:F31" si="15">VLOOKUP(A21,$R$6:$X$130,3,0)</f>
        <v>183</v>
      </c>
      <c r="G21" s="307">
        <v>8.8732394366197198</v>
      </c>
      <c r="H21" s="308">
        <f t="shared" ref="H21:H31" si="16">VLOOKUP(A21,$R$6:$X$130,4,0)</f>
        <v>256</v>
      </c>
      <c r="I21" s="307">
        <v>11.830985915492958</v>
      </c>
      <c r="J21" s="308">
        <f t="shared" ref="J21:J31" si="17">VLOOKUP(A21,$R$6:$X$130,5,0)</f>
        <v>266</v>
      </c>
      <c r="K21" s="307">
        <v>12.394366197183098</v>
      </c>
      <c r="L21" s="308">
        <f t="shared" ref="L21:L31" si="18">VLOOKUP(A21,$R$6:$X$130,6,0)</f>
        <v>976</v>
      </c>
      <c r="M21" s="307">
        <v>46.291079812206569</v>
      </c>
      <c r="N21" s="308">
        <f t="shared" ref="N21:N31" si="19">VLOOKUP(A21,$R$6:$X$130,7,0)</f>
        <v>373</v>
      </c>
      <c r="O21" s="307">
        <v>17.136150234741784</v>
      </c>
      <c r="P21" s="625">
        <f t="shared" si="7"/>
        <v>2129</v>
      </c>
      <c r="R21" s="64">
        <v>59</v>
      </c>
      <c r="S21" s="64">
        <v>2</v>
      </c>
      <c r="T21" s="64">
        <v>5</v>
      </c>
      <c r="U21" s="64">
        <v>6</v>
      </c>
      <c r="V21" s="64">
        <v>8</v>
      </c>
      <c r="W21" s="64">
        <v>53</v>
      </c>
      <c r="X21" s="64">
        <v>35</v>
      </c>
    </row>
    <row r="22" spans="1:24" ht="15">
      <c r="A22" s="623">
        <v>51</v>
      </c>
      <c r="B22" s="341" t="s">
        <v>35</v>
      </c>
      <c r="C22" s="355">
        <v>31462</v>
      </c>
      <c r="D22" s="624">
        <f t="shared" si="14"/>
        <v>12</v>
      </c>
      <c r="E22" s="307">
        <v>1.9017432646592711</v>
      </c>
      <c r="F22" s="308">
        <f t="shared" si="15"/>
        <v>28</v>
      </c>
      <c r="G22" s="307">
        <v>4.5958795562599049</v>
      </c>
      <c r="H22" s="308">
        <f t="shared" si="16"/>
        <v>39</v>
      </c>
      <c r="I22" s="307">
        <v>6.0221870047543584</v>
      </c>
      <c r="J22" s="308">
        <f t="shared" si="17"/>
        <v>56</v>
      </c>
      <c r="K22" s="307">
        <v>9.8256735340728998</v>
      </c>
      <c r="L22" s="308">
        <f t="shared" si="18"/>
        <v>319</v>
      </c>
      <c r="M22" s="307">
        <v>51.030110935023778</v>
      </c>
      <c r="N22" s="308">
        <f t="shared" si="19"/>
        <v>171</v>
      </c>
      <c r="O22" s="307">
        <v>26.62440570522979</v>
      </c>
      <c r="P22" s="625">
        <f t="shared" si="7"/>
        <v>625</v>
      </c>
      <c r="R22" s="64">
        <v>79</v>
      </c>
      <c r="S22" s="64">
        <v>11</v>
      </c>
      <c r="T22" s="64">
        <v>11</v>
      </c>
      <c r="U22" s="64">
        <v>29</v>
      </c>
      <c r="V22" s="64">
        <v>30</v>
      </c>
      <c r="W22" s="64">
        <v>208</v>
      </c>
      <c r="X22" s="64">
        <v>173</v>
      </c>
    </row>
    <row r="23" spans="1:24" ht="15">
      <c r="A23" s="623">
        <v>147</v>
      </c>
      <c r="B23" s="341" t="s">
        <v>71</v>
      </c>
      <c r="C23" s="355">
        <v>52749</v>
      </c>
      <c r="D23" s="624">
        <f t="shared" si="14"/>
        <v>18</v>
      </c>
      <c r="E23" s="307">
        <v>3.512014787430684</v>
      </c>
      <c r="F23" s="308">
        <f t="shared" si="15"/>
        <v>35</v>
      </c>
      <c r="G23" s="307">
        <v>7.0240295748613679</v>
      </c>
      <c r="H23" s="308">
        <f t="shared" si="16"/>
        <v>76</v>
      </c>
      <c r="I23" s="307">
        <v>13.493530499075785</v>
      </c>
      <c r="J23" s="308">
        <f t="shared" si="17"/>
        <v>61</v>
      </c>
      <c r="K23" s="307">
        <v>11.460258780036968</v>
      </c>
      <c r="L23" s="308">
        <f t="shared" si="18"/>
        <v>273</v>
      </c>
      <c r="M23" s="307">
        <v>51.756007393715343</v>
      </c>
      <c r="N23" s="308">
        <f t="shared" si="19"/>
        <v>73</v>
      </c>
      <c r="O23" s="307">
        <v>12.754158964879853</v>
      </c>
      <c r="P23" s="625">
        <f t="shared" si="7"/>
        <v>536</v>
      </c>
      <c r="R23" s="64">
        <v>86</v>
      </c>
      <c r="S23" s="64">
        <v>2</v>
      </c>
      <c r="T23" s="64">
        <v>5</v>
      </c>
      <c r="U23" s="64">
        <v>4</v>
      </c>
      <c r="V23" s="64">
        <v>5</v>
      </c>
      <c r="W23" s="64">
        <v>54</v>
      </c>
      <c r="X23" s="64">
        <v>23</v>
      </c>
    </row>
    <row r="24" spans="1:24" ht="15">
      <c r="A24" s="623">
        <v>172</v>
      </c>
      <c r="B24" s="341" t="s">
        <v>79</v>
      </c>
      <c r="C24" s="355">
        <v>61714</v>
      </c>
      <c r="D24" s="624">
        <f t="shared" si="14"/>
        <v>27</v>
      </c>
      <c r="E24" s="307">
        <v>3.5131744040150563</v>
      </c>
      <c r="F24" s="308">
        <f t="shared" si="15"/>
        <v>66</v>
      </c>
      <c r="G24" s="307">
        <v>7.9046424090338769</v>
      </c>
      <c r="H24" s="308">
        <f t="shared" si="16"/>
        <v>92</v>
      </c>
      <c r="I24" s="307">
        <v>11.668757841907151</v>
      </c>
      <c r="J24" s="308">
        <f t="shared" si="17"/>
        <v>94</v>
      </c>
      <c r="K24" s="307">
        <v>11.292346298619824</v>
      </c>
      <c r="L24" s="308">
        <f t="shared" si="18"/>
        <v>390</v>
      </c>
      <c r="M24" s="307">
        <v>50.188205771643666</v>
      </c>
      <c r="N24" s="308">
        <f t="shared" si="19"/>
        <v>133</v>
      </c>
      <c r="O24" s="307">
        <v>15.432873274780427</v>
      </c>
      <c r="P24" s="625">
        <f t="shared" si="7"/>
        <v>802</v>
      </c>
      <c r="R24" s="64">
        <v>88</v>
      </c>
      <c r="S24" s="64">
        <v>111</v>
      </c>
      <c r="T24" s="64">
        <v>164</v>
      </c>
      <c r="U24" s="64">
        <v>357</v>
      </c>
      <c r="V24" s="64">
        <v>402</v>
      </c>
      <c r="W24" s="64">
        <v>1920</v>
      </c>
      <c r="X24" s="64">
        <v>1693</v>
      </c>
    </row>
    <row r="25" spans="1:24" ht="15">
      <c r="A25" s="623">
        <v>475</v>
      </c>
      <c r="B25" s="341" t="s">
        <v>153</v>
      </c>
      <c r="C25" s="355">
        <v>5398</v>
      </c>
      <c r="D25" s="624">
        <f t="shared" si="14"/>
        <v>3</v>
      </c>
      <c r="E25" s="307">
        <v>4.9382716049382713</v>
      </c>
      <c r="F25" s="308">
        <f t="shared" si="15"/>
        <v>12</v>
      </c>
      <c r="G25" s="307">
        <v>13.580246913580247</v>
      </c>
      <c r="H25" s="308">
        <f t="shared" si="16"/>
        <v>8</v>
      </c>
      <c r="I25" s="307">
        <v>12.345679012345679</v>
      </c>
      <c r="J25" s="308">
        <f t="shared" si="17"/>
        <v>13</v>
      </c>
      <c r="K25" s="307">
        <v>14.814814814814813</v>
      </c>
      <c r="L25" s="308">
        <f t="shared" si="18"/>
        <v>36</v>
      </c>
      <c r="M25" s="307">
        <v>44.444444444444443</v>
      </c>
      <c r="N25" s="308">
        <f t="shared" si="19"/>
        <v>8</v>
      </c>
      <c r="O25" s="307">
        <v>9.8765432098765427</v>
      </c>
      <c r="P25" s="625">
        <f t="shared" si="7"/>
        <v>80</v>
      </c>
      <c r="R25" s="64">
        <v>91</v>
      </c>
      <c r="S25" s="64">
        <v>4</v>
      </c>
      <c r="T25" s="64">
        <v>6</v>
      </c>
      <c r="U25" s="64">
        <v>14</v>
      </c>
      <c r="V25" s="64">
        <v>11</v>
      </c>
      <c r="W25" s="64">
        <v>99</v>
      </c>
      <c r="X25" s="64">
        <v>29</v>
      </c>
    </row>
    <row r="26" spans="1:24" ht="15">
      <c r="A26" s="623">
        <v>480</v>
      </c>
      <c r="B26" s="341" t="s">
        <v>155</v>
      </c>
      <c r="C26" s="355">
        <v>14838</v>
      </c>
      <c r="D26" s="624">
        <f t="shared" si="14"/>
        <v>10</v>
      </c>
      <c r="E26" s="307">
        <v>3.3898305084745761</v>
      </c>
      <c r="F26" s="308">
        <f t="shared" si="15"/>
        <v>27</v>
      </c>
      <c r="G26" s="307">
        <v>9.1525423728813564</v>
      </c>
      <c r="H26" s="308">
        <f t="shared" si="16"/>
        <v>27</v>
      </c>
      <c r="I26" s="307">
        <v>9.8305084745762716</v>
      </c>
      <c r="J26" s="308">
        <f t="shared" si="17"/>
        <v>24</v>
      </c>
      <c r="K26" s="307">
        <v>7.796610169491526</v>
      </c>
      <c r="L26" s="308">
        <f t="shared" si="18"/>
        <v>181</v>
      </c>
      <c r="M26" s="307">
        <v>62.033898305084747</v>
      </c>
      <c r="N26" s="308">
        <f t="shared" si="19"/>
        <v>25</v>
      </c>
      <c r="O26" s="307">
        <v>7.796610169491526</v>
      </c>
      <c r="P26" s="625">
        <f t="shared" si="7"/>
        <v>294</v>
      </c>
      <c r="R26" s="64">
        <v>93</v>
      </c>
      <c r="S26" s="64">
        <v>4</v>
      </c>
      <c r="T26" s="64">
        <v>10</v>
      </c>
      <c r="U26" s="64">
        <v>15</v>
      </c>
      <c r="V26" s="64">
        <v>16</v>
      </c>
      <c r="W26" s="64">
        <v>135</v>
      </c>
      <c r="X26" s="64">
        <v>111</v>
      </c>
    </row>
    <row r="27" spans="1:24" ht="15">
      <c r="A27" s="623">
        <v>490</v>
      </c>
      <c r="B27" s="341" t="s">
        <v>159</v>
      </c>
      <c r="C27" s="355">
        <v>45503</v>
      </c>
      <c r="D27" s="624">
        <f t="shared" si="14"/>
        <v>30</v>
      </c>
      <c r="E27" s="307">
        <v>3.0303030303030303</v>
      </c>
      <c r="F27" s="308">
        <f t="shared" si="15"/>
        <v>56</v>
      </c>
      <c r="G27" s="307">
        <v>6.2695924764890272</v>
      </c>
      <c r="H27" s="308">
        <f t="shared" si="16"/>
        <v>68</v>
      </c>
      <c r="I27" s="307">
        <v>6.7920585161964473</v>
      </c>
      <c r="J27" s="308">
        <f t="shared" si="17"/>
        <v>76</v>
      </c>
      <c r="K27" s="307">
        <v>8.1504702194357357</v>
      </c>
      <c r="L27" s="308">
        <f t="shared" si="18"/>
        <v>598</v>
      </c>
      <c r="M27" s="307">
        <v>62.277951933124342</v>
      </c>
      <c r="N27" s="308">
        <f t="shared" si="19"/>
        <v>128</v>
      </c>
      <c r="O27" s="307">
        <v>13.479623824451412</v>
      </c>
      <c r="P27" s="625">
        <f t="shared" si="7"/>
        <v>956</v>
      </c>
      <c r="R27" s="64">
        <v>101</v>
      </c>
      <c r="S27" s="64">
        <v>8</v>
      </c>
      <c r="T27" s="64">
        <v>13</v>
      </c>
      <c r="U27" s="64">
        <v>36</v>
      </c>
      <c r="V27" s="64">
        <v>37</v>
      </c>
      <c r="W27" s="64">
        <v>237</v>
      </c>
      <c r="X27" s="64">
        <v>112</v>
      </c>
    </row>
    <row r="28" spans="1:24" ht="15">
      <c r="A28" s="623">
        <v>659</v>
      </c>
      <c r="B28" s="341" t="s">
        <v>199</v>
      </c>
      <c r="C28" s="355">
        <v>21608</v>
      </c>
      <c r="D28" s="624">
        <f t="shared" si="14"/>
        <v>3</v>
      </c>
      <c r="E28" s="307">
        <v>1.0582010582010581</v>
      </c>
      <c r="F28" s="308">
        <f t="shared" si="15"/>
        <v>15</v>
      </c>
      <c r="G28" s="307">
        <v>3.9682539682539679</v>
      </c>
      <c r="H28" s="308">
        <f t="shared" si="16"/>
        <v>28</v>
      </c>
      <c r="I28" s="307">
        <v>7.6719576719576716</v>
      </c>
      <c r="J28" s="308">
        <f t="shared" si="17"/>
        <v>33</v>
      </c>
      <c r="K28" s="307">
        <v>9.7883597883597879</v>
      </c>
      <c r="L28" s="308">
        <f t="shared" si="18"/>
        <v>220</v>
      </c>
      <c r="M28" s="307">
        <v>57.142857142857139</v>
      </c>
      <c r="N28" s="308">
        <f t="shared" si="19"/>
        <v>78</v>
      </c>
      <c r="O28" s="307">
        <v>20.37037037037037</v>
      </c>
      <c r="P28" s="625">
        <f t="shared" si="7"/>
        <v>377</v>
      </c>
      <c r="R28" s="64">
        <v>107</v>
      </c>
      <c r="S28" s="64">
        <v>1</v>
      </c>
      <c r="T28" s="64">
        <v>12</v>
      </c>
      <c r="U28" s="64">
        <v>12</v>
      </c>
      <c r="V28" s="64">
        <v>13</v>
      </c>
      <c r="W28" s="64">
        <v>134</v>
      </c>
      <c r="X28" s="64">
        <v>12</v>
      </c>
    </row>
    <row r="29" spans="1:24" ht="15">
      <c r="A29" s="623">
        <v>665</v>
      </c>
      <c r="B29" s="341" t="s">
        <v>207</v>
      </c>
      <c r="C29" s="355">
        <v>33150</v>
      </c>
      <c r="D29" s="624">
        <f t="shared" si="14"/>
        <v>14</v>
      </c>
      <c r="E29" s="307">
        <v>2.4955436720142603</v>
      </c>
      <c r="F29" s="308">
        <f t="shared" si="15"/>
        <v>34</v>
      </c>
      <c r="G29" s="307">
        <v>6.2388591800356501</v>
      </c>
      <c r="H29" s="308">
        <f t="shared" si="16"/>
        <v>62</v>
      </c>
      <c r="I29" s="307">
        <v>10.873440285204991</v>
      </c>
      <c r="J29" s="308">
        <f t="shared" si="17"/>
        <v>57</v>
      </c>
      <c r="K29" s="307">
        <v>10.338680926916222</v>
      </c>
      <c r="L29" s="308">
        <f t="shared" si="18"/>
        <v>320</v>
      </c>
      <c r="M29" s="307">
        <v>57.575757575757578</v>
      </c>
      <c r="N29" s="308">
        <f t="shared" si="19"/>
        <v>73</v>
      </c>
      <c r="O29" s="307">
        <v>12.4777183600713</v>
      </c>
      <c r="P29" s="625">
        <f t="shared" si="7"/>
        <v>560</v>
      </c>
      <c r="R29" s="64">
        <v>113</v>
      </c>
      <c r="S29" s="64">
        <v>3</v>
      </c>
      <c r="T29" s="64">
        <v>6</v>
      </c>
      <c r="U29" s="64">
        <v>7</v>
      </c>
      <c r="V29" s="64">
        <v>3</v>
      </c>
      <c r="W29" s="64">
        <v>80</v>
      </c>
      <c r="X29" s="64">
        <v>19</v>
      </c>
    </row>
    <row r="30" spans="1:24" ht="15">
      <c r="A30" s="623">
        <v>837</v>
      </c>
      <c r="B30" s="341" t="s">
        <v>242</v>
      </c>
      <c r="C30" s="355">
        <v>134278</v>
      </c>
      <c r="D30" s="624">
        <f t="shared" si="14"/>
        <v>140</v>
      </c>
      <c r="E30" s="307">
        <v>4.4007490636704123</v>
      </c>
      <c r="F30" s="308">
        <f t="shared" si="15"/>
        <v>211</v>
      </c>
      <c r="G30" s="307">
        <v>6.8664169787765292</v>
      </c>
      <c r="H30" s="308">
        <f t="shared" si="16"/>
        <v>372</v>
      </c>
      <c r="I30" s="307">
        <v>11.51685393258427</v>
      </c>
      <c r="J30" s="308">
        <f t="shared" si="17"/>
        <v>385</v>
      </c>
      <c r="K30" s="307">
        <v>12.078651685393259</v>
      </c>
      <c r="L30" s="308">
        <f t="shared" si="18"/>
        <v>1621</v>
      </c>
      <c r="M30" s="307">
        <v>51.061173533083647</v>
      </c>
      <c r="N30" s="308">
        <f t="shared" si="19"/>
        <v>458</v>
      </c>
      <c r="O30" s="307">
        <v>14.076154806491886</v>
      </c>
      <c r="P30" s="625">
        <f t="shared" si="7"/>
        <v>3187</v>
      </c>
      <c r="R30" s="64">
        <v>120</v>
      </c>
      <c r="S30" s="64">
        <v>4</v>
      </c>
      <c r="T30" s="64">
        <v>6</v>
      </c>
      <c r="U30" s="64">
        <v>10</v>
      </c>
      <c r="V30" s="64">
        <v>18</v>
      </c>
      <c r="W30" s="64">
        <v>229</v>
      </c>
      <c r="X30" s="64">
        <v>78</v>
      </c>
    </row>
    <row r="31" spans="1:24" ht="15">
      <c r="A31" s="623">
        <v>873</v>
      </c>
      <c r="B31" s="341" t="s">
        <v>3330</v>
      </c>
      <c r="C31" s="355">
        <v>9717</v>
      </c>
      <c r="D31" s="624">
        <f t="shared" si="14"/>
        <v>8</v>
      </c>
      <c r="E31" s="307">
        <v>5.1813471502590671</v>
      </c>
      <c r="F31" s="308">
        <f t="shared" si="15"/>
        <v>33</v>
      </c>
      <c r="G31" s="307">
        <v>16.062176165803109</v>
      </c>
      <c r="H31" s="308">
        <f t="shared" si="16"/>
        <v>17</v>
      </c>
      <c r="I31" s="307">
        <v>8.8082901554404138</v>
      </c>
      <c r="J31" s="308">
        <f t="shared" si="17"/>
        <v>10</v>
      </c>
      <c r="K31" s="307">
        <v>5.1813471502590671</v>
      </c>
      <c r="L31" s="308">
        <f t="shared" si="18"/>
        <v>102</v>
      </c>
      <c r="M31" s="307">
        <v>52.849740932642483</v>
      </c>
      <c r="N31" s="308">
        <f t="shared" si="19"/>
        <v>24</v>
      </c>
      <c r="O31" s="307">
        <v>11.917098445595855</v>
      </c>
      <c r="P31" s="625">
        <f t="shared" si="7"/>
        <v>194</v>
      </c>
      <c r="R31" s="64">
        <v>125</v>
      </c>
      <c r="S31" s="64">
        <v>8</v>
      </c>
      <c r="T31" s="64">
        <v>7</v>
      </c>
      <c r="U31" s="64">
        <v>9</v>
      </c>
      <c r="V31" s="64">
        <v>15</v>
      </c>
      <c r="W31" s="64">
        <v>86</v>
      </c>
      <c r="X31" s="64">
        <v>21</v>
      </c>
    </row>
    <row r="32" spans="1:24">
      <c r="A32" s="620"/>
      <c r="B32" s="186" t="s">
        <v>316</v>
      </c>
      <c r="C32" s="68">
        <v>208590</v>
      </c>
      <c r="D32" s="621">
        <f>SUM(D33:D42)</f>
        <v>66</v>
      </c>
      <c r="E32" s="70">
        <v>2.1349009900990099</v>
      </c>
      <c r="F32" s="621">
        <f>SUM(F33:F42)</f>
        <v>177</v>
      </c>
      <c r="G32" s="70">
        <v>5.6311881188118811</v>
      </c>
      <c r="H32" s="621">
        <f>SUM(H33:H42)</f>
        <v>271</v>
      </c>
      <c r="I32" s="70">
        <v>8.5396039603960396</v>
      </c>
      <c r="J32" s="621">
        <f>SUM(J33:J42)</f>
        <v>229</v>
      </c>
      <c r="K32" s="70">
        <v>6.7759900990099018</v>
      </c>
      <c r="L32" s="621">
        <f>SUM(L33:L42)</f>
        <v>1815</v>
      </c>
      <c r="M32" s="70">
        <v>56.188118811881196</v>
      </c>
      <c r="N32" s="621">
        <f>SUM(N33:N42)</f>
        <v>675</v>
      </c>
      <c r="O32" s="70">
        <v>20.730198019801978</v>
      </c>
      <c r="P32" s="622">
        <f t="shared" si="7"/>
        <v>3233</v>
      </c>
      <c r="R32" s="64">
        <v>129</v>
      </c>
      <c r="S32" s="64">
        <v>20</v>
      </c>
      <c r="T32" s="64">
        <v>26</v>
      </c>
      <c r="U32" s="64">
        <v>31</v>
      </c>
      <c r="V32" s="64">
        <v>52</v>
      </c>
      <c r="W32" s="64">
        <v>220</v>
      </c>
      <c r="X32" s="64">
        <v>306</v>
      </c>
    </row>
    <row r="33" spans="1:24" ht="15">
      <c r="A33" s="623">
        <v>31</v>
      </c>
      <c r="B33" s="341" t="s">
        <v>16</v>
      </c>
      <c r="C33" s="355">
        <v>27921</v>
      </c>
      <c r="D33" s="624">
        <f t="shared" ref="D33:D42" si="20">VLOOKUP(A33,$R$6:$X$130,2,0)</f>
        <v>12</v>
      </c>
      <c r="E33" s="307">
        <v>2.9213483146067416</v>
      </c>
      <c r="F33" s="308">
        <f t="shared" ref="F33:F42" si="21">VLOOKUP(A33,$R$6:$X$130,3,0)</f>
        <v>27</v>
      </c>
      <c r="G33" s="307">
        <v>6.7415730337078648</v>
      </c>
      <c r="H33" s="308">
        <f t="shared" ref="H33:H42" si="22">VLOOKUP(A33,$R$6:$X$130,4,0)</f>
        <v>30</v>
      </c>
      <c r="I33" s="307">
        <v>5.8426966292134832</v>
      </c>
      <c r="J33" s="308">
        <f t="shared" ref="J33:J42" si="23">VLOOKUP(A33,$R$6:$X$130,5,0)</f>
        <v>36</v>
      </c>
      <c r="K33" s="307">
        <v>7.8651685393258424</v>
      </c>
      <c r="L33" s="308">
        <f t="shared" ref="L33:L42" si="24">VLOOKUP(A33,$R$6:$X$130,6,0)</f>
        <v>258</v>
      </c>
      <c r="M33" s="307">
        <v>57.528089887640455</v>
      </c>
      <c r="N33" s="308">
        <f t="shared" ref="N33:N42" si="25">VLOOKUP(A33,$R$6:$X$130,7,0)</f>
        <v>85</v>
      </c>
      <c r="O33" s="307">
        <v>19.101123595505616</v>
      </c>
      <c r="P33" s="625">
        <f t="shared" si="7"/>
        <v>448</v>
      </c>
      <c r="R33" s="64">
        <v>134</v>
      </c>
      <c r="S33" s="64">
        <v>2</v>
      </c>
      <c r="T33" s="64">
        <v>4</v>
      </c>
      <c r="U33" s="64">
        <v>8</v>
      </c>
      <c r="V33" s="64">
        <v>9</v>
      </c>
      <c r="W33" s="64">
        <v>98</v>
      </c>
      <c r="X33" s="64">
        <v>13</v>
      </c>
    </row>
    <row r="34" spans="1:24" ht="15">
      <c r="A34" s="623">
        <v>40</v>
      </c>
      <c r="B34" s="341" t="s">
        <v>24</v>
      </c>
      <c r="C34" s="355">
        <v>19704</v>
      </c>
      <c r="D34" s="624">
        <f t="shared" si="20"/>
        <v>10</v>
      </c>
      <c r="E34" s="307">
        <v>3.6630036630036633</v>
      </c>
      <c r="F34" s="308">
        <f t="shared" si="21"/>
        <v>9</v>
      </c>
      <c r="G34" s="307">
        <v>3.6630036630036633</v>
      </c>
      <c r="H34" s="308">
        <f t="shared" si="22"/>
        <v>22</v>
      </c>
      <c r="I34" s="307">
        <v>8.0586080586080584</v>
      </c>
      <c r="J34" s="308">
        <f t="shared" si="23"/>
        <v>17</v>
      </c>
      <c r="K34" s="307">
        <v>6.593406593406594</v>
      </c>
      <c r="L34" s="308">
        <f t="shared" si="24"/>
        <v>182</v>
      </c>
      <c r="M34" s="307">
        <v>66.300366300366292</v>
      </c>
      <c r="N34" s="308">
        <f t="shared" si="25"/>
        <v>31</v>
      </c>
      <c r="O34" s="307">
        <v>11.721611721611721</v>
      </c>
      <c r="P34" s="625">
        <f t="shared" si="7"/>
        <v>271</v>
      </c>
      <c r="R34" s="64">
        <v>138</v>
      </c>
      <c r="S34" s="64">
        <v>6</v>
      </c>
      <c r="T34" s="64">
        <v>21</v>
      </c>
      <c r="U34" s="64">
        <v>28</v>
      </c>
      <c r="V34" s="64">
        <v>29</v>
      </c>
      <c r="W34" s="64">
        <v>172</v>
      </c>
      <c r="X34" s="64">
        <v>65</v>
      </c>
    </row>
    <row r="35" spans="1:24" ht="15">
      <c r="A35" s="623">
        <v>190</v>
      </c>
      <c r="B35" s="341" t="s">
        <v>81</v>
      </c>
      <c r="C35" s="355">
        <v>10246</v>
      </c>
      <c r="D35" s="624">
        <f t="shared" si="20"/>
        <v>4</v>
      </c>
      <c r="E35" s="307">
        <v>1.809954751131222</v>
      </c>
      <c r="F35" s="308">
        <f t="shared" si="21"/>
        <v>7</v>
      </c>
      <c r="G35" s="307">
        <v>3.6199095022624439</v>
      </c>
      <c r="H35" s="308">
        <f t="shared" si="22"/>
        <v>13</v>
      </c>
      <c r="I35" s="307">
        <v>5.8823529411764701</v>
      </c>
      <c r="J35" s="308">
        <f t="shared" si="23"/>
        <v>21</v>
      </c>
      <c r="K35" s="307">
        <v>8.5972850678733028</v>
      </c>
      <c r="L35" s="308">
        <f t="shared" si="24"/>
        <v>79</v>
      </c>
      <c r="M35" s="307">
        <v>36.199095022624434</v>
      </c>
      <c r="N35" s="308">
        <f t="shared" si="25"/>
        <v>98</v>
      </c>
      <c r="O35" s="307">
        <v>43.891402714932127</v>
      </c>
      <c r="P35" s="625">
        <f t="shared" si="7"/>
        <v>222</v>
      </c>
      <c r="R35" s="64">
        <v>142</v>
      </c>
      <c r="T35" s="64">
        <v>5</v>
      </c>
      <c r="U35" s="64">
        <v>6</v>
      </c>
      <c r="V35" s="64">
        <v>3</v>
      </c>
      <c r="W35" s="64">
        <v>35</v>
      </c>
      <c r="X35" s="64">
        <v>32</v>
      </c>
    </row>
    <row r="36" spans="1:24" ht="15">
      <c r="A36" s="623">
        <v>604</v>
      </c>
      <c r="B36" s="341" t="s">
        <v>177</v>
      </c>
      <c r="C36" s="355">
        <v>30559</v>
      </c>
      <c r="D36" s="624">
        <f t="shared" si="20"/>
        <v>4</v>
      </c>
      <c r="E36" s="307">
        <v>0.70588235294117652</v>
      </c>
      <c r="F36" s="308">
        <f t="shared" si="21"/>
        <v>21</v>
      </c>
      <c r="G36" s="307">
        <v>5.1764705882352944</v>
      </c>
      <c r="H36" s="308">
        <f t="shared" si="22"/>
        <v>38</v>
      </c>
      <c r="I36" s="307">
        <v>9.4117647058823533</v>
      </c>
      <c r="J36" s="308">
        <f t="shared" si="23"/>
        <v>26</v>
      </c>
      <c r="K36" s="307">
        <v>5.6470588235294121</v>
      </c>
      <c r="L36" s="308">
        <f t="shared" si="24"/>
        <v>277</v>
      </c>
      <c r="M36" s="307">
        <v>65.411764705882362</v>
      </c>
      <c r="N36" s="308">
        <f t="shared" si="25"/>
        <v>58</v>
      </c>
      <c r="O36" s="307">
        <v>13.647058823529413</v>
      </c>
      <c r="P36" s="625">
        <f t="shared" si="7"/>
        <v>424</v>
      </c>
      <c r="R36" s="64">
        <v>145</v>
      </c>
      <c r="S36" s="64">
        <v>3</v>
      </c>
      <c r="T36" s="64">
        <v>3</v>
      </c>
      <c r="U36" s="64">
        <v>10</v>
      </c>
      <c r="V36" s="64">
        <v>8</v>
      </c>
      <c r="W36" s="64">
        <v>50</v>
      </c>
      <c r="X36" s="64">
        <v>56</v>
      </c>
    </row>
    <row r="37" spans="1:24" ht="15">
      <c r="A37" s="623">
        <v>670</v>
      </c>
      <c r="B37" s="341" t="s">
        <v>211</v>
      </c>
      <c r="C37" s="355">
        <v>22271</v>
      </c>
      <c r="D37" s="624">
        <f t="shared" si="20"/>
        <v>10</v>
      </c>
      <c r="E37" s="307">
        <v>2.9268292682926833</v>
      </c>
      <c r="F37" s="308">
        <f t="shared" si="21"/>
        <v>35</v>
      </c>
      <c r="G37" s="307">
        <v>8.0487804878048781</v>
      </c>
      <c r="H37" s="308">
        <f t="shared" si="22"/>
        <v>43</v>
      </c>
      <c r="I37" s="307">
        <v>11.219512195121952</v>
      </c>
      <c r="J37" s="308">
        <f t="shared" si="23"/>
        <v>26</v>
      </c>
      <c r="K37" s="307">
        <v>5.6097560975609762</v>
      </c>
      <c r="L37" s="308">
        <f t="shared" si="24"/>
        <v>168</v>
      </c>
      <c r="M37" s="307">
        <v>41.707317073170728</v>
      </c>
      <c r="N37" s="308">
        <f t="shared" si="25"/>
        <v>127</v>
      </c>
      <c r="O37" s="307">
        <v>30.487804878048781</v>
      </c>
      <c r="P37" s="625">
        <f t="shared" si="7"/>
        <v>409</v>
      </c>
      <c r="R37" s="64">
        <v>147</v>
      </c>
      <c r="S37" s="64">
        <v>18</v>
      </c>
      <c r="T37" s="64">
        <v>35</v>
      </c>
      <c r="U37" s="64">
        <v>76</v>
      </c>
      <c r="V37" s="64">
        <v>61</v>
      </c>
      <c r="W37" s="64">
        <v>273</v>
      </c>
      <c r="X37" s="64">
        <v>73</v>
      </c>
    </row>
    <row r="38" spans="1:24" ht="15">
      <c r="A38" s="623">
        <v>690</v>
      </c>
      <c r="B38" s="341" t="s">
        <v>221</v>
      </c>
      <c r="C38" s="355">
        <v>12708</v>
      </c>
      <c r="D38" s="624">
        <f t="shared" si="20"/>
        <v>1</v>
      </c>
      <c r="E38" s="307">
        <v>0.53475935828876997</v>
      </c>
      <c r="F38" s="308">
        <f t="shared" si="21"/>
        <v>5</v>
      </c>
      <c r="G38" s="307">
        <v>2.6737967914438503</v>
      </c>
      <c r="H38" s="308">
        <f t="shared" si="22"/>
        <v>6</v>
      </c>
      <c r="I38" s="307">
        <v>3.2085561497326207</v>
      </c>
      <c r="J38" s="308">
        <f t="shared" si="23"/>
        <v>8</v>
      </c>
      <c r="K38" s="307">
        <v>4.2780748663101598</v>
      </c>
      <c r="L38" s="308">
        <f t="shared" si="24"/>
        <v>120</v>
      </c>
      <c r="M38" s="307">
        <v>64.171122994652407</v>
      </c>
      <c r="N38" s="308">
        <f t="shared" si="25"/>
        <v>48</v>
      </c>
      <c r="O38" s="307">
        <v>25.133689839572192</v>
      </c>
      <c r="P38" s="625">
        <f t="shared" si="7"/>
        <v>188</v>
      </c>
      <c r="R38" s="64">
        <v>148</v>
      </c>
      <c r="S38" s="64">
        <v>11</v>
      </c>
      <c r="T38" s="64">
        <v>27</v>
      </c>
      <c r="U38" s="64">
        <v>48</v>
      </c>
      <c r="V38" s="64">
        <v>86</v>
      </c>
      <c r="W38" s="64">
        <v>283</v>
      </c>
      <c r="X38" s="64">
        <v>259</v>
      </c>
    </row>
    <row r="39" spans="1:24" ht="15">
      <c r="A39" s="623">
        <v>736</v>
      </c>
      <c r="B39" s="341" t="s">
        <v>225</v>
      </c>
      <c r="C39" s="355">
        <v>40607</v>
      </c>
      <c r="D39" s="624">
        <f t="shared" si="20"/>
        <v>5</v>
      </c>
      <c r="E39" s="307">
        <v>0.98425196850393704</v>
      </c>
      <c r="F39" s="308">
        <f t="shared" si="21"/>
        <v>31</v>
      </c>
      <c r="G39" s="307">
        <v>6.1023622047244093</v>
      </c>
      <c r="H39" s="308">
        <f t="shared" si="22"/>
        <v>30</v>
      </c>
      <c r="I39" s="307">
        <v>6.2992125984251963</v>
      </c>
      <c r="J39" s="308">
        <f t="shared" si="23"/>
        <v>37</v>
      </c>
      <c r="K39" s="307">
        <v>7.0866141732283463</v>
      </c>
      <c r="L39" s="308">
        <f t="shared" si="24"/>
        <v>324</v>
      </c>
      <c r="M39" s="307">
        <v>63.582677165354326</v>
      </c>
      <c r="N39" s="308">
        <f t="shared" si="25"/>
        <v>81</v>
      </c>
      <c r="O39" s="307">
        <v>15.94488188976378</v>
      </c>
      <c r="P39" s="625">
        <f t="shared" si="7"/>
        <v>508</v>
      </c>
      <c r="R39" s="64">
        <v>150</v>
      </c>
      <c r="T39" s="64">
        <v>6</v>
      </c>
      <c r="U39" s="64">
        <v>11</v>
      </c>
      <c r="V39" s="64">
        <v>10</v>
      </c>
      <c r="W39" s="64">
        <v>34</v>
      </c>
      <c r="X39" s="64">
        <v>68</v>
      </c>
    </row>
    <row r="40" spans="1:24" ht="15">
      <c r="A40" s="623">
        <v>858</v>
      </c>
      <c r="B40" s="341" t="s">
        <v>253</v>
      </c>
      <c r="C40" s="355">
        <v>12414</v>
      </c>
      <c r="D40" s="624">
        <f t="shared" si="20"/>
        <v>13</v>
      </c>
      <c r="E40" s="307">
        <v>5.9633027522935782</v>
      </c>
      <c r="F40" s="308">
        <f t="shared" si="21"/>
        <v>17</v>
      </c>
      <c r="G40" s="307">
        <v>7.7981651376146797</v>
      </c>
      <c r="H40" s="308">
        <f t="shared" si="22"/>
        <v>24</v>
      </c>
      <c r="I40" s="307">
        <v>11.926605504587156</v>
      </c>
      <c r="J40" s="308">
        <f t="shared" si="23"/>
        <v>9</v>
      </c>
      <c r="K40" s="307">
        <v>2.7522935779816518</v>
      </c>
      <c r="L40" s="308">
        <f t="shared" si="24"/>
        <v>120</v>
      </c>
      <c r="M40" s="307">
        <v>55.045871559633028</v>
      </c>
      <c r="N40" s="308">
        <f t="shared" si="25"/>
        <v>36</v>
      </c>
      <c r="O40" s="307">
        <v>16.513761467889911</v>
      </c>
      <c r="P40" s="625">
        <f t="shared" si="7"/>
        <v>219</v>
      </c>
      <c r="R40" s="64">
        <v>154</v>
      </c>
      <c r="S40" s="64">
        <v>74</v>
      </c>
      <c r="T40" s="64">
        <v>160</v>
      </c>
      <c r="U40" s="64">
        <v>226</v>
      </c>
      <c r="V40" s="64">
        <v>252</v>
      </c>
      <c r="W40" s="64">
        <v>699</v>
      </c>
      <c r="X40" s="64">
        <v>466</v>
      </c>
    </row>
    <row r="41" spans="1:24" ht="15">
      <c r="A41" s="623">
        <v>885</v>
      </c>
      <c r="B41" s="341" t="s">
        <v>259</v>
      </c>
      <c r="C41" s="355">
        <v>7921</v>
      </c>
      <c r="D41" s="624">
        <f t="shared" si="20"/>
        <v>0</v>
      </c>
      <c r="E41" s="307">
        <v>0</v>
      </c>
      <c r="F41" s="308">
        <f t="shared" si="21"/>
        <v>1</v>
      </c>
      <c r="G41" s="307">
        <v>1.8518518518518516</v>
      </c>
      <c r="H41" s="308">
        <f t="shared" si="22"/>
        <v>12</v>
      </c>
      <c r="I41" s="307">
        <v>10.185185185185185</v>
      </c>
      <c r="J41" s="308">
        <f t="shared" si="23"/>
        <v>13</v>
      </c>
      <c r="K41" s="307">
        <v>12.037037037037036</v>
      </c>
      <c r="L41" s="308">
        <f t="shared" si="24"/>
        <v>67</v>
      </c>
      <c r="M41" s="307">
        <v>62.037037037037038</v>
      </c>
      <c r="N41" s="308">
        <f t="shared" si="25"/>
        <v>15</v>
      </c>
      <c r="O41" s="307">
        <v>13.888888888888889</v>
      </c>
      <c r="P41" s="625">
        <f t="shared" si="7"/>
        <v>108</v>
      </c>
      <c r="R41" s="64">
        <v>172</v>
      </c>
      <c r="S41" s="64">
        <v>27</v>
      </c>
      <c r="T41" s="64">
        <v>66</v>
      </c>
      <c r="U41" s="64">
        <v>92</v>
      </c>
      <c r="V41" s="64">
        <v>94</v>
      </c>
      <c r="W41" s="64">
        <v>390</v>
      </c>
      <c r="X41" s="64">
        <v>133</v>
      </c>
    </row>
    <row r="42" spans="1:24" ht="15">
      <c r="A42" s="623">
        <v>890</v>
      </c>
      <c r="B42" s="341" t="s">
        <v>263</v>
      </c>
      <c r="C42" s="355">
        <v>24239</v>
      </c>
      <c r="D42" s="624">
        <f t="shared" si="20"/>
        <v>7</v>
      </c>
      <c r="E42" s="307">
        <v>1.8306636155606408</v>
      </c>
      <c r="F42" s="308">
        <f t="shared" si="21"/>
        <v>24</v>
      </c>
      <c r="G42" s="307">
        <v>5.4919908466819223</v>
      </c>
      <c r="H42" s="308">
        <f t="shared" si="22"/>
        <v>53</v>
      </c>
      <c r="I42" s="307">
        <v>12.356979405034325</v>
      </c>
      <c r="J42" s="308">
        <f t="shared" si="23"/>
        <v>36</v>
      </c>
      <c r="K42" s="307">
        <v>8.4668192219679632</v>
      </c>
      <c r="L42" s="308">
        <f t="shared" si="24"/>
        <v>220</v>
      </c>
      <c r="M42" s="307">
        <v>50.343249427917627</v>
      </c>
      <c r="N42" s="308">
        <f t="shared" si="25"/>
        <v>96</v>
      </c>
      <c r="O42" s="307">
        <v>21.51029748283753</v>
      </c>
      <c r="P42" s="625">
        <f t="shared" si="7"/>
        <v>436</v>
      </c>
      <c r="R42" s="64">
        <v>190</v>
      </c>
      <c r="S42" s="64">
        <v>4</v>
      </c>
      <c r="T42" s="64">
        <v>7</v>
      </c>
      <c r="U42" s="64">
        <v>13</v>
      </c>
      <c r="V42" s="64">
        <v>21</v>
      </c>
      <c r="W42" s="64">
        <v>79</v>
      </c>
      <c r="X42" s="64">
        <v>98</v>
      </c>
    </row>
    <row r="43" spans="1:24">
      <c r="A43" s="620"/>
      <c r="B43" s="186" t="s">
        <v>327</v>
      </c>
      <c r="C43" s="68">
        <v>219073</v>
      </c>
      <c r="D43" s="621">
        <f>SUM(D44:D62)</f>
        <v>107</v>
      </c>
      <c r="E43" s="70">
        <v>2.6156001868285848</v>
      </c>
      <c r="F43" s="621">
        <f>SUM(F44:F62)</f>
        <v>275</v>
      </c>
      <c r="G43" s="70">
        <v>6.492293320878094</v>
      </c>
      <c r="H43" s="621">
        <f>SUM(H44:H62)</f>
        <v>399</v>
      </c>
      <c r="I43" s="70">
        <v>9.3881363848668862</v>
      </c>
      <c r="J43" s="621">
        <f>SUM(J44:J62)</f>
        <v>308</v>
      </c>
      <c r="K43" s="70">
        <v>7.1695469406819239</v>
      </c>
      <c r="L43" s="621">
        <f>SUM(L44:L62)</f>
        <v>2040</v>
      </c>
      <c r="M43" s="70">
        <v>47.314339093881365</v>
      </c>
      <c r="N43" s="621">
        <f>SUM(N44:N62)</f>
        <v>1172</v>
      </c>
      <c r="O43" s="70">
        <v>27.020084072863149</v>
      </c>
      <c r="P43" s="622">
        <f t="shared" si="7"/>
        <v>4301</v>
      </c>
      <c r="R43" s="64">
        <v>197</v>
      </c>
      <c r="S43" s="64">
        <v>5</v>
      </c>
      <c r="T43" s="64">
        <v>12</v>
      </c>
      <c r="U43" s="64">
        <v>23</v>
      </c>
      <c r="V43" s="64">
        <v>19</v>
      </c>
      <c r="W43" s="64">
        <v>140</v>
      </c>
      <c r="X43" s="64">
        <v>84</v>
      </c>
    </row>
    <row r="44" spans="1:24" ht="15">
      <c r="A44" s="623">
        <v>4</v>
      </c>
      <c r="B44" s="341" t="s">
        <v>10</v>
      </c>
      <c r="C44" s="355">
        <v>2820</v>
      </c>
      <c r="D44" s="624">
        <f t="shared" ref="D44:D62" si="26">VLOOKUP(A44,$R$6:$X$130,2,0)</f>
        <v>0</v>
      </c>
      <c r="E44" s="307">
        <v>0</v>
      </c>
      <c r="F44" s="308">
        <f t="shared" ref="F44:F62" si="27">VLOOKUP(A44,$R$6:$X$130,3,0)</f>
        <v>1</v>
      </c>
      <c r="G44" s="307">
        <v>2.6315789473684208</v>
      </c>
      <c r="H44" s="308">
        <f t="shared" ref="H44:H62" si="28">VLOOKUP(A44,$R$6:$X$130,4,0)</f>
        <v>2</v>
      </c>
      <c r="I44" s="307">
        <v>5.2631578947368416</v>
      </c>
      <c r="J44" s="308">
        <f t="shared" ref="J44:J62" si="29">VLOOKUP(A44,$R$6:$X$130,5,0)</f>
        <v>3</v>
      </c>
      <c r="K44" s="307">
        <v>7.8947368421052628</v>
      </c>
      <c r="L44" s="308">
        <f t="shared" ref="L44:L62" si="30">VLOOKUP(A44,$R$6:$X$130,6,0)</f>
        <v>14</v>
      </c>
      <c r="M44" s="307">
        <v>36.84210526315789</v>
      </c>
      <c r="N44" s="308">
        <f t="shared" ref="N44:N62" si="31">VLOOKUP(A44,$R$6:$X$130,7,0)</f>
        <v>18</v>
      </c>
      <c r="O44" s="307">
        <v>47.368421052631575</v>
      </c>
      <c r="P44" s="625">
        <f t="shared" si="7"/>
        <v>38</v>
      </c>
      <c r="R44" s="64">
        <v>206</v>
      </c>
      <c r="S44" s="64">
        <v>1</v>
      </c>
      <c r="T44" s="64">
        <v>3</v>
      </c>
      <c r="U44" s="64">
        <v>5</v>
      </c>
      <c r="V44" s="64">
        <v>6</v>
      </c>
      <c r="W44" s="64">
        <v>39</v>
      </c>
      <c r="X44" s="64">
        <v>16</v>
      </c>
    </row>
    <row r="45" spans="1:24" ht="15">
      <c r="A45" s="623">
        <v>42</v>
      </c>
      <c r="B45" s="341" t="s">
        <v>3331</v>
      </c>
      <c r="C45" s="355">
        <v>27844</v>
      </c>
      <c r="D45" s="624">
        <f t="shared" si="26"/>
        <v>14</v>
      </c>
      <c r="E45" s="307">
        <v>2.666666666666667</v>
      </c>
      <c r="F45" s="308">
        <f t="shared" si="27"/>
        <v>40</v>
      </c>
      <c r="G45" s="307">
        <v>7.6190476190476195</v>
      </c>
      <c r="H45" s="308">
        <f t="shared" si="28"/>
        <v>54</v>
      </c>
      <c r="I45" s="307">
        <v>10.476190476190476</v>
      </c>
      <c r="J45" s="308">
        <f t="shared" si="29"/>
        <v>25</v>
      </c>
      <c r="K45" s="307">
        <v>4.7619047619047619</v>
      </c>
      <c r="L45" s="308">
        <f t="shared" si="30"/>
        <v>223</v>
      </c>
      <c r="M45" s="307">
        <v>43.428571428571431</v>
      </c>
      <c r="N45" s="308">
        <f t="shared" si="31"/>
        <v>165</v>
      </c>
      <c r="O45" s="307">
        <v>31.047619047619047</v>
      </c>
      <c r="P45" s="625">
        <f t="shared" si="7"/>
        <v>521</v>
      </c>
      <c r="R45" s="64">
        <v>209</v>
      </c>
      <c r="S45" s="64">
        <v>9</v>
      </c>
      <c r="T45" s="64">
        <v>14</v>
      </c>
      <c r="U45" s="64">
        <v>13</v>
      </c>
      <c r="V45" s="64">
        <v>19</v>
      </c>
      <c r="W45" s="64">
        <v>173</v>
      </c>
      <c r="X45" s="64">
        <v>72</v>
      </c>
    </row>
    <row r="46" spans="1:24" ht="15">
      <c r="A46" s="623">
        <v>44</v>
      </c>
      <c r="B46" s="341" t="s">
        <v>30</v>
      </c>
      <c r="C46" s="355">
        <v>7393</v>
      </c>
      <c r="D46" s="624">
        <f t="shared" si="26"/>
        <v>3</v>
      </c>
      <c r="E46" s="307">
        <v>3.3707865168539324</v>
      </c>
      <c r="F46" s="308">
        <f t="shared" si="27"/>
        <v>2</v>
      </c>
      <c r="G46" s="307">
        <v>3.3707865168539324</v>
      </c>
      <c r="H46" s="308">
        <f t="shared" si="28"/>
        <v>6</v>
      </c>
      <c r="I46" s="307">
        <v>5.6179775280898872</v>
      </c>
      <c r="J46" s="308">
        <f t="shared" si="29"/>
        <v>4</v>
      </c>
      <c r="K46" s="307">
        <v>4.4943820224719104</v>
      </c>
      <c r="L46" s="308">
        <f t="shared" si="30"/>
        <v>61</v>
      </c>
      <c r="M46" s="307">
        <v>70.786516853932582</v>
      </c>
      <c r="N46" s="308">
        <f t="shared" si="31"/>
        <v>11</v>
      </c>
      <c r="O46" s="307">
        <v>12.359550561797752</v>
      </c>
      <c r="P46" s="625">
        <f t="shared" si="7"/>
        <v>87</v>
      </c>
      <c r="R46" s="64">
        <v>212</v>
      </c>
      <c r="S46" s="64">
        <v>17</v>
      </c>
      <c r="T46" s="64">
        <v>33</v>
      </c>
      <c r="U46" s="64">
        <v>65</v>
      </c>
      <c r="V46" s="64">
        <v>114</v>
      </c>
      <c r="W46" s="64">
        <v>331</v>
      </c>
      <c r="X46" s="64">
        <v>415</v>
      </c>
    </row>
    <row r="47" spans="1:24" ht="15">
      <c r="A47" s="623">
        <v>59</v>
      </c>
      <c r="B47" s="341" t="s">
        <v>39</v>
      </c>
      <c r="C47" s="355">
        <v>5232</v>
      </c>
      <c r="D47" s="624">
        <f t="shared" si="26"/>
        <v>2</v>
      </c>
      <c r="E47" s="307">
        <v>2.2471910112359552</v>
      </c>
      <c r="F47" s="308">
        <f t="shared" si="27"/>
        <v>5</v>
      </c>
      <c r="G47" s="307">
        <v>5.6179775280898872</v>
      </c>
      <c r="H47" s="308">
        <f t="shared" si="28"/>
        <v>6</v>
      </c>
      <c r="I47" s="307">
        <v>5.6179775280898872</v>
      </c>
      <c r="J47" s="308">
        <f t="shared" si="29"/>
        <v>8</v>
      </c>
      <c r="K47" s="307">
        <v>3.3707865168539324</v>
      </c>
      <c r="L47" s="308">
        <f t="shared" si="30"/>
        <v>53</v>
      </c>
      <c r="M47" s="307">
        <v>53.932584269662918</v>
      </c>
      <c r="N47" s="308">
        <f t="shared" si="31"/>
        <v>35</v>
      </c>
      <c r="O47" s="307">
        <v>29.213483146067414</v>
      </c>
      <c r="P47" s="625">
        <f t="shared" si="7"/>
        <v>109</v>
      </c>
      <c r="R47" s="64">
        <v>234</v>
      </c>
      <c r="S47" s="64">
        <v>9</v>
      </c>
      <c r="T47" s="64">
        <v>33</v>
      </c>
      <c r="U47" s="64">
        <v>45</v>
      </c>
      <c r="V47" s="64">
        <v>29</v>
      </c>
      <c r="W47" s="64">
        <v>224</v>
      </c>
      <c r="X47" s="64">
        <v>60</v>
      </c>
    </row>
    <row r="48" spans="1:24" ht="15">
      <c r="A48" s="623">
        <v>113</v>
      </c>
      <c r="B48" s="341" t="s">
        <v>55</v>
      </c>
      <c r="C48" s="355">
        <v>9934</v>
      </c>
      <c r="D48" s="624">
        <f t="shared" si="26"/>
        <v>3</v>
      </c>
      <c r="E48" s="307">
        <v>2.4793388429752068</v>
      </c>
      <c r="F48" s="308">
        <f t="shared" si="27"/>
        <v>6</v>
      </c>
      <c r="G48" s="307">
        <v>4.9586776859504136</v>
      </c>
      <c r="H48" s="308">
        <f t="shared" si="28"/>
        <v>7</v>
      </c>
      <c r="I48" s="307">
        <v>5.785123966942149</v>
      </c>
      <c r="J48" s="308">
        <f t="shared" si="29"/>
        <v>3</v>
      </c>
      <c r="K48" s="307">
        <v>4.1322314049586781</v>
      </c>
      <c r="L48" s="308">
        <f t="shared" si="30"/>
        <v>80</v>
      </c>
      <c r="M48" s="307">
        <v>68.59504132231406</v>
      </c>
      <c r="N48" s="308">
        <f t="shared" si="31"/>
        <v>19</v>
      </c>
      <c r="O48" s="307">
        <v>14.049586776859504</v>
      </c>
      <c r="P48" s="625">
        <f t="shared" si="7"/>
        <v>118</v>
      </c>
      <c r="R48" s="64">
        <v>237</v>
      </c>
      <c r="S48" s="64">
        <v>3</v>
      </c>
      <c r="T48" s="64">
        <v>9</v>
      </c>
      <c r="U48" s="64">
        <v>10</v>
      </c>
      <c r="V48" s="64">
        <v>15</v>
      </c>
      <c r="W48" s="64">
        <v>108</v>
      </c>
      <c r="X48" s="64">
        <v>74</v>
      </c>
    </row>
    <row r="49" spans="1:24" ht="15">
      <c r="A49" s="623">
        <v>125</v>
      </c>
      <c r="B49" s="341" t="s">
        <v>59</v>
      </c>
      <c r="C49" s="355">
        <v>8802</v>
      </c>
      <c r="D49" s="624">
        <f t="shared" si="26"/>
        <v>8</v>
      </c>
      <c r="E49" s="307">
        <v>5.5555555555555554</v>
      </c>
      <c r="F49" s="308">
        <f t="shared" si="27"/>
        <v>7</v>
      </c>
      <c r="G49" s="307">
        <v>4.8611111111111116</v>
      </c>
      <c r="H49" s="308">
        <f t="shared" si="28"/>
        <v>9</v>
      </c>
      <c r="I49" s="307">
        <v>7.6388888888888893</v>
      </c>
      <c r="J49" s="308">
        <f t="shared" si="29"/>
        <v>15</v>
      </c>
      <c r="K49" s="307">
        <v>8.3333333333333321</v>
      </c>
      <c r="L49" s="308">
        <f t="shared" si="30"/>
        <v>86</v>
      </c>
      <c r="M49" s="307">
        <v>59.027777777777779</v>
      </c>
      <c r="N49" s="308">
        <f t="shared" si="31"/>
        <v>21</v>
      </c>
      <c r="O49" s="307">
        <v>14.583333333333334</v>
      </c>
      <c r="P49" s="625">
        <f t="shared" si="7"/>
        <v>146</v>
      </c>
      <c r="R49" s="64">
        <v>240</v>
      </c>
      <c r="S49" s="64">
        <v>1</v>
      </c>
      <c r="T49" s="64">
        <v>2</v>
      </c>
      <c r="U49" s="64">
        <v>17</v>
      </c>
      <c r="V49" s="64">
        <v>16</v>
      </c>
      <c r="W49" s="64">
        <v>95</v>
      </c>
      <c r="X49" s="64">
        <v>117</v>
      </c>
    </row>
    <row r="50" spans="1:24" ht="15">
      <c r="A50" s="623">
        <v>138</v>
      </c>
      <c r="B50" s="341" t="s">
        <v>65</v>
      </c>
      <c r="C50" s="355">
        <v>16037</v>
      </c>
      <c r="D50" s="624">
        <f t="shared" si="26"/>
        <v>6</v>
      </c>
      <c r="E50" s="307">
        <v>1.8575851393188854</v>
      </c>
      <c r="F50" s="308">
        <f t="shared" si="27"/>
        <v>21</v>
      </c>
      <c r="G50" s="307">
        <v>6.8111455108359129</v>
      </c>
      <c r="H50" s="308">
        <f t="shared" si="28"/>
        <v>28</v>
      </c>
      <c r="I50" s="307">
        <v>8.9783281733746119</v>
      </c>
      <c r="J50" s="308">
        <f t="shared" si="29"/>
        <v>29</v>
      </c>
      <c r="K50" s="307">
        <v>9.5975232198142422</v>
      </c>
      <c r="L50" s="308">
        <f t="shared" si="30"/>
        <v>172</v>
      </c>
      <c r="M50" s="307">
        <v>52.631578947368418</v>
      </c>
      <c r="N50" s="308">
        <f t="shared" si="31"/>
        <v>65</v>
      </c>
      <c r="O50" s="307">
        <v>20.123839009287924</v>
      </c>
      <c r="P50" s="625">
        <f t="shared" si="7"/>
        <v>321</v>
      </c>
      <c r="R50" s="64">
        <v>250</v>
      </c>
      <c r="S50" s="64">
        <v>21</v>
      </c>
      <c r="T50" s="64">
        <v>36</v>
      </c>
      <c r="U50" s="64">
        <v>64</v>
      </c>
      <c r="V50" s="64">
        <v>71</v>
      </c>
      <c r="W50" s="64">
        <v>401</v>
      </c>
      <c r="X50" s="64">
        <v>132</v>
      </c>
    </row>
    <row r="51" spans="1:24" ht="15">
      <c r="A51" s="623">
        <v>234</v>
      </c>
      <c r="B51" s="341" t="s">
        <v>92</v>
      </c>
      <c r="C51" s="355">
        <v>24242</v>
      </c>
      <c r="D51" s="624">
        <f t="shared" si="26"/>
        <v>9</v>
      </c>
      <c r="E51" s="307">
        <v>2.2670025188916876</v>
      </c>
      <c r="F51" s="308">
        <f t="shared" si="27"/>
        <v>33</v>
      </c>
      <c r="G51" s="307">
        <v>8.3123425692695214</v>
      </c>
      <c r="H51" s="308">
        <f t="shared" si="28"/>
        <v>45</v>
      </c>
      <c r="I51" s="307">
        <v>11.335012594458437</v>
      </c>
      <c r="J51" s="308">
        <f t="shared" si="29"/>
        <v>29</v>
      </c>
      <c r="K51" s="307">
        <v>7.0528967254408066</v>
      </c>
      <c r="L51" s="308">
        <f t="shared" si="30"/>
        <v>224</v>
      </c>
      <c r="M51" s="307">
        <v>56.423173803526453</v>
      </c>
      <c r="N51" s="308">
        <f t="shared" si="31"/>
        <v>60</v>
      </c>
      <c r="O51" s="307">
        <v>14.609571788413097</v>
      </c>
      <c r="P51" s="625">
        <f t="shared" si="7"/>
        <v>400</v>
      </c>
      <c r="R51" s="64">
        <v>264</v>
      </c>
      <c r="S51" s="64">
        <v>1</v>
      </c>
      <c r="T51" s="64">
        <v>2</v>
      </c>
      <c r="U51" s="64">
        <v>10</v>
      </c>
      <c r="V51" s="64">
        <v>16</v>
      </c>
      <c r="W51" s="64">
        <v>71</v>
      </c>
      <c r="X51" s="64">
        <v>32</v>
      </c>
    </row>
    <row r="52" spans="1:24" ht="15">
      <c r="A52" s="623">
        <v>240</v>
      </c>
      <c r="B52" s="341" t="s">
        <v>97</v>
      </c>
      <c r="C52" s="355">
        <v>12512</v>
      </c>
      <c r="D52" s="624">
        <f t="shared" si="26"/>
        <v>1</v>
      </c>
      <c r="E52" s="307">
        <v>0.40160642570281119</v>
      </c>
      <c r="F52" s="308">
        <f t="shared" si="27"/>
        <v>2</v>
      </c>
      <c r="G52" s="307">
        <v>0.80321285140562237</v>
      </c>
      <c r="H52" s="308">
        <f t="shared" si="28"/>
        <v>17</v>
      </c>
      <c r="I52" s="307">
        <v>6.8273092369477917</v>
      </c>
      <c r="J52" s="308">
        <f t="shared" si="29"/>
        <v>16</v>
      </c>
      <c r="K52" s="307">
        <v>6.8273092369477917</v>
      </c>
      <c r="L52" s="308">
        <f t="shared" si="30"/>
        <v>95</v>
      </c>
      <c r="M52" s="307">
        <v>38.152610441767074</v>
      </c>
      <c r="N52" s="308">
        <f t="shared" si="31"/>
        <v>117</v>
      </c>
      <c r="O52" s="307">
        <v>46.987951807228917</v>
      </c>
      <c r="P52" s="625">
        <f t="shared" si="7"/>
        <v>248</v>
      </c>
      <c r="R52" s="64">
        <v>266</v>
      </c>
      <c r="S52" s="64">
        <v>29</v>
      </c>
      <c r="T52" s="64">
        <v>68</v>
      </c>
      <c r="U52" s="64">
        <v>170</v>
      </c>
      <c r="V52" s="64">
        <v>240</v>
      </c>
      <c r="W52" s="64">
        <v>826</v>
      </c>
      <c r="X52" s="64">
        <v>1846</v>
      </c>
    </row>
    <row r="53" spans="1:24" ht="15">
      <c r="A53" s="623">
        <v>284</v>
      </c>
      <c r="B53" s="341" t="s">
        <v>108</v>
      </c>
      <c r="C53" s="355">
        <v>21346</v>
      </c>
      <c r="D53" s="624">
        <f t="shared" si="26"/>
        <v>26</v>
      </c>
      <c r="E53" s="307">
        <v>4.8818897637795278</v>
      </c>
      <c r="F53" s="308">
        <f t="shared" si="27"/>
        <v>71</v>
      </c>
      <c r="G53" s="307">
        <v>10.708661417322835</v>
      </c>
      <c r="H53" s="308">
        <f t="shared" si="28"/>
        <v>77</v>
      </c>
      <c r="I53" s="307">
        <v>12.440944881889763</v>
      </c>
      <c r="J53" s="308">
        <f t="shared" si="29"/>
        <v>49</v>
      </c>
      <c r="K53" s="307">
        <v>7.7165354330708658</v>
      </c>
      <c r="L53" s="308">
        <f t="shared" si="30"/>
        <v>253</v>
      </c>
      <c r="M53" s="307">
        <v>39.370078740157481</v>
      </c>
      <c r="N53" s="308">
        <f t="shared" si="31"/>
        <v>156</v>
      </c>
      <c r="O53" s="307">
        <v>24.881889763779526</v>
      </c>
      <c r="P53" s="625">
        <f t="shared" si="7"/>
        <v>632</v>
      </c>
      <c r="R53" s="64">
        <v>282</v>
      </c>
      <c r="S53" s="64">
        <v>5</v>
      </c>
      <c r="T53" s="64">
        <v>24</v>
      </c>
      <c r="U53" s="64">
        <v>37</v>
      </c>
      <c r="V53" s="64">
        <v>32</v>
      </c>
      <c r="W53" s="64">
        <v>193</v>
      </c>
      <c r="X53" s="64">
        <v>260</v>
      </c>
    </row>
    <row r="54" spans="1:24" ht="15">
      <c r="A54" s="623">
        <v>306</v>
      </c>
      <c r="B54" s="341" t="s">
        <v>110</v>
      </c>
      <c r="C54" s="355">
        <v>5929</v>
      </c>
      <c r="D54" s="624">
        <f t="shared" si="26"/>
        <v>0</v>
      </c>
      <c r="E54" s="307">
        <v>0</v>
      </c>
      <c r="F54" s="308">
        <f t="shared" si="27"/>
        <v>4</v>
      </c>
      <c r="G54" s="307">
        <v>4.2105263157894735</v>
      </c>
      <c r="H54" s="308">
        <f t="shared" si="28"/>
        <v>11</v>
      </c>
      <c r="I54" s="307">
        <v>11.578947368421053</v>
      </c>
      <c r="J54" s="308">
        <f t="shared" si="29"/>
        <v>6</v>
      </c>
      <c r="K54" s="307">
        <v>7.3684210526315779</v>
      </c>
      <c r="L54" s="308">
        <f t="shared" si="30"/>
        <v>47</v>
      </c>
      <c r="M54" s="307">
        <v>48.421052631578945</v>
      </c>
      <c r="N54" s="308">
        <f t="shared" si="31"/>
        <v>28</v>
      </c>
      <c r="O54" s="307">
        <v>28.421052631578945</v>
      </c>
      <c r="P54" s="625">
        <f t="shared" si="7"/>
        <v>96</v>
      </c>
      <c r="R54" s="64">
        <v>284</v>
      </c>
      <c r="S54" s="64">
        <v>26</v>
      </c>
      <c r="T54" s="64">
        <v>71</v>
      </c>
      <c r="U54" s="64">
        <v>77</v>
      </c>
      <c r="V54" s="64">
        <v>49</v>
      </c>
      <c r="W54" s="64">
        <v>253</v>
      </c>
      <c r="X54" s="64">
        <v>156</v>
      </c>
    </row>
    <row r="55" spans="1:24" ht="15">
      <c r="A55" s="623">
        <v>347</v>
      </c>
      <c r="B55" s="341" t="s">
        <v>124</v>
      </c>
      <c r="C55" s="355">
        <v>5563</v>
      </c>
      <c r="D55" s="624">
        <f t="shared" si="26"/>
        <v>0</v>
      </c>
      <c r="E55" s="307">
        <v>0</v>
      </c>
      <c r="F55" s="308">
        <f t="shared" si="27"/>
        <v>0</v>
      </c>
      <c r="G55" s="307">
        <v>0</v>
      </c>
      <c r="H55" s="308">
        <f t="shared" si="28"/>
        <v>3</v>
      </c>
      <c r="I55" s="307">
        <v>3.0303030303030303</v>
      </c>
      <c r="J55" s="308">
        <f t="shared" si="29"/>
        <v>4</v>
      </c>
      <c r="K55" s="307">
        <v>4.0404040404040407</v>
      </c>
      <c r="L55" s="308">
        <f t="shared" si="30"/>
        <v>57</v>
      </c>
      <c r="M55" s="307">
        <v>57.575757575757578</v>
      </c>
      <c r="N55" s="308">
        <f t="shared" si="31"/>
        <v>35</v>
      </c>
      <c r="O55" s="307">
        <v>35.353535353535356</v>
      </c>
      <c r="P55" s="625">
        <f t="shared" si="7"/>
        <v>99</v>
      </c>
      <c r="R55" s="64">
        <v>306</v>
      </c>
      <c r="T55" s="64">
        <v>4</v>
      </c>
      <c r="U55" s="64">
        <v>11</v>
      </c>
      <c r="V55" s="64">
        <v>6</v>
      </c>
      <c r="W55" s="64">
        <v>47</v>
      </c>
      <c r="X55" s="64">
        <v>28</v>
      </c>
    </row>
    <row r="56" spans="1:24" ht="15">
      <c r="A56" s="623">
        <v>411</v>
      </c>
      <c r="B56" s="341" t="s">
        <v>145</v>
      </c>
      <c r="C56" s="355">
        <v>10405</v>
      </c>
      <c r="D56" s="624">
        <f t="shared" si="26"/>
        <v>3</v>
      </c>
      <c r="E56" s="307">
        <v>1.4851485148514851</v>
      </c>
      <c r="F56" s="308">
        <f t="shared" si="27"/>
        <v>9</v>
      </c>
      <c r="G56" s="307">
        <v>4.455445544554455</v>
      </c>
      <c r="H56" s="308">
        <f t="shared" si="28"/>
        <v>10</v>
      </c>
      <c r="I56" s="307">
        <v>4.9504950495049505</v>
      </c>
      <c r="J56" s="308">
        <f t="shared" si="29"/>
        <v>11</v>
      </c>
      <c r="K56" s="307">
        <v>5.4455445544554459</v>
      </c>
      <c r="L56" s="308">
        <f t="shared" si="30"/>
        <v>114</v>
      </c>
      <c r="M56" s="307">
        <v>55.940594059405946</v>
      </c>
      <c r="N56" s="308">
        <f t="shared" si="31"/>
        <v>57</v>
      </c>
      <c r="O56" s="307">
        <v>27.722772277227726</v>
      </c>
      <c r="P56" s="625">
        <f t="shared" si="7"/>
        <v>204</v>
      </c>
      <c r="R56" s="64">
        <v>308</v>
      </c>
      <c r="S56" s="64">
        <v>4</v>
      </c>
      <c r="T56" s="64">
        <v>13</v>
      </c>
      <c r="U56" s="64">
        <v>12</v>
      </c>
      <c r="V56" s="64">
        <v>33</v>
      </c>
      <c r="W56" s="64">
        <v>173</v>
      </c>
      <c r="X56" s="64">
        <v>182</v>
      </c>
    </row>
    <row r="57" spans="1:24" ht="15">
      <c r="A57" s="623">
        <v>501</v>
      </c>
      <c r="B57" s="341" t="s">
        <v>163</v>
      </c>
      <c r="C57" s="355">
        <v>3274</v>
      </c>
      <c r="D57" s="624">
        <f t="shared" si="26"/>
        <v>1</v>
      </c>
      <c r="E57" s="307">
        <v>1.9230769230769231</v>
      </c>
      <c r="F57" s="308">
        <f t="shared" si="27"/>
        <v>0</v>
      </c>
      <c r="G57" s="307">
        <v>0</v>
      </c>
      <c r="H57" s="308">
        <f t="shared" si="28"/>
        <v>0</v>
      </c>
      <c r="I57" s="307">
        <v>0</v>
      </c>
      <c r="J57" s="308">
        <f t="shared" si="29"/>
        <v>4</v>
      </c>
      <c r="K57" s="307">
        <v>9.6153846153846168</v>
      </c>
      <c r="L57" s="308">
        <f t="shared" si="30"/>
        <v>31</v>
      </c>
      <c r="M57" s="307">
        <v>57.692307692307686</v>
      </c>
      <c r="N57" s="308">
        <f t="shared" si="31"/>
        <v>15</v>
      </c>
      <c r="O57" s="307">
        <v>30.76923076923077</v>
      </c>
      <c r="P57" s="625">
        <f t="shared" si="7"/>
        <v>51</v>
      </c>
      <c r="R57" s="64">
        <v>310</v>
      </c>
      <c r="S57" s="64">
        <v>3</v>
      </c>
      <c r="T57" s="64">
        <v>4</v>
      </c>
      <c r="U57" s="64">
        <v>9</v>
      </c>
      <c r="V57" s="64">
        <v>8</v>
      </c>
      <c r="W57" s="64">
        <v>62</v>
      </c>
      <c r="X57" s="64">
        <v>50</v>
      </c>
    </row>
    <row r="58" spans="1:24" ht="15">
      <c r="A58" s="623">
        <v>543</v>
      </c>
      <c r="B58" s="341" t="s">
        <v>167</v>
      </c>
      <c r="C58" s="355">
        <v>8543</v>
      </c>
      <c r="D58" s="624">
        <f t="shared" si="26"/>
        <v>5</v>
      </c>
      <c r="E58" s="307">
        <v>2.6737967914438503</v>
      </c>
      <c r="F58" s="308">
        <f t="shared" si="27"/>
        <v>18</v>
      </c>
      <c r="G58" s="307">
        <v>9.6256684491978604</v>
      </c>
      <c r="H58" s="308">
        <f t="shared" si="28"/>
        <v>13</v>
      </c>
      <c r="I58" s="307">
        <v>7.4866310160427805</v>
      </c>
      <c r="J58" s="308">
        <f t="shared" si="29"/>
        <v>22</v>
      </c>
      <c r="K58" s="307">
        <v>11.229946524064172</v>
      </c>
      <c r="L58" s="308">
        <f t="shared" si="30"/>
        <v>119</v>
      </c>
      <c r="M58" s="307">
        <v>62.566844919786092</v>
      </c>
      <c r="N58" s="308">
        <f t="shared" si="31"/>
        <v>12</v>
      </c>
      <c r="O58" s="307">
        <v>6.4171122994652414</v>
      </c>
      <c r="P58" s="625">
        <f t="shared" si="7"/>
        <v>189</v>
      </c>
      <c r="R58" s="64">
        <v>313</v>
      </c>
      <c r="S58" s="64">
        <v>5</v>
      </c>
      <c r="T58" s="64">
        <v>8</v>
      </c>
      <c r="U58" s="64">
        <v>12</v>
      </c>
      <c r="V58" s="64">
        <v>7</v>
      </c>
      <c r="W58" s="64">
        <v>98</v>
      </c>
      <c r="X58" s="64">
        <v>59</v>
      </c>
    </row>
    <row r="59" spans="1:24" ht="15">
      <c r="A59" s="623">
        <v>628</v>
      </c>
      <c r="B59" s="341" t="s">
        <v>183</v>
      </c>
      <c r="C59" s="355">
        <v>9567</v>
      </c>
      <c r="D59" s="624">
        <f t="shared" si="26"/>
        <v>7</v>
      </c>
      <c r="E59" s="307">
        <v>3.286384976525822</v>
      </c>
      <c r="F59" s="308">
        <f t="shared" si="27"/>
        <v>16</v>
      </c>
      <c r="G59" s="307">
        <v>7.511737089201878</v>
      </c>
      <c r="H59" s="308">
        <f t="shared" si="28"/>
        <v>23</v>
      </c>
      <c r="I59" s="307">
        <v>10.7981220657277</v>
      </c>
      <c r="J59" s="308">
        <f t="shared" si="29"/>
        <v>19</v>
      </c>
      <c r="K59" s="307">
        <v>8.4507042253521121</v>
      </c>
      <c r="L59" s="308">
        <f t="shared" si="30"/>
        <v>115</v>
      </c>
      <c r="M59" s="307">
        <v>50.704225352112672</v>
      </c>
      <c r="N59" s="308">
        <f t="shared" si="31"/>
        <v>42</v>
      </c>
      <c r="O59" s="307">
        <v>19.248826291079812</v>
      </c>
      <c r="P59" s="625">
        <f t="shared" si="7"/>
        <v>222</v>
      </c>
      <c r="R59" s="64">
        <v>315</v>
      </c>
      <c r="S59" s="64">
        <v>2</v>
      </c>
      <c r="T59" s="64">
        <v>7</v>
      </c>
      <c r="U59" s="64">
        <v>1</v>
      </c>
      <c r="V59" s="64">
        <v>6</v>
      </c>
      <c r="W59" s="64">
        <v>52</v>
      </c>
      <c r="X59" s="64">
        <v>18</v>
      </c>
    </row>
    <row r="60" spans="1:24" ht="15">
      <c r="A60" s="623">
        <v>656</v>
      </c>
      <c r="B60" s="341" t="s">
        <v>195</v>
      </c>
      <c r="C60" s="355">
        <v>16520</v>
      </c>
      <c r="D60" s="624">
        <f t="shared" si="26"/>
        <v>5</v>
      </c>
      <c r="E60" s="307">
        <v>1.953125</v>
      </c>
      <c r="F60" s="308">
        <f t="shared" si="27"/>
        <v>8</v>
      </c>
      <c r="G60" s="307">
        <v>3.125</v>
      </c>
      <c r="H60" s="308">
        <f t="shared" si="28"/>
        <v>20</v>
      </c>
      <c r="I60" s="307">
        <v>8.203125</v>
      </c>
      <c r="J60" s="308">
        <f t="shared" si="29"/>
        <v>24</v>
      </c>
      <c r="K60" s="307">
        <v>10.15625</v>
      </c>
      <c r="L60" s="308">
        <f t="shared" si="30"/>
        <v>90</v>
      </c>
      <c r="M60" s="307">
        <v>35.546875</v>
      </c>
      <c r="N60" s="308">
        <f t="shared" si="31"/>
        <v>105</v>
      </c>
      <c r="O60" s="307">
        <v>41.015625</v>
      </c>
      <c r="P60" s="625">
        <f t="shared" si="7"/>
        <v>252</v>
      </c>
      <c r="R60" s="64">
        <v>318</v>
      </c>
      <c r="S60" s="64">
        <v>2</v>
      </c>
      <c r="T60" s="64">
        <v>13</v>
      </c>
      <c r="U60" s="64">
        <v>27</v>
      </c>
      <c r="V60" s="64">
        <v>32</v>
      </c>
      <c r="W60" s="64">
        <v>205</v>
      </c>
      <c r="X60" s="64">
        <v>164</v>
      </c>
    </row>
    <row r="61" spans="1:24" ht="15">
      <c r="A61" s="623">
        <v>761</v>
      </c>
      <c r="B61" s="341" t="s">
        <v>230</v>
      </c>
      <c r="C61" s="355">
        <v>15996</v>
      </c>
      <c r="D61" s="624">
        <f t="shared" si="26"/>
        <v>12</v>
      </c>
      <c r="E61" s="307">
        <v>2.6200873362445414</v>
      </c>
      <c r="F61" s="308">
        <f t="shared" si="27"/>
        <v>27</v>
      </c>
      <c r="G61" s="307">
        <v>6.5502183406113534</v>
      </c>
      <c r="H61" s="308">
        <f t="shared" si="28"/>
        <v>61</v>
      </c>
      <c r="I61" s="307">
        <v>12.882096069868995</v>
      </c>
      <c r="J61" s="308">
        <f t="shared" si="29"/>
        <v>33</v>
      </c>
      <c r="K61" s="307">
        <v>7.6419213973799121</v>
      </c>
      <c r="L61" s="308">
        <f t="shared" si="30"/>
        <v>138</v>
      </c>
      <c r="M61" s="307">
        <v>29.475982532751093</v>
      </c>
      <c r="N61" s="308">
        <f t="shared" si="31"/>
        <v>187</v>
      </c>
      <c r="O61" s="307">
        <v>40.829694323144103</v>
      </c>
      <c r="P61" s="625">
        <f t="shared" si="7"/>
        <v>458</v>
      </c>
      <c r="R61" s="64">
        <v>321</v>
      </c>
      <c r="S61" s="64">
        <v>6</v>
      </c>
      <c r="T61" s="64">
        <v>5</v>
      </c>
      <c r="U61" s="64">
        <v>2</v>
      </c>
      <c r="V61" s="64">
        <v>9</v>
      </c>
      <c r="W61" s="64">
        <v>56</v>
      </c>
      <c r="X61" s="64">
        <v>22</v>
      </c>
    </row>
    <row r="62" spans="1:24" ht="15">
      <c r="A62" s="623">
        <v>842</v>
      </c>
      <c r="B62" s="341" t="s">
        <v>244</v>
      </c>
      <c r="C62" s="355">
        <v>7114</v>
      </c>
      <c r="D62" s="624">
        <f t="shared" si="26"/>
        <v>2</v>
      </c>
      <c r="E62" s="307">
        <v>1.8181818181818181</v>
      </c>
      <c r="F62" s="308">
        <f t="shared" si="27"/>
        <v>5</v>
      </c>
      <c r="G62" s="307">
        <v>5.4545454545454541</v>
      </c>
      <c r="H62" s="308">
        <f t="shared" si="28"/>
        <v>7</v>
      </c>
      <c r="I62" s="307">
        <v>5.4545454545454541</v>
      </c>
      <c r="J62" s="308">
        <f t="shared" si="29"/>
        <v>4</v>
      </c>
      <c r="K62" s="307">
        <v>2.7272727272727271</v>
      </c>
      <c r="L62" s="308">
        <f t="shared" si="30"/>
        <v>68</v>
      </c>
      <c r="M62" s="307">
        <v>62.727272727272734</v>
      </c>
      <c r="N62" s="308">
        <f t="shared" si="31"/>
        <v>24</v>
      </c>
      <c r="O62" s="307">
        <v>21.818181818181817</v>
      </c>
      <c r="P62" s="625">
        <f t="shared" si="7"/>
        <v>110</v>
      </c>
      <c r="R62" s="64">
        <v>347</v>
      </c>
      <c r="U62" s="64">
        <v>3</v>
      </c>
      <c r="V62" s="64">
        <v>4</v>
      </c>
      <c r="W62" s="64">
        <v>57</v>
      </c>
      <c r="X62" s="64">
        <v>35</v>
      </c>
    </row>
    <row r="63" spans="1:24">
      <c r="A63" s="620"/>
      <c r="B63" s="186" t="s">
        <v>347</v>
      </c>
      <c r="C63" s="68">
        <v>256188</v>
      </c>
      <c r="D63" s="621">
        <f>SUM(D64:D80)</f>
        <v>99</v>
      </c>
      <c r="E63" s="70">
        <v>2.2424667133847231</v>
      </c>
      <c r="F63" s="621">
        <f>SUM(F64:F80)</f>
        <v>238</v>
      </c>
      <c r="G63" s="70">
        <v>5.6295258117262321</v>
      </c>
      <c r="H63" s="621">
        <f>SUM(H64:H80)</f>
        <v>335</v>
      </c>
      <c r="I63" s="70">
        <v>7.8719925251109562</v>
      </c>
      <c r="J63" s="621">
        <f>SUM(J64:J80)</f>
        <v>348</v>
      </c>
      <c r="K63" s="70">
        <v>8.0355057229619256</v>
      </c>
      <c r="L63" s="621">
        <f>SUM(L64:L80)</f>
        <v>2135</v>
      </c>
      <c r="M63" s="70">
        <v>49.988320485867789</v>
      </c>
      <c r="N63" s="621">
        <f>SUM(N64:N80)</f>
        <v>1135</v>
      </c>
      <c r="O63" s="70">
        <v>26.232188740948377</v>
      </c>
      <c r="P63" s="622">
        <f t="shared" si="7"/>
        <v>4290</v>
      </c>
      <c r="R63" s="64">
        <v>353</v>
      </c>
      <c r="S63" s="64">
        <v>1</v>
      </c>
      <c r="T63" s="64">
        <v>8</v>
      </c>
      <c r="U63" s="64">
        <v>10</v>
      </c>
      <c r="V63" s="64">
        <v>7</v>
      </c>
      <c r="W63" s="64">
        <v>40</v>
      </c>
      <c r="X63" s="64">
        <v>14</v>
      </c>
    </row>
    <row r="64" spans="1:24" ht="15">
      <c r="A64" s="623">
        <v>38</v>
      </c>
      <c r="B64" s="341" t="s">
        <v>22</v>
      </c>
      <c r="C64" s="355">
        <v>11896</v>
      </c>
      <c r="D64" s="624">
        <f t="shared" ref="D64:D80" si="32">VLOOKUP(A64,$R$6:$X$130,2,0)</f>
        <v>2</v>
      </c>
      <c r="E64" s="307">
        <v>1.3605442176870748</v>
      </c>
      <c r="F64" s="308">
        <f t="shared" ref="F64:F80" si="33">VLOOKUP(A64,$R$6:$X$130,3,0)</f>
        <v>4</v>
      </c>
      <c r="G64" s="307">
        <v>3.4013605442176873</v>
      </c>
      <c r="H64" s="308">
        <f t="shared" ref="H64:H80" si="34">VLOOKUP(A64,$R$6:$X$130,4,0)</f>
        <v>6</v>
      </c>
      <c r="I64" s="307">
        <v>3.4013605442176873</v>
      </c>
      <c r="J64" s="308">
        <f t="shared" ref="J64:J80" si="35">VLOOKUP(A64,$R$6:$X$130,5,0)</f>
        <v>8</v>
      </c>
      <c r="K64" s="307">
        <v>4.7619047619047619</v>
      </c>
      <c r="L64" s="308">
        <f t="shared" ref="L64:L80" si="36">VLOOKUP(A64,$R$6:$X$130,6,0)</f>
        <v>100</v>
      </c>
      <c r="M64" s="307">
        <v>68.027210884353735</v>
      </c>
      <c r="N64" s="308">
        <f t="shared" ref="N64:N80" si="37">VLOOKUP(A64,$R$6:$X$130,7,0)</f>
        <v>29</v>
      </c>
      <c r="O64" s="307">
        <v>19.047619047619047</v>
      </c>
      <c r="P64" s="625">
        <f t="shared" si="7"/>
        <v>149</v>
      </c>
      <c r="R64" s="64">
        <v>360</v>
      </c>
      <c r="S64" s="64">
        <v>59</v>
      </c>
      <c r="T64" s="64">
        <v>140</v>
      </c>
      <c r="U64" s="64">
        <v>221</v>
      </c>
      <c r="V64" s="64">
        <v>284</v>
      </c>
      <c r="W64" s="64">
        <v>1395</v>
      </c>
      <c r="X64" s="64">
        <v>1158</v>
      </c>
    </row>
    <row r="65" spans="1:24" ht="15">
      <c r="A65" s="623">
        <v>86</v>
      </c>
      <c r="B65" s="341" t="s">
        <v>43</v>
      </c>
      <c r="C65" s="355">
        <v>6307</v>
      </c>
      <c r="D65" s="624">
        <f t="shared" si="32"/>
        <v>2</v>
      </c>
      <c r="E65" s="307">
        <v>2.1276595744680851</v>
      </c>
      <c r="F65" s="308">
        <f t="shared" si="33"/>
        <v>5</v>
      </c>
      <c r="G65" s="307">
        <v>5.3191489361702127</v>
      </c>
      <c r="H65" s="308">
        <f t="shared" si="34"/>
        <v>4</v>
      </c>
      <c r="I65" s="307">
        <v>4.2553191489361701</v>
      </c>
      <c r="J65" s="308">
        <f t="shared" si="35"/>
        <v>5</v>
      </c>
      <c r="K65" s="307">
        <v>5.3191489361702127</v>
      </c>
      <c r="L65" s="308">
        <f t="shared" si="36"/>
        <v>54</v>
      </c>
      <c r="M65" s="307">
        <v>58.51063829787234</v>
      </c>
      <c r="N65" s="308">
        <f t="shared" si="37"/>
        <v>23</v>
      </c>
      <c r="O65" s="307">
        <v>24.468085106382979</v>
      </c>
      <c r="P65" s="625">
        <f t="shared" si="7"/>
        <v>93</v>
      </c>
      <c r="R65" s="64">
        <v>361</v>
      </c>
      <c r="S65" s="64">
        <v>16</v>
      </c>
      <c r="T65" s="64">
        <v>33</v>
      </c>
      <c r="U65" s="64">
        <v>44</v>
      </c>
      <c r="V65" s="64">
        <v>54</v>
      </c>
      <c r="W65" s="64">
        <v>311</v>
      </c>
      <c r="X65" s="64">
        <v>73</v>
      </c>
    </row>
    <row r="66" spans="1:24" ht="15">
      <c r="A66" s="623">
        <v>107</v>
      </c>
      <c r="B66" s="341" t="s">
        <v>3332</v>
      </c>
      <c r="C66" s="355">
        <v>8373</v>
      </c>
      <c r="D66" s="624">
        <f t="shared" si="32"/>
        <v>1</v>
      </c>
      <c r="E66" s="307">
        <v>0.55865921787709494</v>
      </c>
      <c r="F66" s="308">
        <f t="shared" si="33"/>
        <v>12</v>
      </c>
      <c r="G66" s="307">
        <v>6.1452513966480442</v>
      </c>
      <c r="H66" s="308">
        <f t="shared" si="34"/>
        <v>12</v>
      </c>
      <c r="I66" s="307">
        <v>6.7039106145251397</v>
      </c>
      <c r="J66" s="308">
        <f t="shared" si="35"/>
        <v>13</v>
      </c>
      <c r="K66" s="307">
        <v>6.7039106145251397</v>
      </c>
      <c r="L66" s="308">
        <f t="shared" si="36"/>
        <v>134</v>
      </c>
      <c r="M66" s="307">
        <v>73.743016759776538</v>
      </c>
      <c r="N66" s="308">
        <f t="shared" si="37"/>
        <v>12</v>
      </c>
      <c r="O66" s="307">
        <v>6.1452513966480442</v>
      </c>
      <c r="P66" s="625">
        <f t="shared" si="7"/>
        <v>184</v>
      </c>
      <c r="R66" s="64">
        <v>364</v>
      </c>
      <c r="S66" s="64">
        <v>5</v>
      </c>
      <c r="T66" s="64">
        <v>17</v>
      </c>
      <c r="U66" s="64">
        <v>24</v>
      </c>
      <c r="V66" s="64">
        <v>12</v>
      </c>
      <c r="W66" s="64">
        <v>128</v>
      </c>
      <c r="X66" s="64">
        <v>108</v>
      </c>
    </row>
    <row r="67" spans="1:24" ht="15">
      <c r="A67" s="623">
        <v>134</v>
      </c>
      <c r="B67" s="341" t="s">
        <v>63</v>
      </c>
      <c r="C67" s="355">
        <v>9531</v>
      </c>
      <c r="D67" s="624">
        <f t="shared" si="32"/>
        <v>2</v>
      </c>
      <c r="E67" s="307">
        <v>1.4705882352941175</v>
      </c>
      <c r="F67" s="308">
        <f t="shared" si="33"/>
        <v>4</v>
      </c>
      <c r="G67" s="307">
        <v>2.9411764705882351</v>
      </c>
      <c r="H67" s="308">
        <f t="shared" si="34"/>
        <v>8</v>
      </c>
      <c r="I67" s="307">
        <v>7.3529411764705888</v>
      </c>
      <c r="J67" s="308">
        <f t="shared" si="35"/>
        <v>9</v>
      </c>
      <c r="K67" s="307">
        <v>6.6176470588235299</v>
      </c>
      <c r="L67" s="308">
        <f t="shared" si="36"/>
        <v>98</v>
      </c>
      <c r="M67" s="307">
        <v>71.32352941176471</v>
      </c>
      <c r="N67" s="308">
        <f t="shared" si="37"/>
        <v>13</v>
      </c>
      <c r="O67" s="307">
        <v>10.294117647058822</v>
      </c>
      <c r="P67" s="625">
        <f t="shared" si="7"/>
        <v>134</v>
      </c>
      <c r="R67" s="64">
        <v>368</v>
      </c>
      <c r="S67" s="64">
        <v>8</v>
      </c>
      <c r="T67" s="64">
        <v>19</v>
      </c>
      <c r="U67" s="64">
        <v>15</v>
      </c>
      <c r="V67" s="64">
        <v>28</v>
      </c>
      <c r="W67" s="64">
        <v>113</v>
      </c>
      <c r="X67" s="64">
        <v>153</v>
      </c>
    </row>
    <row r="68" spans="1:24" ht="15">
      <c r="A68" s="623">
        <v>150</v>
      </c>
      <c r="B68" s="341" t="s">
        <v>3333</v>
      </c>
      <c r="C68" s="355">
        <v>4096</v>
      </c>
      <c r="D68" s="624">
        <f t="shared" si="32"/>
        <v>0</v>
      </c>
      <c r="E68" s="307">
        <v>0</v>
      </c>
      <c r="F68" s="308">
        <f t="shared" si="33"/>
        <v>6</v>
      </c>
      <c r="G68" s="307">
        <v>4.6511627906976747</v>
      </c>
      <c r="H68" s="308">
        <f t="shared" si="34"/>
        <v>11</v>
      </c>
      <c r="I68" s="307">
        <v>8.5271317829457356</v>
      </c>
      <c r="J68" s="308">
        <f t="shared" si="35"/>
        <v>10</v>
      </c>
      <c r="K68" s="307">
        <v>6.9767441860465116</v>
      </c>
      <c r="L68" s="308">
        <f t="shared" si="36"/>
        <v>34</v>
      </c>
      <c r="M68" s="307">
        <v>27.906976744186046</v>
      </c>
      <c r="N68" s="308">
        <f t="shared" si="37"/>
        <v>68</v>
      </c>
      <c r="O68" s="307">
        <v>51.937984496124031</v>
      </c>
      <c r="P68" s="625">
        <f t="shared" si="7"/>
        <v>129</v>
      </c>
      <c r="R68" s="64">
        <v>376</v>
      </c>
      <c r="S68" s="64">
        <v>10</v>
      </c>
      <c r="T68" s="64">
        <v>23</v>
      </c>
      <c r="U68" s="64">
        <v>60</v>
      </c>
      <c r="V68" s="64">
        <v>51</v>
      </c>
      <c r="W68" s="64">
        <v>268</v>
      </c>
      <c r="X68" s="64">
        <v>287</v>
      </c>
    </row>
    <row r="69" spans="1:24" ht="15">
      <c r="A69" s="623">
        <v>237</v>
      </c>
      <c r="B69" s="341" t="s">
        <v>95</v>
      </c>
      <c r="C69" s="355">
        <v>20328</v>
      </c>
      <c r="D69" s="624">
        <f t="shared" si="32"/>
        <v>3</v>
      </c>
      <c r="E69" s="307">
        <v>1.3636363636363635</v>
      </c>
      <c r="F69" s="308">
        <f t="shared" si="33"/>
        <v>9</v>
      </c>
      <c r="G69" s="307">
        <v>4.0909090909090908</v>
      </c>
      <c r="H69" s="308">
        <f t="shared" si="34"/>
        <v>10</v>
      </c>
      <c r="I69" s="307">
        <v>5</v>
      </c>
      <c r="J69" s="308">
        <f t="shared" si="35"/>
        <v>15</v>
      </c>
      <c r="K69" s="307">
        <v>6.8181818181818175</v>
      </c>
      <c r="L69" s="308">
        <f t="shared" si="36"/>
        <v>108</v>
      </c>
      <c r="M69" s="307">
        <v>50</v>
      </c>
      <c r="N69" s="308">
        <f t="shared" si="37"/>
        <v>74</v>
      </c>
      <c r="O69" s="307">
        <v>32.727272727272727</v>
      </c>
      <c r="P69" s="625">
        <f t="shared" si="7"/>
        <v>219</v>
      </c>
      <c r="R69" s="64">
        <v>380</v>
      </c>
      <c r="S69" s="64">
        <v>3</v>
      </c>
      <c r="T69" s="64">
        <v>1</v>
      </c>
      <c r="U69" s="64">
        <v>11</v>
      </c>
      <c r="V69" s="64">
        <v>14</v>
      </c>
      <c r="W69" s="64">
        <v>157</v>
      </c>
      <c r="X69" s="64">
        <v>153</v>
      </c>
    </row>
    <row r="70" spans="1:24" ht="15">
      <c r="A70" s="623">
        <v>264</v>
      </c>
      <c r="B70" s="341" t="s">
        <v>102</v>
      </c>
      <c r="C70" s="355">
        <v>12096</v>
      </c>
      <c r="D70" s="624">
        <f t="shared" si="32"/>
        <v>1</v>
      </c>
      <c r="E70" s="307">
        <v>0.76335877862595414</v>
      </c>
      <c r="F70" s="308">
        <f t="shared" si="33"/>
        <v>2</v>
      </c>
      <c r="G70" s="307">
        <v>2.2900763358778624</v>
      </c>
      <c r="H70" s="308">
        <f t="shared" si="34"/>
        <v>10</v>
      </c>
      <c r="I70" s="307">
        <v>6.8702290076335881</v>
      </c>
      <c r="J70" s="308">
        <f t="shared" si="35"/>
        <v>16</v>
      </c>
      <c r="K70" s="307">
        <v>11.450381679389313</v>
      </c>
      <c r="L70" s="308">
        <f t="shared" si="36"/>
        <v>71</v>
      </c>
      <c r="M70" s="307">
        <v>54.198473282442748</v>
      </c>
      <c r="N70" s="308">
        <f t="shared" si="37"/>
        <v>32</v>
      </c>
      <c r="O70" s="307">
        <v>24.427480916030532</v>
      </c>
      <c r="P70" s="625">
        <f t="shared" si="7"/>
        <v>132</v>
      </c>
      <c r="R70" s="64">
        <v>390</v>
      </c>
      <c r="S70" s="64">
        <v>2</v>
      </c>
      <c r="T70" s="64">
        <v>6</v>
      </c>
      <c r="U70" s="64">
        <v>9</v>
      </c>
      <c r="V70" s="64">
        <v>6</v>
      </c>
      <c r="W70" s="64">
        <v>60</v>
      </c>
      <c r="X70" s="64">
        <v>18</v>
      </c>
    </row>
    <row r="71" spans="1:24" ht="15">
      <c r="A71" s="623">
        <v>310</v>
      </c>
      <c r="B71" s="341" t="s">
        <v>114</v>
      </c>
      <c r="C71" s="355">
        <v>10230</v>
      </c>
      <c r="D71" s="624">
        <f t="shared" si="32"/>
        <v>3</v>
      </c>
      <c r="E71" s="307">
        <v>2.2058823529411766</v>
      </c>
      <c r="F71" s="308">
        <f t="shared" si="33"/>
        <v>4</v>
      </c>
      <c r="G71" s="307">
        <v>2.9411764705882351</v>
      </c>
      <c r="H71" s="308">
        <f t="shared" si="34"/>
        <v>9</v>
      </c>
      <c r="I71" s="307">
        <v>5.8823529411764701</v>
      </c>
      <c r="J71" s="308">
        <f t="shared" si="35"/>
        <v>8</v>
      </c>
      <c r="K71" s="307">
        <v>7.3529411764705888</v>
      </c>
      <c r="L71" s="308">
        <f t="shared" si="36"/>
        <v>62</v>
      </c>
      <c r="M71" s="307">
        <v>45.588235294117645</v>
      </c>
      <c r="N71" s="308">
        <f t="shared" si="37"/>
        <v>50</v>
      </c>
      <c r="O71" s="307">
        <v>36.029411764705884</v>
      </c>
      <c r="P71" s="625">
        <f t="shared" si="7"/>
        <v>136</v>
      </c>
      <c r="R71" s="64">
        <v>400</v>
      </c>
      <c r="S71" s="64">
        <v>8</v>
      </c>
      <c r="T71" s="64">
        <v>9</v>
      </c>
      <c r="U71" s="64">
        <v>28</v>
      </c>
      <c r="V71" s="64">
        <v>12</v>
      </c>
      <c r="W71" s="64">
        <v>127</v>
      </c>
      <c r="X71" s="64">
        <v>62</v>
      </c>
    </row>
    <row r="72" spans="1:24" ht="15">
      <c r="A72" s="623">
        <v>315</v>
      </c>
      <c r="B72" s="341" t="s">
        <v>118</v>
      </c>
      <c r="C72" s="355">
        <v>6873</v>
      </c>
      <c r="D72" s="624">
        <f t="shared" si="32"/>
        <v>2</v>
      </c>
      <c r="E72" s="307">
        <v>2.3809523809523809</v>
      </c>
      <c r="F72" s="308">
        <f t="shared" si="33"/>
        <v>7</v>
      </c>
      <c r="G72" s="307">
        <v>7.1428571428571423</v>
      </c>
      <c r="H72" s="308">
        <f t="shared" si="34"/>
        <v>1</v>
      </c>
      <c r="I72" s="307">
        <v>2.3809523809523809</v>
      </c>
      <c r="J72" s="308">
        <f t="shared" si="35"/>
        <v>6</v>
      </c>
      <c r="K72" s="307">
        <v>5.9523809523809517</v>
      </c>
      <c r="L72" s="308">
        <f t="shared" si="36"/>
        <v>52</v>
      </c>
      <c r="M72" s="307">
        <v>61.904761904761905</v>
      </c>
      <c r="N72" s="308">
        <f t="shared" si="37"/>
        <v>18</v>
      </c>
      <c r="O72" s="307">
        <v>20.238095238095237</v>
      </c>
      <c r="P72" s="625">
        <f t="shared" ref="P72:P135" si="38">D72+F72+H72+J72+L72+N72</f>
        <v>86</v>
      </c>
      <c r="R72" s="64">
        <v>411</v>
      </c>
      <c r="S72" s="64">
        <v>3</v>
      </c>
      <c r="T72" s="64">
        <v>9</v>
      </c>
      <c r="U72" s="64">
        <v>10</v>
      </c>
      <c r="V72" s="64">
        <v>11</v>
      </c>
      <c r="W72" s="64">
        <v>114</v>
      </c>
      <c r="X72" s="64">
        <v>57</v>
      </c>
    </row>
    <row r="73" spans="1:24" ht="15">
      <c r="A73" s="623">
        <v>361</v>
      </c>
      <c r="B73" s="341" t="s">
        <v>131</v>
      </c>
      <c r="C73" s="355">
        <v>28656</v>
      </c>
      <c r="D73" s="624">
        <f t="shared" si="32"/>
        <v>16</v>
      </c>
      <c r="E73" s="307">
        <v>2.9795158286778398</v>
      </c>
      <c r="F73" s="308">
        <f t="shared" si="33"/>
        <v>33</v>
      </c>
      <c r="G73" s="307">
        <v>6.5176908752327751</v>
      </c>
      <c r="H73" s="308">
        <f t="shared" si="34"/>
        <v>44</v>
      </c>
      <c r="I73" s="307">
        <v>8.5661080074487899</v>
      </c>
      <c r="J73" s="308">
        <f t="shared" si="35"/>
        <v>54</v>
      </c>
      <c r="K73" s="307">
        <v>10.05586592178771</v>
      </c>
      <c r="L73" s="308">
        <f t="shared" si="36"/>
        <v>311</v>
      </c>
      <c r="M73" s="307">
        <v>58.472998137802612</v>
      </c>
      <c r="N73" s="308">
        <f t="shared" si="37"/>
        <v>73</v>
      </c>
      <c r="O73" s="307">
        <v>13.407821229050279</v>
      </c>
      <c r="P73" s="625">
        <f t="shared" si="38"/>
        <v>531</v>
      </c>
      <c r="R73" s="64">
        <v>425</v>
      </c>
      <c r="S73" s="64">
        <v>1</v>
      </c>
      <c r="T73" s="64">
        <v>10</v>
      </c>
      <c r="U73" s="64">
        <v>6</v>
      </c>
      <c r="V73" s="64">
        <v>9</v>
      </c>
      <c r="W73" s="64">
        <v>90</v>
      </c>
      <c r="X73" s="64">
        <v>48</v>
      </c>
    </row>
    <row r="74" spans="1:24" ht="15">
      <c r="A74" s="623">
        <v>647</v>
      </c>
      <c r="B74" s="341" t="s">
        <v>3334</v>
      </c>
      <c r="C74" s="355">
        <v>7508</v>
      </c>
      <c r="D74" s="624">
        <f t="shared" si="32"/>
        <v>2</v>
      </c>
      <c r="E74" s="307">
        <v>1.5151515151515151</v>
      </c>
      <c r="F74" s="308">
        <f t="shared" si="33"/>
        <v>9</v>
      </c>
      <c r="G74" s="307">
        <v>7.5757575757575761</v>
      </c>
      <c r="H74" s="308">
        <f t="shared" si="34"/>
        <v>13</v>
      </c>
      <c r="I74" s="307">
        <v>8.3333333333333321</v>
      </c>
      <c r="J74" s="308">
        <f t="shared" si="35"/>
        <v>9</v>
      </c>
      <c r="K74" s="307">
        <v>6.8181818181818175</v>
      </c>
      <c r="L74" s="308">
        <f t="shared" si="36"/>
        <v>75</v>
      </c>
      <c r="M74" s="307">
        <v>58.333333333333336</v>
      </c>
      <c r="N74" s="308">
        <f t="shared" si="37"/>
        <v>27</v>
      </c>
      <c r="O74" s="307">
        <v>17.424242424242426</v>
      </c>
      <c r="P74" s="625">
        <f t="shared" si="38"/>
        <v>135</v>
      </c>
      <c r="R74" s="64">
        <v>440</v>
      </c>
      <c r="S74" s="64">
        <v>21</v>
      </c>
      <c r="T74" s="64">
        <v>45</v>
      </c>
      <c r="U74" s="64">
        <v>84</v>
      </c>
      <c r="V74" s="64">
        <v>92</v>
      </c>
      <c r="W74" s="64">
        <v>285</v>
      </c>
      <c r="X74" s="64">
        <v>366</v>
      </c>
    </row>
    <row r="75" spans="1:24" ht="15">
      <c r="A75" s="623">
        <v>658</v>
      </c>
      <c r="B75" s="341" t="s">
        <v>3335</v>
      </c>
      <c r="C75" s="355">
        <v>3882</v>
      </c>
      <c r="D75" s="624">
        <f t="shared" si="32"/>
        <v>1</v>
      </c>
      <c r="E75" s="307">
        <v>1.0309278350515463</v>
      </c>
      <c r="F75" s="308">
        <f t="shared" si="33"/>
        <v>8</v>
      </c>
      <c r="G75" s="307">
        <v>8.2474226804123703</v>
      </c>
      <c r="H75" s="308">
        <f t="shared" si="34"/>
        <v>10</v>
      </c>
      <c r="I75" s="307">
        <v>10.309278350515463</v>
      </c>
      <c r="J75" s="308">
        <f t="shared" si="35"/>
        <v>17</v>
      </c>
      <c r="K75" s="307">
        <v>17.525773195876287</v>
      </c>
      <c r="L75" s="308">
        <f t="shared" si="36"/>
        <v>43</v>
      </c>
      <c r="M75" s="307">
        <v>45.360824742268044</v>
      </c>
      <c r="N75" s="308">
        <f t="shared" si="37"/>
        <v>17</v>
      </c>
      <c r="O75" s="307">
        <v>17.525773195876287</v>
      </c>
      <c r="P75" s="625">
        <f t="shared" si="38"/>
        <v>96</v>
      </c>
      <c r="R75" s="64">
        <v>467</v>
      </c>
      <c r="S75" s="64">
        <v>1</v>
      </c>
      <c r="T75" s="64">
        <v>4</v>
      </c>
      <c r="U75" s="64">
        <v>8</v>
      </c>
      <c r="V75" s="64">
        <v>8</v>
      </c>
      <c r="W75" s="64">
        <v>58</v>
      </c>
      <c r="X75" s="64">
        <v>21</v>
      </c>
    </row>
    <row r="76" spans="1:24" ht="15">
      <c r="A76" s="623">
        <v>664</v>
      </c>
      <c r="B76" s="341" t="s">
        <v>3336</v>
      </c>
      <c r="C76" s="355">
        <v>23603</v>
      </c>
      <c r="D76" s="624">
        <f t="shared" si="32"/>
        <v>6</v>
      </c>
      <c r="E76" s="307">
        <v>1.4851485148514851</v>
      </c>
      <c r="F76" s="308">
        <f t="shared" si="33"/>
        <v>16</v>
      </c>
      <c r="G76" s="307">
        <v>4.455445544554455</v>
      </c>
      <c r="H76" s="308">
        <f t="shared" si="34"/>
        <v>40</v>
      </c>
      <c r="I76" s="307">
        <v>9.9009900990099009</v>
      </c>
      <c r="J76" s="308">
        <f t="shared" si="35"/>
        <v>45</v>
      </c>
      <c r="K76" s="307">
        <v>10.396039603960396</v>
      </c>
      <c r="L76" s="308">
        <f t="shared" si="36"/>
        <v>143</v>
      </c>
      <c r="M76" s="307">
        <v>35.396039603960396</v>
      </c>
      <c r="N76" s="308">
        <f t="shared" si="37"/>
        <v>157</v>
      </c>
      <c r="O76" s="307">
        <v>38.366336633663366</v>
      </c>
      <c r="P76" s="625">
        <f t="shared" si="38"/>
        <v>407</v>
      </c>
      <c r="R76" s="64">
        <v>475</v>
      </c>
      <c r="S76" s="64">
        <v>3</v>
      </c>
      <c r="T76" s="64">
        <v>12</v>
      </c>
      <c r="U76" s="64">
        <v>8</v>
      </c>
      <c r="V76" s="64">
        <v>13</v>
      </c>
      <c r="W76" s="64">
        <v>36</v>
      </c>
      <c r="X76" s="64">
        <v>8</v>
      </c>
    </row>
    <row r="77" spans="1:24" ht="15">
      <c r="A77" s="623">
        <v>686</v>
      </c>
      <c r="B77" s="341" t="s">
        <v>219</v>
      </c>
      <c r="C77" s="355">
        <v>39058</v>
      </c>
      <c r="D77" s="624">
        <f t="shared" si="32"/>
        <v>14</v>
      </c>
      <c r="E77" s="307">
        <v>2.0933977455716586</v>
      </c>
      <c r="F77" s="308">
        <f t="shared" si="33"/>
        <v>33</v>
      </c>
      <c r="G77" s="307">
        <v>5.4750402576489536</v>
      </c>
      <c r="H77" s="308">
        <f t="shared" si="34"/>
        <v>48</v>
      </c>
      <c r="I77" s="307">
        <v>7.4074074074074066</v>
      </c>
      <c r="J77" s="308">
        <f t="shared" si="35"/>
        <v>43</v>
      </c>
      <c r="K77" s="307">
        <v>7.0853462157809979</v>
      </c>
      <c r="L77" s="308">
        <f t="shared" si="36"/>
        <v>270</v>
      </c>
      <c r="M77" s="307">
        <v>43.63929146537842</v>
      </c>
      <c r="N77" s="308">
        <f t="shared" si="37"/>
        <v>213</v>
      </c>
      <c r="O77" s="307">
        <v>34.29951690821256</v>
      </c>
      <c r="P77" s="625">
        <f t="shared" si="38"/>
        <v>621</v>
      </c>
      <c r="R77" s="64">
        <v>480</v>
      </c>
      <c r="S77" s="64">
        <v>10</v>
      </c>
      <c r="T77" s="64">
        <v>27</v>
      </c>
      <c r="U77" s="64">
        <v>27</v>
      </c>
      <c r="V77" s="64">
        <v>24</v>
      </c>
      <c r="W77" s="64">
        <v>181</v>
      </c>
      <c r="X77" s="64">
        <v>25</v>
      </c>
    </row>
    <row r="78" spans="1:24" ht="15">
      <c r="A78" s="623">
        <v>819</v>
      </c>
      <c r="B78" s="341" t="s">
        <v>240</v>
      </c>
      <c r="C78" s="355">
        <v>5200</v>
      </c>
      <c r="D78" s="624">
        <f t="shared" si="32"/>
        <v>1</v>
      </c>
      <c r="E78" s="307">
        <v>0.92592592592592582</v>
      </c>
      <c r="F78" s="308">
        <f t="shared" si="33"/>
        <v>6</v>
      </c>
      <c r="G78" s="307">
        <v>5.5555555555555554</v>
      </c>
      <c r="H78" s="308">
        <f t="shared" si="34"/>
        <v>8</v>
      </c>
      <c r="I78" s="307">
        <v>7.4074074074074066</v>
      </c>
      <c r="J78" s="308">
        <f t="shared" si="35"/>
        <v>5</v>
      </c>
      <c r="K78" s="307">
        <v>3.7037037037037033</v>
      </c>
      <c r="L78" s="308">
        <f t="shared" si="36"/>
        <v>74</v>
      </c>
      <c r="M78" s="307">
        <v>69.444444444444443</v>
      </c>
      <c r="N78" s="308">
        <f t="shared" si="37"/>
        <v>15</v>
      </c>
      <c r="O78" s="307">
        <v>12.962962962962962</v>
      </c>
      <c r="P78" s="625">
        <f t="shared" si="38"/>
        <v>109</v>
      </c>
      <c r="R78" s="64">
        <v>483</v>
      </c>
      <c r="S78" s="64">
        <v>5</v>
      </c>
      <c r="T78" s="64">
        <v>15</v>
      </c>
      <c r="U78" s="64">
        <v>11</v>
      </c>
      <c r="V78" s="64">
        <v>9</v>
      </c>
      <c r="W78" s="64">
        <v>120</v>
      </c>
      <c r="X78" s="64">
        <v>28</v>
      </c>
    </row>
    <row r="79" spans="1:24" ht="15">
      <c r="A79" s="623">
        <v>854</v>
      </c>
      <c r="B79" s="341" t="s">
        <v>248</v>
      </c>
      <c r="C79" s="355">
        <v>14542</v>
      </c>
      <c r="D79" s="624">
        <f t="shared" si="32"/>
        <v>2</v>
      </c>
      <c r="E79" s="307">
        <v>0.8</v>
      </c>
      <c r="F79" s="308">
        <f t="shared" si="33"/>
        <v>11</v>
      </c>
      <c r="G79" s="307">
        <v>4.3999999999999995</v>
      </c>
      <c r="H79" s="308">
        <f t="shared" si="34"/>
        <v>16</v>
      </c>
      <c r="I79" s="307">
        <v>6.4</v>
      </c>
      <c r="J79" s="308">
        <f t="shared" si="35"/>
        <v>15</v>
      </c>
      <c r="K79" s="307">
        <v>6.4</v>
      </c>
      <c r="L79" s="308">
        <f t="shared" si="36"/>
        <v>175</v>
      </c>
      <c r="M79" s="307">
        <v>70.399999999999991</v>
      </c>
      <c r="N79" s="308">
        <f t="shared" si="37"/>
        <v>29</v>
      </c>
      <c r="O79" s="307">
        <v>11.600000000000001</v>
      </c>
      <c r="P79" s="625">
        <f t="shared" si="38"/>
        <v>248</v>
      </c>
      <c r="R79" s="64">
        <v>490</v>
      </c>
      <c r="S79" s="64">
        <v>30</v>
      </c>
      <c r="T79" s="64">
        <v>56</v>
      </c>
      <c r="U79" s="64">
        <v>68</v>
      </c>
      <c r="V79" s="64">
        <v>76</v>
      </c>
      <c r="W79" s="64">
        <v>598</v>
      </c>
      <c r="X79" s="64">
        <v>128</v>
      </c>
    </row>
    <row r="80" spans="1:24" ht="15">
      <c r="A80" s="623">
        <v>887</v>
      </c>
      <c r="B80" s="341" t="s">
        <v>261</v>
      </c>
      <c r="C80" s="355">
        <v>44009</v>
      </c>
      <c r="D80" s="624">
        <f t="shared" si="32"/>
        <v>41</v>
      </c>
      <c r="E80" s="307">
        <v>4.4520547945205475</v>
      </c>
      <c r="F80" s="308">
        <f t="shared" si="33"/>
        <v>69</v>
      </c>
      <c r="G80" s="307">
        <v>7.5342465753424657</v>
      </c>
      <c r="H80" s="308">
        <f t="shared" si="34"/>
        <v>85</v>
      </c>
      <c r="I80" s="307">
        <v>10.045662100456621</v>
      </c>
      <c r="J80" s="308">
        <f t="shared" si="35"/>
        <v>70</v>
      </c>
      <c r="K80" s="307">
        <v>8.1050228310502277</v>
      </c>
      <c r="L80" s="308">
        <f t="shared" si="36"/>
        <v>331</v>
      </c>
      <c r="M80" s="307">
        <v>37.100456621004568</v>
      </c>
      <c r="N80" s="308">
        <f t="shared" si="37"/>
        <v>285</v>
      </c>
      <c r="O80" s="307">
        <v>32.762557077625573</v>
      </c>
      <c r="P80" s="625">
        <f t="shared" si="38"/>
        <v>881</v>
      </c>
      <c r="R80" s="64">
        <v>495</v>
      </c>
      <c r="S80" s="64">
        <v>4</v>
      </c>
      <c r="T80" s="64">
        <v>15</v>
      </c>
      <c r="U80" s="64">
        <v>21</v>
      </c>
      <c r="V80" s="64">
        <v>36</v>
      </c>
      <c r="W80" s="64">
        <v>230</v>
      </c>
      <c r="X80" s="64">
        <v>65</v>
      </c>
    </row>
    <row r="81" spans="1:24">
      <c r="A81" s="620"/>
      <c r="B81" s="186" t="s">
        <v>365</v>
      </c>
      <c r="C81" s="68">
        <v>717384</v>
      </c>
      <c r="D81" s="621">
        <f>SUM(D82:D104)</f>
        <v>195</v>
      </c>
      <c r="E81" s="70">
        <v>2.1008863114126273</v>
      </c>
      <c r="F81" s="621">
        <f>SUM(F82:F104)</f>
        <v>429</v>
      </c>
      <c r="G81" s="70">
        <v>4.7488784330889589</v>
      </c>
      <c r="H81" s="621">
        <f>SUM(H82:H104)</f>
        <v>717</v>
      </c>
      <c r="I81" s="70">
        <v>7.9220921326184479</v>
      </c>
      <c r="J81" s="621">
        <f>SUM(J82:J104)</f>
        <v>754</v>
      </c>
      <c r="K81" s="70">
        <v>8.1299923405186565</v>
      </c>
      <c r="L81" s="621">
        <f>SUM(L82:L104)</f>
        <v>3892</v>
      </c>
      <c r="M81" s="70">
        <v>42.783674362621731</v>
      </c>
      <c r="N81" s="621">
        <f>SUM(N82:N104)</f>
        <v>3163</v>
      </c>
      <c r="O81" s="70">
        <v>34.314476419739577</v>
      </c>
      <c r="P81" s="622">
        <f t="shared" si="38"/>
        <v>9150</v>
      </c>
      <c r="R81" s="64">
        <v>501</v>
      </c>
      <c r="S81" s="64">
        <v>1</v>
      </c>
      <c r="V81" s="64">
        <v>4</v>
      </c>
      <c r="W81" s="64">
        <v>31</v>
      </c>
      <c r="X81" s="64">
        <v>15</v>
      </c>
    </row>
    <row r="82" spans="1:24" ht="15">
      <c r="A82" s="623">
        <v>2</v>
      </c>
      <c r="B82" s="341" t="s">
        <v>8</v>
      </c>
      <c r="C82" s="355">
        <v>20920</v>
      </c>
      <c r="D82" s="624">
        <f t="shared" ref="D82:D104" si="39">VLOOKUP(A82,$R$6:$X$130,2,0)</f>
        <v>10</v>
      </c>
      <c r="E82" s="307">
        <v>2.159827213822894</v>
      </c>
      <c r="F82" s="308">
        <f t="shared" ref="F82:F104" si="40">VLOOKUP(A82,$R$6:$X$130,3,0)</f>
        <v>19</v>
      </c>
      <c r="G82" s="307">
        <v>4.319654427645788</v>
      </c>
      <c r="H82" s="308">
        <f t="shared" ref="H82:H104" si="41">VLOOKUP(A82,$R$6:$X$130,4,0)</f>
        <v>28</v>
      </c>
      <c r="I82" s="307">
        <v>5.8315334773218144</v>
      </c>
      <c r="J82" s="308">
        <f t="shared" ref="J82:J104" si="42">VLOOKUP(A82,$R$6:$X$130,5,0)</f>
        <v>34</v>
      </c>
      <c r="K82" s="307">
        <v>7.1274298056155514</v>
      </c>
      <c r="L82" s="308">
        <f t="shared" ref="L82:L104" si="43">VLOOKUP(A82,$R$6:$X$130,6,0)</f>
        <v>195</v>
      </c>
      <c r="M82" s="307">
        <v>42.548596112311017</v>
      </c>
      <c r="N82" s="308">
        <f t="shared" ref="N82:N104" si="44">VLOOKUP(A82,$R$6:$X$130,7,0)</f>
        <v>179</v>
      </c>
      <c r="O82" s="307">
        <v>38.012958963282941</v>
      </c>
      <c r="P82" s="625">
        <f t="shared" si="38"/>
        <v>465</v>
      </c>
      <c r="R82" s="64">
        <v>541</v>
      </c>
      <c r="S82" s="64">
        <v>5</v>
      </c>
      <c r="T82" s="64">
        <v>3</v>
      </c>
      <c r="U82" s="64">
        <v>30</v>
      </c>
      <c r="V82" s="64">
        <v>26</v>
      </c>
      <c r="W82" s="64">
        <v>106</v>
      </c>
      <c r="X82" s="64">
        <v>120</v>
      </c>
    </row>
    <row r="83" spans="1:24" ht="15">
      <c r="A83" s="623">
        <v>21</v>
      </c>
      <c r="B83" s="341" t="s">
        <v>12</v>
      </c>
      <c r="C83" s="355">
        <v>4845</v>
      </c>
      <c r="D83" s="624">
        <f t="shared" si="39"/>
        <v>2</v>
      </c>
      <c r="E83" s="307">
        <v>3.225806451612903</v>
      </c>
      <c r="F83" s="308">
        <f t="shared" si="40"/>
        <v>2</v>
      </c>
      <c r="G83" s="307">
        <v>3.225806451612903</v>
      </c>
      <c r="H83" s="308">
        <f t="shared" si="41"/>
        <v>3</v>
      </c>
      <c r="I83" s="307">
        <v>4.838709677419355</v>
      </c>
      <c r="J83" s="308">
        <f t="shared" si="42"/>
        <v>5</v>
      </c>
      <c r="K83" s="307">
        <v>8.064516129032258</v>
      </c>
      <c r="L83" s="308">
        <f t="shared" si="43"/>
        <v>36</v>
      </c>
      <c r="M83" s="307">
        <v>58.064516129032263</v>
      </c>
      <c r="N83" s="308">
        <f t="shared" si="44"/>
        <v>14</v>
      </c>
      <c r="O83" s="307">
        <v>22.58064516129032</v>
      </c>
      <c r="P83" s="625">
        <f t="shared" si="38"/>
        <v>62</v>
      </c>
      <c r="R83" s="64">
        <v>543</v>
      </c>
      <c r="S83" s="64">
        <v>5</v>
      </c>
      <c r="T83" s="64">
        <v>18</v>
      </c>
      <c r="U83" s="64">
        <v>13</v>
      </c>
      <c r="V83" s="64">
        <v>22</v>
      </c>
      <c r="W83" s="64">
        <v>119</v>
      </c>
      <c r="X83" s="64">
        <v>12</v>
      </c>
    </row>
    <row r="84" spans="1:24" ht="15">
      <c r="A84" s="623">
        <v>55</v>
      </c>
      <c r="B84" s="341" t="s">
        <v>3337</v>
      </c>
      <c r="C84" s="355">
        <v>7780</v>
      </c>
      <c r="D84" s="624">
        <f t="shared" si="39"/>
        <v>12</v>
      </c>
      <c r="E84" s="307">
        <v>6.3157894736842106</v>
      </c>
      <c r="F84" s="308">
        <f t="shared" si="40"/>
        <v>14</v>
      </c>
      <c r="G84" s="307">
        <v>7.3684210526315779</v>
      </c>
      <c r="H84" s="308">
        <f t="shared" si="41"/>
        <v>27</v>
      </c>
      <c r="I84" s="307">
        <v>14.210526315789473</v>
      </c>
      <c r="J84" s="308">
        <f t="shared" si="42"/>
        <v>14</v>
      </c>
      <c r="K84" s="307">
        <v>6.8421052631578956</v>
      </c>
      <c r="L84" s="308">
        <f t="shared" si="43"/>
        <v>97</v>
      </c>
      <c r="M84" s="307">
        <v>49.473684210526315</v>
      </c>
      <c r="N84" s="308">
        <f t="shared" si="44"/>
        <v>30</v>
      </c>
      <c r="O84" s="307">
        <v>15.789473684210526</v>
      </c>
      <c r="P84" s="625">
        <f t="shared" si="38"/>
        <v>194</v>
      </c>
      <c r="R84" s="64">
        <v>576</v>
      </c>
      <c r="S84" s="64">
        <v>2</v>
      </c>
      <c r="T84" s="64">
        <v>7</v>
      </c>
      <c r="U84" s="64">
        <v>7</v>
      </c>
      <c r="V84" s="64">
        <v>3</v>
      </c>
      <c r="W84" s="64">
        <v>56</v>
      </c>
      <c r="X84" s="64">
        <v>28</v>
      </c>
    </row>
    <row r="85" spans="1:24" ht="15">
      <c r="A85" s="623">
        <v>148</v>
      </c>
      <c r="B85" s="341" t="s">
        <v>73</v>
      </c>
      <c r="C85" s="355">
        <v>64546</v>
      </c>
      <c r="D85" s="624">
        <f t="shared" si="39"/>
        <v>11</v>
      </c>
      <c r="E85" s="307">
        <v>1.41643059490085</v>
      </c>
      <c r="F85" s="308">
        <f t="shared" si="40"/>
        <v>27</v>
      </c>
      <c r="G85" s="307">
        <v>3.9660056657223794</v>
      </c>
      <c r="H85" s="308">
        <f t="shared" si="41"/>
        <v>48</v>
      </c>
      <c r="I85" s="307">
        <v>6.7988668555240803</v>
      </c>
      <c r="J85" s="308">
        <f t="shared" si="42"/>
        <v>86</v>
      </c>
      <c r="K85" s="307">
        <v>11.3314447592068</v>
      </c>
      <c r="L85" s="308">
        <f t="shared" si="43"/>
        <v>283</v>
      </c>
      <c r="M85" s="307">
        <v>40.368271954674221</v>
      </c>
      <c r="N85" s="308">
        <f t="shared" si="44"/>
        <v>259</v>
      </c>
      <c r="O85" s="307">
        <v>36.118980169971671</v>
      </c>
      <c r="P85" s="625">
        <f t="shared" si="38"/>
        <v>714</v>
      </c>
      <c r="R85" s="64">
        <v>579</v>
      </c>
      <c r="S85" s="64">
        <v>30</v>
      </c>
      <c r="T85" s="64">
        <v>43</v>
      </c>
      <c r="U85" s="64">
        <v>60</v>
      </c>
      <c r="V85" s="64">
        <v>70</v>
      </c>
      <c r="W85" s="64">
        <v>291</v>
      </c>
      <c r="X85" s="64">
        <v>213</v>
      </c>
    </row>
    <row r="86" spans="1:24" ht="15">
      <c r="A86" s="623">
        <v>197</v>
      </c>
      <c r="B86" s="341" t="s">
        <v>84</v>
      </c>
      <c r="C86" s="355">
        <v>15296</v>
      </c>
      <c r="D86" s="624">
        <f t="shared" si="39"/>
        <v>5</v>
      </c>
      <c r="E86" s="307">
        <v>1.7605633802816902</v>
      </c>
      <c r="F86" s="308">
        <f t="shared" si="40"/>
        <v>12</v>
      </c>
      <c r="G86" s="307">
        <v>4.225352112676056</v>
      </c>
      <c r="H86" s="308">
        <f t="shared" si="41"/>
        <v>23</v>
      </c>
      <c r="I86" s="307">
        <v>9.1549295774647899</v>
      </c>
      <c r="J86" s="308">
        <f t="shared" si="42"/>
        <v>19</v>
      </c>
      <c r="K86" s="307">
        <v>5.9859154929577461</v>
      </c>
      <c r="L86" s="308">
        <f t="shared" si="43"/>
        <v>140</v>
      </c>
      <c r="M86" s="307">
        <v>48.943661971830984</v>
      </c>
      <c r="N86" s="308">
        <f t="shared" si="44"/>
        <v>84</v>
      </c>
      <c r="O86" s="307">
        <v>29.929577464788732</v>
      </c>
      <c r="P86" s="625">
        <f t="shared" si="38"/>
        <v>283</v>
      </c>
      <c r="R86" s="64">
        <v>585</v>
      </c>
      <c r="T86" s="64">
        <v>8</v>
      </c>
      <c r="U86" s="64">
        <v>26</v>
      </c>
      <c r="V86" s="64">
        <v>24</v>
      </c>
      <c r="W86" s="64">
        <v>165</v>
      </c>
      <c r="X86" s="64">
        <v>57</v>
      </c>
    </row>
    <row r="87" spans="1:24" ht="15">
      <c r="A87" s="623">
        <v>206</v>
      </c>
      <c r="B87" s="341" t="s">
        <v>86</v>
      </c>
      <c r="C87" s="355">
        <v>4906</v>
      </c>
      <c r="D87" s="624">
        <f t="shared" si="39"/>
        <v>1</v>
      </c>
      <c r="E87" s="307">
        <v>1.4492753623188406</v>
      </c>
      <c r="F87" s="308">
        <f t="shared" si="40"/>
        <v>3</v>
      </c>
      <c r="G87" s="307">
        <v>4.3478260869565215</v>
      </c>
      <c r="H87" s="308">
        <f t="shared" si="41"/>
        <v>5</v>
      </c>
      <c r="I87" s="307">
        <v>7.2463768115942031</v>
      </c>
      <c r="J87" s="308">
        <f t="shared" si="42"/>
        <v>6</v>
      </c>
      <c r="K87" s="307">
        <v>7.2463768115942031</v>
      </c>
      <c r="L87" s="308">
        <f t="shared" si="43"/>
        <v>39</v>
      </c>
      <c r="M87" s="307">
        <v>56.521739130434781</v>
      </c>
      <c r="N87" s="308">
        <f t="shared" si="44"/>
        <v>16</v>
      </c>
      <c r="O87" s="307">
        <v>23.188405797101449</v>
      </c>
      <c r="P87" s="625">
        <f t="shared" si="38"/>
        <v>70</v>
      </c>
      <c r="R87" s="64">
        <v>591</v>
      </c>
      <c r="S87" s="64">
        <v>4</v>
      </c>
      <c r="T87" s="64">
        <v>14</v>
      </c>
      <c r="U87" s="64">
        <v>17</v>
      </c>
      <c r="V87" s="64">
        <v>20</v>
      </c>
      <c r="W87" s="64">
        <v>171</v>
      </c>
      <c r="X87" s="64">
        <v>39</v>
      </c>
    </row>
    <row r="88" spans="1:24" ht="15">
      <c r="A88" s="623">
        <v>313</v>
      </c>
      <c r="B88" s="341" t="s">
        <v>3338</v>
      </c>
      <c r="C88" s="355">
        <v>10069</v>
      </c>
      <c r="D88" s="624">
        <f t="shared" si="39"/>
        <v>5</v>
      </c>
      <c r="E88" s="307">
        <v>1.6666666666666667</v>
      </c>
      <c r="F88" s="308">
        <f t="shared" si="40"/>
        <v>8</v>
      </c>
      <c r="G88" s="307">
        <v>3.8888888888888888</v>
      </c>
      <c r="H88" s="308">
        <f t="shared" si="41"/>
        <v>12</v>
      </c>
      <c r="I88" s="307">
        <v>6.666666666666667</v>
      </c>
      <c r="J88" s="308">
        <f t="shared" si="42"/>
        <v>7</v>
      </c>
      <c r="K88" s="307">
        <v>2.2222222222222223</v>
      </c>
      <c r="L88" s="308">
        <f t="shared" si="43"/>
        <v>98</v>
      </c>
      <c r="M88" s="307">
        <v>53.333333333333336</v>
      </c>
      <c r="N88" s="308">
        <f t="shared" si="44"/>
        <v>59</v>
      </c>
      <c r="O88" s="307">
        <v>32.222222222222221</v>
      </c>
      <c r="P88" s="625">
        <f t="shared" si="38"/>
        <v>189</v>
      </c>
      <c r="R88" s="64">
        <v>604</v>
      </c>
      <c r="S88" s="64">
        <v>4</v>
      </c>
      <c r="T88" s="64">
        <v>21</v>
      </c>
      <c r="U88" s="64">
        <v>38</v>
      </c>
      <c r="V88" s="64">
        <v>26</v>
      </c>
      <c r="W88" s="64">
        <v>277</v>
      </c>
      <c r="X88" s="64">
        <v>58</v>
      </c>
    </row>
    <row r="89" spans="1:24" ht="15">
      <c r="A89" s="623">
        <v>318</v>
      </c>
      <c r="B89" s="341" t="s">
        <v>120</v>
      </c>
      <c r="C89" s="355">
        <v>59985</v>
      </c>
      <c r="D89" s="624">
        <f t="shared" si="39"/>
        <v>2</v>
      </c>
      <c r="E89" s="307">
        <v>0.45248868778280549</v>
      </c>
      <c r="F89" s="308">
        <f t="shared" si="40"/>
        <v>13</v>
      </c>
      <c r="G89" s="307">
        <v>2.9411764705882351</v>
      </c>
      <c r="H89" s="308">
        <f t="shared" si="41"/>
        <v>27</v>
      </c>
      <c r="I89" s="307">
        <v>6.1085972850678729</v>
      </c>
      <c r="J89" s="308">
        <f t="shared" si="42"/>
        <v>32</v>
      </c>
      <c r="K89" s="307">
        <v>7.0135746606334841</v>
      </c>
      <c r="L89" s="308">
        <f t="shared" si="43"/>
        <v>205</v>
      </c>
      <c r="M89" s="307">
        <v>46.832579185520359</v>
      </c>
      <c r="N89" s="308">
        <f t="shared" si="44"/>
        <v>164</v>
      </c>
      <c r="O89" s="307">
        <v>36.651583710407238</v>
      </c>
      <c r="P89" s="625">
        <f t="shared" si="38"/>
        <v>443</v>
      </c>
      <c r="R89" s="64">
        <v>607</v>
      </c>
      <c r="S89" s="64">
        <v>3</v>
      </c>
      <c r="T89" s="64">
        <v>3</v>
      </c>
      <c r="U89" s="64">
        <v>7</v>
      </c>
      <c r="V89" s="64">
        <v>12</v>
      </c>
      <c r="W89" s="64">
        <v>80</v>
      </c>
      <c r="X89" s="64">
        <v>76</v>
      </c>
    </row>
    <row r="90" spans="1:24" ht="15">
      <c r="A90" s="623">
        <v>321</v>
      </c>
      <c r="B90" s="341" t="s">
        <v>122</v>
      </c>
      <c r="C90" s="355">
        <v>8981</v>
      </c>
      <c r="D90" s="624">
        <f t="shared" si="39"/>
        <v>6</v>
      </c>
      <c r="E90" s="307">
        <v>5.0505050505050502</v>
      </c>
      <c r="F90" s="308">
        <f t="shared" si="40"/>
        <v>5</v>
      </c>
      <c r="G90" s="307">
        <v>6.0606060606060606</v>
      </c>
      <c r="H90" s="308">
        <f t="shared" si="41"/>
        <v>2</v>
      </c>
      <c r="I90" s="307">
        <v>2.0202020202020203</v>
      </c>
      <c r="J90" s="308">
        <f t="shared" si="42"/>
        <v>9</v>
      </c>
      <c r="K90" s="307">
        <v>10.1010101010101</v>
      </c>
      <c r="L90" s="308">
        <f t="shared" si="43"/>
        <v>56</v>
      </c>
      <c r="M90" s="307">
        <v>54.54545454545454</v>
      </c>
      <c r="N90" s="308">
        <f t="shared" si="44"/>
        <v>22</v>
      </c>
      <c r="O90" s="307">
        <v>22.222222222222221</v>
      </c>
      <c r="P90" s="625">
        <f t="shared" si="38"/>
        <v>100</v>
      </c>
      <c r="R90" s="64">
        <v>615</v>
      </c>
      <c r="S90" s="64">
        <v>45</v>
      </c>
      <c r="T90" s="64">
        <v>117</v>
      </c>
      <c r="U90" s="64">
        <v>163</v>
      </c>
      <c r="V90" s="64">
        <v>177</v>
      </c>
      <c r="W90" s="64">
        <v>649</v>
      </c>
      <c r="X90" s="64">
        <v>710</v>
      </c>
    </row>
    <row r="91" spans="1:24" ht="15">
      <c r="A91" s="623">
        <v>376</v>
      </c>
      <c r="B91" s="341" t="s">
        <v>3339</v>
      </c>
      <c r="C91" s="355">
        <v>70470</v>
      </c>
      <c r="D91" s="624">
        <f t="shared" si="39"/>
        <v>10</v>
      </c>
      <c r="E91" s="307">
        <v>1.4306151645207439</v>
      </c>
      <c r="F91" s="308">
        <f t="shared" si="40"/>
        <v>23</v>
      </c>
      <c r="G91" s="307">
        <v>3.5765379113018603</v>
      </c>
      <c r="H91" s="308">
        <f t="shared" si="41"/>
        <v>60</v>
      </c>
      <c r="I91" s="307">
        <v>8.297567954220316</v>
      </c>
      <c r="J91" s="308">
        <f t="shared" si="42"/>
        <v>51</v>
      </c>
      <c r="K91" s="307">
        <v>7.7253218884120178</v>
      </c>
      <c r="L91" s="308">
        <f t="shared" si="43"/>
        <v>268</v>
      </c>
      <c r="M91" s="307">
        <v>37.911301859799714</v>
      </c>
      <c r="N91" s="308">
        <f t="shared" si="44"/>
        <v>287</v>
      </c>
      <c r="O91" s="307">
        <v>41.058655221745347</v>
      </c>
      <c r="P91" s="625">
        <f t="shared" si="38"/>
        <v>699</v>
      </c>
      <c r="R91" s="64">
        <v>628</v>
      </c>
      <c r="S91" s="64">
        <v>7</v>
      </c>
      <c r="T91" s="64">
        <v>16</v>
      </c>
      <c r="U91" s="64">
        <v>23</v>
      </c>
      <c r="V91" s="64">
        <v>19</v>
      </c>
      <c r="W91" s="64">
        <v>115</v>
      </c>
      <c r="X91" s="64">
        <v>42</v>
      </c>
    </row>
    <row r="92" spans="1:24" ht="15">
      <c r="A92" s="623">
        <v>400</v>
      </c>
      <c r="B92" s="341" t="s">
        <v>3340</v>
      </c>
      <c r="C92" s="355">
        <v>23094</v>
      </c>
      <c r="D92" s="624">
        <f t="shared" si="39"/>
        <v>8</v>
      </c>
      <c r="E92" s="307">
        <v>3.225806451612903</v>
      </c>
      <c r="F92" s="308">
        <f t="shared" si="40"/>
        <v>9</v>
      </c>
      <c r="G92" s="307">
        <v>4.032258064516129</v>
      </c>
      <c r="H92" s="308">
        <f t="shared" si="41"/>
        <v>28</v>
      </c>
      <c r="I92" s="307">
        <v>11.29032258064516</v>
      </c>
      <c r="J92" s="308">
        <f t="shared" si="42"/>
        <v>12</v>
      </c>
      <c r="K92" s="307">
        <v>4.838709677419355</v>
      </c>
      <c r="L92" s="308">
        <f t="shared" si="43"/>
        <v>127</v>
      </c>
      <c r="M92" s="307">
        <v>52.016129032258064</v>
      </c>
      <c r="N92" s="308">
        <f t="shared" si="44"/>
        <v>62</v>
      </c>
      <c r="O92" s="307">
        <v>24.596774193548388</v>
      </c>
      <c r="P92" s="625">
        <f t="shared" si="38"/>
        <v>246</v>
      </c>
      <c r="R92" s="64">
        <v>631</v>
      </c>
      <c r="S92" s="64">
        <v>12</v>
      </c>
      <c r="T92" s="64">
        <v>4</v>
      </c>
      <c r="U92" s="64">
        <v>10</v>
      </c>
      <c r="V92" s="64">
        <v>30</v>
      </c>
      <c r="W92" s="64">
        <v>221</v>
      </c>
      <c r="X92" s="64">
        <v>259</v>
      </c>
    </row>
    <row r="93" spans="1:24" ht="15">
      <c r="A93" s="623">
        <v>440</v>
      </c>
      <c r="B93" s="341" t="s">
        <v>149</v>
      </c>
      <c r="C93" s="355">
        <v>70024</v>
      </c>
      <c r="D93" s="624">
        <f t="shared" si="39"/>
        <v>21</v>
      </c>
      <c r="E93" s="307">
        <v>2.4444444444444446</v>
      </c>
      <c r="F93" s="308">
        <f t="shared" si="40"/>
        <v>45</v>
      </c>
      <c r="G93" s="307">
        <v>5.2222222222222223</v>
      </c>
      <c r="H93" s="308">
        <f t="shared" si="41"/>
        <v>84</v>
      </c>
      <c r="I93" s="307">
        <v>9.4444444444444446</v>
      </c>
      <c r="J93" s="308">
        <f t="shared" si="42"/>
        <v>92</v>
      </c>
      <c r="K93" s="307">
        <v>10</v>
      </c>
      <c r="L93" s="308">
        <f t="shared" si="43"/>
        <v>285</v>
      </c>
      <c r="M93" s="307">
        <v>32.111111111111114</v>
      </c>
      <c r="N93" s="308">
        <f t="shared" si="44"/>
        <v>366</v>
      </c>
      <c r="O93" s="307">
        <v>40.777777777777779</v>
      </c>
      <c r="P93" s="625">
        <f t="shared" si="38"/>
        <v>893</v>
      </c>
      <c r="R93" s="64">
        <v>642</v>
      </c>
      <c r="T93" s="64">
        <v>11</v>
      </c>
      <c r="U93" s="64">
        <v>10</v>
      </c>
      <c r="V93" s="64">
        <v>17</v>
      </c>
      <c r="W93" s="64">
        <v>139</v>
      </c>
      <c r="X93" s="64">
        <v>33</v>
      </c>
    </row>
    <row r="94" spans="1:24" ht="15">
      <c r="A94" s="623">
        <v>483</v>
      </c>
      <c r="B94" s="341" t="s">
        <v>157</v>
      </c>
      <c r="C94" s="355">
        <v>10257</v>
      </c>
      <c r="D94" s="624">
        <f t="shared" si="39"/>
        <v>5</v>
      </c>
      <c r="E94" s="307">
        <v>2.6595744680851063</v>
      </c>
      <c r="F94" s="308">
        <f t="shared" si="40"/>
        <v>15</v>
      </c>
      <c r="G94" s="307">
        <v>7.9787234042553195</v>
      </c>
      <c r="H94" s="308">
        <f t="shared" si="41"/>
        <v>11</v>
      </c>
      <c r="I94" s="307">
        <v>6.3829787234042552</v>
      </c>
      <c r="J94" s="308">
        <f t="shared" si="42"/>
        <v>9</v>
      </c>
      <c r="K94" s="307">
        <v>4.7872340425531918</v>
      </c>
      <c r="L94" s="308">
        <f t="shared" si="43"/>
        <v>120</v>
      </c>
      <c r="M94" s="307">
        <v>63.829787234042556</v>
      </c>
      <c r="N94" s="308">
        <f t="shared" si="44"/>
        <v>28</v>
      </c>
      <c r="O94" s="307">
        <v>14.361702127659576</v>
      </c>
      <c r="P94" s="625">
        <f t="shared" si="38"/>
        <v>188</v>
      </c>
      <c r="R94" s="64">
        <v>647</v>
      </c>
      <c r="S94" s="64">
        <v>2</v>
      </c>
      <c r="T94" s="64">
        <v>9</v>
      </c>
      <c r="U94" s="64">
        <v>13</v>
      </c>
      <c r="V94" s="64">
        <v>9</v>
      </c>
      <c r="W94" s="64">
        <v>75</v>
      </c>
      <c r="X94" s="64">
        <v>27</v>
      </c>
    </row>
    <row r="95" spans="1:24" ht="15">
      <c r="A95" s="623">
        <v>541</v>
      </c>
      <c r="B95" s="341" t="s">
        <v>3341</v>
      </c>
      <c r="C95" s="355">
        <v>22448</v>
      </c>
      <c r="D95" s="624">
        <f t="shared" si="39"/>
        <v>5</v>
      </c>
      <c r="E95" s="307">
        <v>1.3888888888888888</v>
      </c>
      <c r="F95" s="308">
        <f t="shared" si="40"/>
        <v>3</v>
      </c>
      <c r="G95" s="307">
        <v>1.0416666666666665</v>
      </c>
      <c r="H95" s="308">
        <f t="shared" si="41"/>
        <v>30</v>
      </c>
      <c r="I95" s="307">
        <v>10.763888888888889</v>
      </c>
      <c r="J95" s="308">
        <f t="shared" si="42"/>
        <v>26</v>
      </c>
      <c r="K95" s="307">
        <v>9.0277777777777768</v>
      </c>
      <c r="L95" s="308">
        <f t="shared" si="43"/>
        <v>106</v>
      </c>
      <c r="M95" s="307">
        <v>36.805555555555557</v>
      </c>
      <c r="N95" s="308">
        <f t="shared" si="44"/>
        <v>120</v>
      </c>
      <c r="O95" s="307">
        <v>40.972222222222221</v>
      </c>
      <c r="P95" s="625">
        <f t="shared" si="38"/>
        <v>290</v>
      </c>
      <c r="R95" s="64">
        <v>649</v>
      </c>
      <c r="S95" s="64">
        <v>2</v>
      </c>
      <c r="T95" s="64">
        <v>16</v>
      </c>
      <c r="U95" s="64">
        <v>19</v>
      </c>
      <c r="V95" s="64">
        <v>19</v>
      </c>
      <c r="W95" s="64">
        <v>160</v>
      </c>
      <c r="X95" s="64">
        <v>53</v>
      </c>
    </row>
    <row r="96" spans="1:24" ht="15">
      <c r="A96" s="623">
        <v>607</v>
      </c>
      <c r="B96" s="341" t="s">
        <v>3342</v>
      </c>
      <c r="C96" s="355">
        <v>25534</v>
      </c>
      <c r="D96" s="624">
        <f t="shared" si="39"/>
        <v>3</v>
      </c>
      <c r="E96" s="307">
        <v>1.6574585635359116</v>
      </c>
      <c r="F96" s="308">
        <f t="shared" si="40"/>
        <v>3</v>
      </c>
      <c r="G96" s="307">
        <v>1.6574585635359116</v>
      </c>
      <c r="H96" s="308">
        <f t="shared" si="41"/>
        <v>7</v>
      </c>
      <c r="I96" s="307">
        <v>4.972375690607735</v>
      </c>
      <c r="J96" s="308">
        <f t="shared" si="42"/>
        <v>12</v>
      </c>
      <c r="K96" s="307">
        <v>4.972375690607735</v>
      </c>
      <c r="L96" s="308">
        <f t="shared" si="43"/>
        <v>80</v>
      </c>
      <c r="M96" s="307">
        <v>45.303867403314918</v>
      </c>
      <c r="N96" s="308">
        <f t="shared" si="44"/>
        <v>76</v>
      </c>
      <c r="O96" s="307">
        <v>41.436464088397791</v>
      </c>
      <c r="P96" s="625">
        <f t="shared" si="38"/>
        <v>181</v>
      </c>
      <c r="R96" s="64">
        <v>652</v>
      </c>
      <c r="T96" s="64">
        <v>6</v>
      </c>
      <c r="U96" s="64">
        <v>7</v>
      </c>
      <c r="V96" s="64">
        <v>4</v>
      </c>
      <c r="W96" s="64">
        <v>77</v>
      </c>
      <c r="X96" s="64">
        <v>13</v>
      </c>
    </row>
    <row r="97" spans="1:24" ht="15">
      <c r="A97" s="623">
        <v>615</v>
      </c>
      <c r="B97" s="341" t="s">
        <v>3343</v>
      </c>
      <c r="C97" s="355">
        <v>147484</v>
      </c>
      <c r="D97" s="624">
        <f t="shared" si="39"/>
        <v>45</v>
      </c>
      <c r="E97" s="307">
        <v>2.4678111587982832</v>
      </c>
      <c r="F97" s="308">
        <f t="shared" si="40"/>
        <v>117</v>
      </c>
      <c r="G97" s="307">
        <v>6.2768240343347648</v>
      </c>
      <c r="H97" s="308">
        <f t="shared" si="41"/>
        <v>163</v>
      </c>
      <c r="I97" s="307">
        <v>8.6373390557939906</v>
      </c>
      <c r="J97" s="308">
        <f t="shared" si="42"/>
        <v>177</v>
      </c>
      <c r="K97" s="307">
        <v>9.8175965665236049</v>
      </c>
      <c r="L97" s="308">
        <f t="shared" si="43"/>
        <v>649</v>
      </c>
      <c r="M97" s="307">
        <v>35.032188841201716</v>
      </c>
      <c r="N97" s="308">
        <f t="shared" si="44"/>
        <v>710</v>
      </c>
      <c r="O97" s="307">
        <v>37.768240343347642</v>
      </c>
      <c r="P97" s="625">
        <f t="shared" si="38"/>
        <v>1861</v>
      </c>
      <c r="R97" s="64">
        <v>656</v>
      </c>
      <c r="S97" s="64">
        <v>5</v>
      </c>
      <c r="T97" s="64">
        <v>8</v>
      </c>
      <c r="U97" s="64">
        <v>20</v>
      </c>
      <c r="V97" s="64">
        <v>24</v>
      </c>
      <c r="W97" s="64">
        <v>90</v>
      </c>
      <c r="X97" s="64">
        <v>105</v>
      </c>
    </row>
    <row r="98" spans="1:24" ht="15">
      <c r="A98" s="623">
        <v>649</v>
      </c>
      <c r="B98" s="341" t="s">
        <v>3344</v>
      </c>
      <c r="C98" s="355">
        <v>16304</v>
      </c>
      <c r="D98" s="624">
        <f t="shared" si="39"/>
        <v>2</v>
      </c>
      <c r="E98" s="307">
        <v>0.73529411764705876</v>
      </c>
      <c r="F98" s="308">
        <f t="shared" si="40"/>
        <v>16</v>
      </c>
      <c r="G98" s="307">
        <v>5.8823529411764701</v>
      </c>
      <c r="H98" s="308">
        <f t="shared" si="41"/>
        <v>19</v>
      </c>
      <c r="I98" s="307">
        <v>6.9852941176470589</v>
      </c>
      <c r="J98" s="308">
        <f t="shared" si="42"/>
        <v>19</v>
      </c>
      <c r="K98" s="307">
        <v>7.3529411764705888</v>
      </c>
      <c r="L98" s="308">
        <f t="shared" si="43"/>
        <v>160</v>
      </c>
      <c r="M98" s="307">
        <v>59.558823529411761</v>
      </c>
      <c r="N98" s="308">
        <f t="shared" si="44"/>
        <v>53</v>
      </c>
      <c r="O98" s="307">
        <v>19.485294117647058</v>
      </c>
      <c r="P98" s="625">
        <f t="shared" si="38"/>
        <v>269</v>
      </c>
      <c r="R98" s="64">
        <v>658</v>
      </c>
      <c r="S98" s="64">
        <v>1</v>
      </c>
      <c r="T98" s="64">
        <v>8</v>
      </c>
      <c r="U98" s="64">
        <v>10</v>
      </c>
      <c r="V98" s="64">
        <v>17</v>
      </c>
      <c r="W98" s="64">
        <v>43</v>
      </c>
      <c r="X98" s="64">
        <v>17</v>
      </c>
    </row>
    <row r="99" spans="1:24" ht="15">
      <c r="A99" s="623">
        <v>652</v>
      </c>
      <c r="B99" s="341" t="s">
        <v>193</v>
      </c>
      <c r="C99" s="355">
        <v>6074</v>
      </c>
      <c r="D99" s="624">
        <f t="shared" si="39"/>
        <v>0</v>
      </c>
      <c r="E99" s="307">
        <v>0</v>
      </c>
      <c r="F99" s="308">
        <f t="shared" si="40"/>
        <v>6</v>
      </c>
      <c r="G99" s="307">
        <v>4.7619047619047619</v>
      </c>
      <c r="H99" s="308">
        <f t="shared" si="41"/>
        <v>7</v>
      </c>
      <c r="I99" s="307">
        <v>7.6190476190476195</v>
      </c>
      <c r="J99" s="308">
        <f t="shared" si="42"/>
        <v>4</v>
      </c>
      <c r="K99" s="307">
        <v>2.8571428571428572</v>
      </c>
      <c r="L99" s="308">
        <f t="shared" si="43"/>
        <v>77</v>
      </c>
      <c r="M99" s="307">
        <v>72.38095238095238</v>
      </c>
      <c r="N99" s="308">
        <f t="shared" si="44"/>
        <v>13</v>
      </c>
      <c r="O99" s="307">
        <v>12.380952380952381</v>
      </c>
      <c r="P99" s="625">
        <f t="shared" si="38"/>
        <v>107</v>
      </c>
      <c r="R99" s="64">
        <v>659</v>
      </c>
      <c r="S99" s="64">
        <v>3</v>
      </c>
      <c r="T99" s="64">
        <v>15</v>
      </c>
      <c r="U99" s="64">
        <v>28</v>
      </c>
      <c r="V99" s="64">
        <v>33</v>
      </c>
      <c r="W99" s="64">
        <v>220</v>
      </c>
      <c r="X99" s="64">
        <v>78</v>
      </c>
    </row>
    <row r="100" spans="1:24" ht="15">
      <c r="A100" s="623">
        <v>660</v>
      </c>
      <c r="B100" s="341" t="s">
        <v>3345</v>
      </c>
      <c r="C100" s="355">
        <v>13532</v>
      </c>
      <c r="D100" s="624">
        <f t="shared" si="39"/>
        <v>4</v>
      </c>
      <c r="E100" s="307">
        <v>1.809954751131222</v>
      </c>
      <c r="F100" s="308">
        <f t="shared" si="40"/>
        <v>13</v>
      </c>
      <c r="G100" s="307">
        <v>5.8823529411764701</v>
      </c>
      <c r="H100" s="308">
        <f t="shared" si="41"/>
        <v>18</v>
      </c>
      <c r="I100" s="307">
        <v>8.5972850678733028</v>
      </c>
      <c r="J100" s="308">
        <f t="shared" si="42"/>
        <v>13</v>
      </c>
      <c r="K100" s="307">
        <v>4.9773755656108598</v>
      </c>
      <c r="L100" s="308">
        <f t="shared" si="43"/>
        <v>149</v>
      </c>
      <c r="M100" s="307">
        <v>68.325791855203619</v>
      </c>
      <c r="N100" s="308">
        <f t="shared" si="44"/>
        <v>26</v>
      </c>
      <c r="O100" s="307">
        <v>10.407239819004525</v>
      </c>
      <c r="P100" s="625">
        <f t="shared" si="38"/>
        <v>223</v>
      </c>
      <c r="R100" s="64">
        <v>660</v>
      </c>
      <c r="S100" s="64">
        <v>4</v>
      </c>
      <c r="T100" s="64">
        <v>13</v>
      </c>
      <c r="U100" s="64">
        <v>18</v>
      </c>
      <c r="V100" s="64">
        <v>13</v>
      </c>
      <c r="W100" s="64">
        <v>149</v>
      </c>
      <c r="X100" s="64">
        <v>26</v>
      </c>
    </row>
    <row r="101" spans="1:24" ht="15">
      <c r="A101" s="623">
        <v>667</v>
      </c>
      <c r="B101" s="341" t="s">
        <v>209</v>
      </c>
      <c r="C101" s="355">
        <v>16151</v>
      </c>
      <c r="D101" s="624">
        <f t="shared" si="39"/>
        <v>6</v>
      </c>
      <c r="E101" s="307">
        <v>2.4691358024691357</v>
      </c>
      <c r="F101" s="308">
        <f t="shared" si="40"/>
        <v>16</v>
      </c>
      <c r="G101" s="307">
        <v>6.5843621399176957</v>
      </c>
      <c r="H101" s="308">
        <f t="shared" si="41"/>
        <v>28</v>
      </c>
      <c r="I101" s="307">
        <v>11.522633744855968</v>
      </c>
      <c r="J101" s="308">
        <f t="shared" si="42"/>
        <v>26</v>
      </c>
      <c r="K101" s="307">
        <v>10.699588477366255</v>
      </c>
      <c r="L101" s="308">
        <f t="shared" si="43"/>
        <v>118</v>
      </c>
      <c r="M101" s="307">
        <v>50.205761316872433</v>
      </c>
      <c r="N101" s="308">
        <f t="shared" si="44"/>
        <v>47</v>
      </c>
      <c r="O101" s="307">
        <v>18.518518518518519</v>
      </c>
      <c r="P101" s="625">
        <f t="shared" si="38"/>
        <v>241</v>
      </c>
      <c r="R101" s="64">
        <v>664</v>
      </c>
      <c r="S101" s="64">
        <v>6</v>
      </c>
      <c r="T101" s="64">
        <v>16</v>
      </c>
      <c r="U101" s="64">
        <v>40</v>
      </c>
      <c r="V101" s="64">
        <v>45</v>
      </c>
      <c r="W101" s="64">
        <v>143</v>
      </c>
      <c r="X101" s="64">
        <v>157</v>
      </c>
    </row>
    <row r="102" spans="1:24" ht="15">
      <c r="A102" s="623">
        <v>674</v>
      </c>
      <c r="B102" s="341" t="s">
        <v>213</v>
      </c>
      <c r="C102" s="355">
        <v>23170</v>
      </c>
      <c r="D102" s="624">
        <f t="shared" si="39"/>
        <v>4</v>
      </c>
      <c r="E102" s="307">
        <v>1.5384615384615385</v>
      </c>
      <c r="F102" s="308">
        <f t="shared" si="40"/>
        <v>6</v>
      </c>
      <c r="G102" s="307">
        <v>2.3076923076923079</v>
      </c>
      <c r="H102" s="308">
        <f t="shared" si="41"/>
        <v>15</v>
      </c>
      <c r="I102" s="307">
        <v>6.1538461538461542</v>
      </c>
      <c r="J102" s="308">
        <f t="shared" si="42"/>
        <v>19</v>
      </c>
      <c r="K102" s="307">
        <v>7.6923076923076925</v>
      </c>
      <c r="L102" s="308">
        <f t="shared" si="43"/>
        <v>110</v>
      </c>
      <c r="M102" s="307">
        <v>43.846153846153847</v>
      </c>
      <c r="N102" s="308">
        <f t="shared" si="44"/>
        <v>103</v>
      </c>
      <c r="O102" s="307">
        <v>38.461538461538467</v>
      </c>
      <c r="P102" s="625">
        <f t="shared" si="38"/>
        <v>257</v>
      </c>
      <c r="R102" s="64">
        <v>665</v>
      </c>
      <c r="S102" s="64">
        <v>14</v>
      </c>
      <c r="T102" s="64">
        <v>34</v>
      </c>
      <c r="U102" s="64">
        <v>62</v>
      </c>
      <c r="V102" s="64">
        <v>57</v>
      </c>
      <c r="W102" s="64">
        <v>320</v>
      </c>
      <c r="X102" s="64">
        <v>73</v>
      </c>
    </row>
    <row r="103" spans="1:24" ht="15">
      <c r="A103" s="623">
        <v>697</v>
      </c>
      <c r="B103" s="341" t="s">
        <v>223</v>
      </c>
      <c r="C103" s="355">
        <v>37747</v>
      </c>
      <c r="D103" s="624">
        <f t="shared" si="39"/>
        <v>6</v>
      </c>
      <c r="E103" s="307">
        <v>1.4888337468982631</v>
      </c>
      <c r="F103" s="308">
        <f t="shared" si="40"/>
        <v>12</v>
      </c>
      <c r="G103" s="307">
        <v>2.9776674937965262</v>
      </c>
      <c r="H103" s="308">
        <f t="shared" si="41"/>
        <v>22</v>
      </c>
      <c r="I103" s="307">
        <v>5.4590570719602978</v>
      </c>
      <c r="J103" s="308">
        <f t="shared" si="42"/>
        <v>24</v>
      </c>
      <c r="K103" s="307">
        <v>5.4590570719602978</v>
      </c>
      <c r="L103" s="308">
        <f t="shared" si="43"/>
        <v>140</v>
      </c>
      <c r="M103" s="307">
        <v>33.99503722084367</v>
      </c>
      <c r="N103" s="308">
        <f t="shared" si="44"/>
        <v>202</v>
      </c>
      <c r="O103" s="307">
        <v>50.620347394540943</v>
      </c>
      <c r="P103" s="625">
        <f t="shared" si="38"/>
        <v>406</v>
      </c>
      <c r="R103" s="64">
        <v>667</v>
      </c>
      <c r="S103" s="64">
        <v>6</v>
      </c>
      <c r="T103" s="64">
        <v>16</v>
      </c>
      <c r="U103" s="64">
        <v>28</v>
      </c>
      <c r="V103" s="64">
        <v>26</v>
      </c>
      <c r="W103" s="64">
        <v>118</v>
      </c>
      <c r="X103" s="64">
        <v>47</v>
      </c>
    </row>
    <row r="104" spans="1:24" ht="15">
      <c r="A104" s="623">
        <v>756</v>
      </c>
      <c r="B104" s="341" t="s">
        <v>228</v>
      </c>
      <c r="C104" s="355">
        <v>37767</v>
      </c>
      <c r="D104" s="624">
        <f t="shared" si="39"/>
        <v>22</v>
      </c>
      <c r="E104" s="307">
        <v>2.849740932642487</v>
      </c>
      <c r="F104" s="308">
        <f t="shared" si="40"/>
        <v>42</v>
      </c>
      <c r="G104" s="307">
        <v>5.3108808290155443</v>
      </c>
      <c r="H104" s="308">
        <f t="shared" si="41"/>
        <v>50</v>
      </c>
      <c r="I104" s="307">
        <v>6.6062176165803104</v>
      </c>
      <c r="J104" s="308">
        <f t="shared" si="42"/>
        <v>58</v>
      </c>
      <c r="K104" s="307">
        <v>7.7720207253886011</v>
      </c>
      <c r="L104" s="308">
        <f t="shared" si="43"/>
        <v>354</v>
      </c>
      <c r="M104" s="307">
        <v>46.243523316062173</v>
      </c>
      <c r="N104" s="308">
        <f t="shared" si="44"/>
        <v>243</v>
      </c>
      <c r="O104" s="307">
        <v>31.217616580310882</v>
      </c>
      <c r="P104" s="625">
        <f t="shared" si="38"/>
        <v>769</v>
      </c>
      <c r="R104" s="64">
        <v>670</v>
      </c>
      <c r="S104" s="64">
        <v>10</v>
      </c>
      <c r="T104" s="64">
        <v>35</v>
      </c>
      <c r="U104" s="64">
        <v>43</v>
      </c>
      <c r="V104" s="64">
        <v>26</v>
      </c>
      <c r="W104" s="64">
        <v>168</v>
      </c>
      <c r="X104" s="64">
        <v>127</v>
      </c>
    </row>
    <row r="105" spans="1:24">
      <c r="A105" s="620"/>
      <c r="B105" s="186" t="s">
        <v>389</v>
      </c>
      <c r="C105" s="68">
        <v>382087</v>
      </c>
      <c r="D105" s="621">
        <f>SUM(D106:D128)</f>
        <v>127</v>
      </c>
      <c r="E105" s="70">
        <v>2.1348859776807378</v>
      </c>
      <c r="F105" s="621">
        <f>SUM(F106:F128)</f>
        <v>308</v>
      </c>
      <c r="G105" s="70">
        <v>5.0299207504447674</v>
      </c>
      <c r="H105" s="621">
        <f>SUM(H106:H128)</f>
        <v>459</v>
      </c>
      <c r="I105" s="70">
        <v>7.5529678149765482</v>
      </c>
      <c r="J105" s="621">
        <f>SUM(J106:J128)</f>
        <v>435</v>
      </c>
      <c r="K105" s="70">
        <v>6.9383794274623973</v>
      </c>
      <c r="L105" s="621">
        <f>SUM(L106:L128)</f>
        <v>2955</v>
      </c>
      <c r="M105" s="70">
        <v>48.018761119197798</v>
      </c>
      <c r="N105" s="621">
        <f>SUM(N106:N128)</f>
        <v>1892</v>
      </c>
      <c r="O105" s="70">
        <v>30.325084910237749</v>
      </c>
      <c r="P105" s="622">
        <f t="shared" si="38"/>
        <v>6176</v>
      </c>
      <c r="R105" s="64">
        <v>674</v>
      </c>
      <c r="S105" s="64">
        <v>4</v>
      </c>
      <c r="T105" s="64">
        <v>6</v>
      </c>
      <c r="U105" s="64">
        <v>15</v>
      </c>
      <c r="V105" s="64">
        <v>19</v>
      </c>
      <c r="W105" s="64">
        <v>110</v>
      </c>
      <c r="X105" s="64">
        <v>103</v>
      </c>
    </row>
    <row r="106" spans="1:24" ht="15">
      <c r="A106" s="623">
        <v>30</v>
      </c>
      <c r="B106" s="341" t="s">
        <v>14</v>
      </c>
      <c r="C106" s="355">
        <v>32259</v>
      </c>
      <c r="D106" s="624">
        <f t="shared" ref="D106:D128" si="45">VLOOKUP(A106,$R$6:$X$130,2,0)</f>
        <v>2</v>
      </c>
      <c r="E106" s="307">
        <v>0.43859649122807015</v>
      </c>
      <c r="F106" s="308">
        <f t="shared" ref="F106:F128" si="46">VLOOKUP(A106,$R$6:$X$130,3,0)</f>
        <v>22</v>
      </c>
      <c r="G106" s="307">
        <v>5.2631578947368416</v>
      </c>
      <c r="H106" s="308">
        <f t="shared" ref="H106:H127" si="47">VLOOKUP(A106,$R$6:$X$130,4,0)</f>
        <v>33</v>
      </c>
      <c r="I106" s="307">
        <v>6.7982456140350882</v>
      </c>
      <c r="J106" s="308">
        <f t="shared" ref="J106:J128" si="48">VLOOKUP(A106,$R$6:$X$130,5,0)</f>
        <v>24</v>
      </c>
      <c r="K106" s="307">
        <v>5.9210526315789469</v>
      </c>
      <c r="L106" s="308">
        <f t="shared" ref="L106:L128" si="49">VLOOKUP(A106,$R$6:$X$130,6,0)</f>
        <v>184</v>
      </c>
      <c r="M106" s="307">
        <v>40.789473684210527</v>
      </c>
      <c r="N106" s="308">
        <f t="shared" ref="N106:N128" si="50">VLOOKUP(A106,$R$6:$X$130,7,0)</f>
        <v>188</v>
      </c>
      <c r="O106" s="307">
        <v>40.789473684210527</v>
      </c>
      <c r="P106" s="625">
        <f t="shared" si="38"/>
        <v>453</v>
      </c>
      <c r="R106" s="64">
        <v>679</v>
      </c>
      <c r="S106" s="64">
        <v>5</v>
      </c>
      <c r="T106" s="64">
        <v>16</v>
      </c>
      <c r="U106" s="64">
        <v>23</v>
      </c>
      <c r="V106" s="64">
        <v>27</v>
      </c>
      <c r="W106" s="64">
        <v>136</v>
      </c>
      <c r="X106" s="64">
        <v>78</v>
      </c>
    </row>
    <row r="107" spans="1:24" ht="15">
      <c r="A107" s="623">
        <v>34</v>
      </c>
      <c r="B107" s="341" t="s">
        <v>18</v>
      </c>
      <c r="C107" s="355">
        <v>45577</v>
      </c>
      <c r="D107" s="624">
        <f t="shared" si="45"/>
        <v>21</v>
      </c>
      <c r="E107" s="307">
        <v>2.9787234042553195</v>
      </c>
      <c r="F107" s="308">
        <f t="shared" si="46"/>
        <v>25</v>
      </c>
      <c r="G107" s="307">
        <v>3.5460992907801421</v>
      </c>
      <c r="H107" s="308">
        <f t="shared" si="47"/>
        <v>69</v>
      </c>
      <c r="I107" s="307">
        <v>9.5035460992907801</v>
      </c>
      <c r="J107" s="308">
        <f t="shared" si="48"/>
        <v>51</v>
      </c>
      <c r="K107" s="307">
        <v>7.5177304964539005</v>
      </c>
      <c r="L107" s="308">
        <f t="shared" si="49"/>
        <v>342</v>
      </c>
      <c r="M107" s="307">
        <v>48.36879432624113</v>
      </c>
      <c r="N107" s="308">
        <f t="shared" si="50"/>
        <v>201</v>
      </c>
      <c r="O107" s="307">
        <v>28.085106382978726</v>
      </c>
      <c r="P107" s="625">
        <f t="shared" si="38"/>
        <v>709</v>
      </c>
      <c r="R107" s="64">
        <v>686</v>
      </c>
      <c r="S107" s="64">
        <v>14</v>
      </c>
      <c r="T107" s="64">
        <v>33</v>
      </c>
      <c r="U107" s="64">
        <v>48</v>
      </c>
      <c r="V107" s="64">
        <v>43</v>
      </c>
      <c r="W107" s="64">
        <v>270</v>
      </c>
      <c r="X107" s="64">
        <v>213</v>
      </c>
    </row>
    <row r="108" spans="1:24" ht="15">
      <c r="A108" s="623">
        <v>36</v>
      </c>
      <c r="B108" s="341" t="s">
        <v>20</v>
      </c>
      <c r="C108" s="355">
        <v>6023</v>
      </c>
      <c r="D108" s="624">
        <f t="shared" si="45"/>
        <v>0</v>
      </c>
      <c r="E108" s="307">
        <v>0</v>
      </c>
      <c r="F108" s="308">
        <f t="shared" si="46"/>
        <v>0</v>
      </c>
      <c r="G108" s="307">
        <v>1.0416666666666665</v>
      </c>
      <c r="H108" s="308">
        <f t="shared" si="47"/>
        <v>6</v>
      </c>
      <c r="I108" s="307">
        <v>6.25</v>
      </c>
      <c r="J108" s="308">
        <f t="shared" si="48"/>
        <v>3</v>
      </c>
      <c r="K108" s="307">
        <v>2.083333333333333</v>
      </c>
      <c r="L108" s="308">
        <f t="shared" si="49"/>
        <v>60</v>
      </c>
      <c r="M108" s="307">
        <v>60.416666666666664</v>
      </c>
      <c r="N108" s="308">
        <f t="shared" si="50"/>
        <v>28</v>
      </c>
      <c r="O108" s="307">
        <v>30.208333333333332</v>
      </c>
      <c r="P108" s="625">
        <f t="shared" si="38"/>
        <v>97</v>
      </c>
      <c r="R108" s="64">
        <v>690</v>
      </c>
      <c r="S108" s="64">
        <v>1</v>
      </c>
      <c r="T108" s="64">
        <v>5</v>
      </c>
      <c r="U108" s="64">
        <v>6</v>
      </c>
      <c r="V108" s="64">
        <v>8</v>
      </c>
      <c r="W108" s="64">
        <v>120</v>
      </c>
      <c r="X108" s="64">
        <v>48</v>
      </c>
    </row>
    <row r="109" spans="1:24" ht="15">
      <c r="A109" s="623">
        <v>91</v>
      </c>
      <c r="B109" s="341" t="s">
        <v>47</v>
      </c>
      <c r="C109" s="355">
        <v>10605</v>
      </c>
      <c r="D109" s="624">
        <f t="shared" si="45"/>
        <v>4</v>
      </c>
      <c r="E109" s="307">
        <v>2.4691358024691357</v>
      </c>
      <c r="F109" s="308">
        <f t="shared" si="46"/>
        <v>6</v>
      </c>
      <c r="G109" s="307">
        <v>3.7037037037037033</v>
      </c>
      <c r="H109" s="308">
        <f t="shared" si="47"/>
        <v>14</v>
      </c>
      <c r="I109" s="307">
        <v>9.2592592592592595</v>
      </c>
      <c r="J109" s="308">
        <f t="shared" si="48"/>
        <v>11</v>
      </c>
      <c r="K109" s="307">
        <v>6.1728395061728394</v>
      </c>
      <c r="L109" s="308">
        <f t="shared" si="49"/>
        <v>99</v>
      </c>
      <c r="M109" s="307">
        <v>60.493827160493829</v>
      </c>
      <c r="N109" s="308">
        <f t="shared" si="50"/>
        <v>29</v>
      </c>
      <c r="O109" s="307">
        <v>17.901234567901234</v>
      </c>
      <c r="P109" s="625">
        <f t="shared" si="38"/>
        <v>163</v>
      </c>
      <c r="R109" s="64">
        <v>697</v>
      </c>
      <c r="S109" s="64">
        <v>6</v>
      </c>
      <c r="T109" s="64">
        <v>12</v>
      </c>
      <c r="U109" s="64">
        <v>22</v>
      </c>
      <c r="V109" s="64">
        <v>24</v>
      </c>
      <c r="W109" s="64">
        <v>140</v>
      </c>
      <c r="X109" s="64">
        <v>202</v>
      </c>
    </row>
    <row r="110" spans="1:24" ht="15">
      <c r="A110" s="623">
        <v>93</v>
      </c>
      <c r="B110" s="341" t="s">
        <v>49</v>
      </c>
      <c r="C110" s="355">
        <v>16392</v>
      </c>
      <c r="D110" s="624">
        <f t="shared" si="45"/>
        <v>4</v>
      </c>
      <c r="E110" s="307">
        <v>1.3651877133105803</v>
      </c>
      <c r="F110" s="308">
        <f t="shared" si="46"/>
        <v>10</v>
      </c>
      <c r="G110" s="307">
        <v>3.4129692832764507</v>
      </c>
      <c r="H110" s="308">
        <f t="shared" si="47"/>
        <v>15</v>
      </c>
      <c r="I110" s="307">
        <v>5.4607508532423212</v>
      </c>
      <c r="J110" s="308">
        <f t="shared" si="48"/>
        <v>16</v>
      </c>
      <c r="K110" s="307">
        <v>5.1194539249146755</v>
      </c>
      <c r="L110" s="308">
        <f t="shared" si="49"/>
        <v>135</v>
      </c>
      <c r="M110" s="307">
        <v>47.44027303754266</v>
      </c>
      <c r="N110" s="308">
        <f t="shared" si="50"/>
        <v>111</v>
      </c>
      <c r="O110" s="307">
        <v>37.201365187713307</v>
      </c>
      <c r="P110" s="625">
        <f t="shared" si="38"/>
        <v>291</v>
      </c>
      <c r="R110" s="64">
        <v>736</v>
      </c>
      <c r="S110" s="64">
        <v>5</v>
      </c>
      <c r="T110" s="64">
        <v>31</v>
      </c>
      <c r="U110" s="64">
        <v>30</v>
      </c>
      <c r="V110" s="64">
        <v>37</v>
      </c>
      <c r="W110" s="64">
        <v>324</v>
      </c>
      <c r="X110" s="64">
        <v>81</v>
      </c>
    </row>
    <row r="111" spans="1:24" ht="15">
      <c r="A111" s="623">
        <v>101</v>
      </c>
      <c r="B111" s="341" t="s">
        <v>3346</v>
      </c>
      <c r="C111" s="355">
        <v>27134</v>
      </c>
      <c r="D111" s="624">
        <f t="shared" si="45"/>
        <v>8</v>
      </c>
      <c r="E111" s="307">
        <v>1.8018018018018018</v>
      </c>
      <c r="F111" s="308">
        <f t="shared" si="46"/>
        <v>13</v>
      </c>
      <c r="G111" s="307">
        <v>2.9279279279279278</v>
      </c>
      <c r="H111" s="308">
        <f t="shared" si="47"/>
        <v>36</v>
      </c>
      <c r="I111" s="307">
        <v>8.5585585585585591</v>
      </c>
      <c r="J111" s="308">
        <f t="shared" si="48"/>
        <v>37</v>
      </c>
      <c r="K111" s="307">
        <v>7.8828828828828827</v>
      </c>
      <c r="L111" s="308">
        <f t="shared" si="49"/>
        <v>237</v>
      </c>
      <c r="M111" s="307">
        <v>53.378378378378379</v>
      </c>
      <c r="N111" s="308">
        <f t="shared" si="50"/>
        <v>112</v>
      </c>
      <c r="O111" s="307">
        <v>25.45045045045045</v>
      </c>
      <c r="P111" s="625">
        <f t="shared" si="38"/>
        <v>443</v>
      </c>
      <c r="R111" s="64">
        <v>756</v>
      </c>
      <c r="S111" s="64">
        <v>22</v>
      </c>
      <c r="T111" s="64">
        <v>42</v>
      </c>
      <c r="U111" s="64">
        <v>50</v>
      </c>
      <c r="V111" s="64">
        <v>58</v>
      </c>
      <c r="W111" s="64">
        <v>354</v>
      </c>
      <c r="X111" s="64">
        <v>243</v>
      </c>
    </row>
    <row r="112" spans="1:24" ht="15">
      <c r="A112" s="623">
        <v>145</v>
      </c>
      <c r="B112" s="341" t="s">
        <v>69</v>
      </c>
      <c r="C112" s="355">
        <v>4793</v>
      </c>
      <c r="D112" s="624">
        <f t="shared" si="45"/>
        <v>3</v>
      </c>
      <c r="E112" s="307">
        <v>2.2900763358778624</v>
      </c>
      <c r="F112" s="308">
        <f t="shared" si="46"/>
        <v>3</v>
      </c>
      <c r="G112" s="307">
        <v>2.2900763358778624</v>
      </c>
      <c r="H112" s="308">
        <f t="shared" si="47"/>
        <v>10</v>
      </c>
      <c r="I112" s="307">
        <v>8.3969465648854964</v>
      </c>
      <c r="J112" s="308">
        <f t="shared" si="48"/>
        <v>8</v>
      </c>
      <c r="K112" s="307">
        <v>5.343511450381679</v>
      </c>
      <c r="L112" s="308">
        <f t="shared" si="49"/>
        <v>50</v>
      </c>
      <c r="M112" s="307">
        <v>38.931297709923662</v>
      </c>
      <c r="N112" s="308">
        <f t="shared" si="50"/>
        <v>56</v>
      </c>
      <c r="O112" s="307">
        <v>42.748091603053432</v>
      </c>
      <c r="P112" s="625">
        <f t="shared" si="38"/>
        <v>130</v>
      </c>
      <c r="R112" s="64">
        <v>761</v>
      </c>
      <c r="S112" s="64">
        <v>12</v>
      </c>
      <c r="T112" s="64">
        <v>27</v>
      </c>
      <c r="U112" s="64">
        <v>61</v>
      </c>
      <c r="V112" s="64">
        <v>33</v>
      </c>
      <c r="W112" s="64">
        <v>138</v>
      </c>
      <c r="X112" s="64">
        <v>187</v>
      </c>
    </row>
    <row r="113" spans="1:24" ht="15">
      <c r="A113" s="623">
        <v>209</v>
      </c>
      <c r="B113" s="341" t="s">
        <v>88</v>
      </c>
      <c r="C113" s="355">
        <v>22364</v>
      </c>
      <c r="D113" s="624">
        <f t="shared" si="45"/>
        <v>9</v>
      </c>
      <c r="E113" s="307">
        <v>2.3648648648648649</v>
      </c>
      <c r="F113" s="308">
        <f t="shared" si="46"/>
        <v>14</v>
      </c>
      <c r="G113" s="307">
        <v>4.7297297297297298</v>
      </c>
      <c r="H113" s="308">
        <f t="shared" si="47"/>
        <v>13</v>
      </c>
      <c r="I113" s="307">
        <v>4.7297297297297298</v>
      </c>
      <c r="J113" s="308">
        <f t="shared" si="48"/>
        <v>19</v>
      </c>
      <c r="K113" s="307">
        <v>5.7432432432432439</v>
      </c>
      <c r="L113" s="308">
        <f t="shared" si="49"/>
        <v>173</v>
      </c>
      <c r="M113" s="307">
        <v>58.783783783783782</v>
      </c>
      <c r="N113" s="308">
        <f t="shared" si="50"/>
        <v>72</v>
      </c>
      <c r="O113" s="307">
        <v>23.648648648648649</v>
      </c>
      <c r="P113" s="625">
        <f t="shared" si="38"/>
        <v>300</v>
      </c>
      <c r="R113" s="64">
        <v>789</v>
      </c>
      <c r="S113" s="64">
        <v>4</v>
      </c>
      <c r="T113" s="64">
        <v>20</v>
      </c>
      <c r="U113" s="64">
        <v>18</v>
      </c>
      <c r="V113" s="64">
        <v>20</v>
      </c>
      <c r="W113" s="64">
        <v>140</v>
      </c>
      <c r="X113" s="64">
        <v>107</v>
      </c>
    </row>
    <row r="114" spans="1:24" ht="15">
      <c r="A114" s="623">
        <v>282</v>
      </c>
      <c r="B114" s="341" t="s">
        <v>106</v>
      </c>
      <c r="C114" s="355">
        <v>25526</v>
      </c>
      <c r="D114" s="624">
        <f t="shared" si="45"/>
        <v>5</v>
      </c>
      <c r="E114" s="307">
        <v>1.0830324909747291</v>
      </c>
      <c r="F114" s="308">
        <f t="shared" si="46"/>
        <v>24</v>
      </c>
      <c r="G114" s="307">
        <v>4.3321299638989164</v>
      </c>
      <c r="H114" s="308">
        <f t="shared" si="47"/>
        <v>37</v>
      </c>
      <c r="I114" s="307">
        <v>6.4981949458483745</v>
      </c>
      <c r="J114" s="308">
        <f t="shared" si="48"/>
        <v>32</v>
      </c>
      <c r="K114" s="307">
        <v>6.1371841155234659</v>
      </c>
      <c r="L114" s="308">
        <f t="shared" si="49"/>
        <v>193</v>
      </c>
      <c r="M114" s="307">
        <v>36.101083032490976</v>
      </c>
      <c r="N114" s="308">
        <f t="shared" si="50"/>
        <v>260</v>
      </c>
      <c r="O114" s="307">
        <v>45.848375451263543</v>
      </c>
      <c r="P114" s="625">
        <f t="shared" si="38"/>
        <v>551</v>
      </c>
      <c r="R114" s="64">
        <v>790</v>
      </c>
      <c r="S114" s="64">
        <v>12</v>
      </c>
      <c r="T114" s="64">
        <v>16</v>
      </c>
      <c r="U114" s="64">
        <v>26</v>
      </c>
      <c r="V114" s="64">
        <v>45</v>
      </c>
      <c r="W114" s="64">
        <v>275</v>
      </c>
      <c r="X114" s="64">
        <v>59</v>
      </c>
    </row>
    <row r="115" spans="1:24" ht="15">
      <c r="A115" s="623">
        <v>353</v>
      </c>
      <c r="B115" s="341" t="s">
        <v>126</v>
      </c>
      <c r="C115" s="355">
        <v>5765</v>
      </c>
      <c r="D115" s="624">
        <f t="shared" si="45"/>
        <v>1</v>
      </c>
      <c r="E115" s="307">
        <v>1.25</v>
      </c>
      <c r="F115" s="308">
        <f t="shared" si="46"/>
        <v>8</v>
      </c>
      <c r="G115" s="307">
        <v>10</v>
      </c>
      <c r="H115" s="308">
        <f t="shared" si="47"/>
        <v>10</v>
      </c>
      <c r="I115" s="307">
        <v>12.5</v>
      </c>
      <c r="J115" s="308">
        <f t="shared" si="48"/>
        <v>7</v>
      </c>
      <c r="K115" s="307">
        <v>10</v>
      </c>
      <c r="L115" s="308">
        <f t="shared" si="49"/>
        <v>40</v>
      </c>
      <c r="M115" s="307">
        <v>50</v>
      </c>
      <c r="N115" s="308">
        <f t="shared" si="50"/>
        <v>14</v>
      </c>
      <c r="O115" s="307">
        <v>16.25</v>
      </c>
      <c r="P115" s="625">
        <f t="shared" si="38"/>
        <v>80</v>
      </c>
      <c r="R115" s="64">
        <v>792</v>
      </c>
      <c r="S115" s="64">
        <v>3</v>
      </c>
      <c r="T115" s="64">
        <v>5</v>
      </c>
      <c r="U115" s="64">
        <v>1</v>
      </c>
      <c r="V115" s="64">
        <v>4</v>
      </c>
      <c r="W115" s="64">
        <v>59</v>
      </c>
      <c r="X115" s="64">
        <v>25</v>
      </c>
    </row>
    <row r="116" spans="1:24" ht="15">
      <c r="A116" s="623">
        <v>364</v>
      </c>
      <c r="B116" s="341" t="s">
        <v>133</v>
      </c>
      <c r="C116" s="355">
        <v>15293</v>
      </c>
      <c r="D116" s="624">
        <f t="shared" si="45"/>
        <v>5</v>
      </c>
      <c r="E116" s="307">
        <v>1.6891891891891893</v>
      </c>
      <c r="F116" s="308">
        <f t="shared" si="46"/>
        <v>17</v>
      </c>
      <c r="G116" s="307">
        <v>6.4189189189189184</v>
      </c>
      <c r="H116" s="308">
        <f t="shared" si="47"/>
        <v>24</v>
      </c>
      <c r="I116" s="307">
        <v>7.7702702702702702</v>
      </c>
      <c r="J116" s="308">
        <f t="shared" si="48"/>
        <v>12</v>
      </c>
      <c r="K116" s="307">
        <v>4.3918918918918921</v>
      </c>
      <c r="L116" s="308">
        <f t="shared" si="49"/>
        <v>128</v>
      </c>
      <c r="M116" s="307">
        <v>43.581081081081081</v>
      </c>
      <c r="N116" s="308">
        <f t="shared" si="50"/>
        <v>108</v>
      </c>
      <c r="O116" s="307">
        <v>36.148648648648653</v>
      </c>
      <c r="P116" s="625">
        <f t="shared" si="38"/>
        <v>294</v>
      </c>
      <c r="R116" s="64">
        <v>809</v>
      </c>
      <c r="S116" s="64">
        <v>2</v>
      </c>
      <c r="T116" s="64">
        <v>2</v>
      </c>
      <c r="U116" s="64">
        <v>4</v>
      </c>
      <c r="V116" s="64">
        <v>2</v>
      </c>
      <c r="W116" s="64">
        <v>71</v>
      </c>
      <c r="X116" s="64">
        <v>39</v>
      </c>
    </row>
    <row r="117" spans="1:24" ht="15">
      <c r="A117" s="623">
        <v>368</v>
      </c>
      <c r="B117" s="341" t="s">
        <v>135</v>
      </c>
      <c r="C117" s="355">
        <v>14133</v>
      </c>
      <c r="D117" s="624">
        <f t="shared" si="45"/>
        <v>8</v>
      </c>
      <c r="E117" s="307">
        <v>2.9850746268656714</v>
      </c>
      <c r="F117" s="308">
        <f t="shared" si="46"/>
        <v>19</v>
      </c>
      <c r="G117" s="307">
        <v>5.0746268656716413</v>
      </c>
      <c r="H117" s="308">
        <f t="shared" si="47"/>
        <v>15</v>
      </c>
      <c r="I117" s="307">
        <v>4.4776119402985071</v>
      </c>
      <c r="J117" s="308">
        <f t="shared" si="48"/>
        <v>28</v>
      </c>
      <c r="K117" s="307">
        <v>7.7611940298507456</v>
      </c>
      <c r="L117" s="308">
        <f t="shared" si="49"/>
        <v>113</v>
      </c>
      <c r="M117" s="307">
        <v>34.328358208955223</v>
      </c>
      <c r="N117" s="308">
        <f t="shared" si="50"/>
        <v>153</v>
      </c>
      <c r="O117" s="307">
        <v>45.373134328358212</v>
      </c>
      <c r="P117" s="625">
        <f t="shared" si="38"/>
        <v>336</v>
      </c>
      <c r="R117" s="64">
        <v>819</v>
      </c>
      <c r="S117" s="64">
        <v>1</v>
      </c>
      <c r="T117" s="64">
        <v>6</v>
      </c>
      <c r="U117" s="64">
        <v>8</v>
      </c>
      <c r="V117" s="64">
        <v>5</v>
      </c>
      <c r="W117" s="64">
        <v>74</v>
      </c>
      <c r="X117" s="64">
        <v>15</v>
      </c>
    </row>
    <row r="118" spans="1:24" ht="15">
      <c r="A118" s="623">
        <v>390</v>
      </c>
      <c r="B118" s="341" t="s">
        <v>141</v>
      </c>
      <c r="C118" s="355">
        <v>8726</v>
      </c>
      <c r="D118" s="624">
        <f t="shared" si="45"/>
        <v>2</v>
      </c>
      <c r="E118" s="307">
        <v>1.9801980198019802</v>
      </c>
      <c r="F118" s="308">
        <f t="shared" si="46"/>
        <v>6</v>
      </c>
      <c r="G118" s="307">
        <v>5.9405940594059405</v>
      </c>
      <c r="H118" s="308">
        <f t="shared" si="47"/>
        <v>9</v>
      </c>
      <c r="I118" s="307">
        <v>8.9108910891089099</v>
      </c>
      <c r="J118" s="308">
        <f t="shared" si="48"/>
        <v>6</v>
      </c>
      <c r="K118" s="307">
        <v>4.9504950495049505</v>
      </c>
      <c r="L118" s="308">
        <f t="shared" si="49"/>
        <v>60</v>
      </c>
      <c r="M118" s="307">
        <v>60.396039603960396</v>
      </c>
      <c r="N118" s="308">
        <f t="shared" si="50"/>
        <v>18</v>
      </c>
      <c r="O118" s="307">
        <v>17.82178217821782</v>
      </c>
      <c r="P118" s="625">
        <f t="shared" si="38"/>
        <v>101</v>
      </c>
      <c r="R118" s="64">
        <v>837</v>
      </c>
      <c r="S118" s="64">
        <v>140</v>
      </c>
      <c r="T118" s="64">
        <v>211</v>
      </c>
      <c r="U118" s="64">
        <v>372</v>
      </c>
      <c r="V118" s="64">
        <v>385</v>
      </c>
      <c r="W118" s="64">
        <v>1621</v>
      </c>
      <c r="X118" s="64">
        <v>458</v>
      </c>
    </row>
    <row r="119" spans="1:24" ht="15">
      <c r="A119" s="623">
        <v>467</v>
      </c>
      <c r="B119" s="341" t="s">
        <v>151</v>
      </c>
      <c r="C119" s="355">
        <v>6848</v>
      </c>
      <c r="D119" s="624">
        <f t="shared" si="45"/>
        <v>1</v>
      </c>
      <c r="E119" s="307">
        <v>1</v>
      </c>
      <c r="F119" s="308">
        <f t="shared" si="46"/>
        <v>4</v>
      </c>
      <c r="G119" s="307">
        <v>4</v>
      </c>
      <c r="H119" s="308">
        <f t="shared" si="47"/>
        <v>8</v>
      </c>
      <c r="I119" s="307">
        <v>8</v>
      </c>
      <c r="J119" s="308">
        <f t="shared" si="48"/>
        <v>8</v>
      </c>
      <c r="K119" s="307">
        <v>8</v>
      </c>
      <c r="L119" s="308">
        <f t="shared" si="49"/>
        <v>58</v>
      </c>
      <c r="M119" s="307">
        <v>56.999999999999993</v>
      </c>
      <c r="N119" s="308">
        <f t="shared" si="50"/>
        <v>21</v>
      </c>
      <c r="O119" s="307">
        <v>22</v>
      </c>
      <c r="P119" s="625">
        <f t="shared" si="38"/>
        <v>100</v>
      </c>
      <c r="R119" s="64">
        <v>842</v>
      </c>
      <c r="S119" s="64">
        <v>2</v>
      </c>
      <c r="T119" s="64">
        <v>5</v>
      </c>
      <c r="U119" s="64">
        <v>7</v>
      </c>
      <c r="V119" s="64">
        <v>4</v>
      </c>
      <c r="W119" s="64">
        <v>68</v>
      </c>
      <c r="X119" s="64">
        <v>24</v>
      </c>
    </row>
    <row r="120" spans="1:24" ht="15">
      <c r="A120" s="623">
        <v>576</v>
      </c>
      <c r="B120" s="341" t="s">
        <v>169</v>
      </c>
      <c r="C120" s="355">
        <v>9007</v>
      </c>
      <c r="D120" s="624">
        <f t="shared" si="45"/>
        <v>2</v>
      </c>
      <c r="E120" s="307">
        <v>1.9417475728155338</v>
      </c>
      <c r="F120" s="308">
        <f t="shared" si="46"/>
        <v>7</v>
      </c>
      <c r="G120" s="307">
        <v>7.7669902912621351</v>
      </c>
      <c r="H120" s="308">
        <f t="shared" si="47"/>
        <v>7</v>
      </c>
      <c r="I120" s="307">
        <v>5.825242718446602</v>
      </c>
      <c r="J120" s="308">
        <f t="shared" si="48"/>
        <v>3</v>
      </c>
      <c r="K120" s="307">
        <v>3.8834951456310676</v>
      </c>
      <c r="L120" s="308">
        <f t="shared" si="49"/>
        <v>56</v>
      </c>
      <c r="M120" s="307">
        <v>53.398058252427184</v>
      </c>
      <c r="N120" s="308">
        <f t="shared" si="50"/>
        <v>28</v>
      </c>
      <c r="O120" s="307">
        <v>27.184466019417474</v>
      </c>
      <c r="P120" s="625">
        <f t="shared" si="38"/>
        <v>103</v>
      </c>
      <c r="R120" s="64">
        <v>847</v>
      </c>
      <c r="S120" s="64">
        <v>31</v>
      </c>
      <c r="T120" s="64">
        <v>68</v>
      </c>
      <c r="U120" s="64">
        <v>84</v>
      </c>
      <c r="V120" s="64">
        <v>88</v>
      </c>
      <c r="W120" s="64">
        <v>334</v>
      </c>
      <c r="X120" s="64">
        <v>134</v>
      </c>
    </row>
    <row r="121" spans="1:24" ht="15">
      <c r="A121" s="623">
        <v>642</v>
      </c>
      <c r="B121" s="341" t="s">
        <v>187</v>
      </c>
      <c r="C121" s="355">
        <v>18831</v>
      </c>
      <c r="D121" s="624">
        <f t="shared" si="45"/>
        <v>0</v>
      </c>
      <c r="E121" s="307">
        <v>0</v>
      </c>
      <c r="F121" s="308">
        <f t="shared" si="46"/>
        <v>11</v>
      </c>
      <c r="G121" s="307">
        <v>5.2380952380952381</v>
      </c>
      <c r="H121" s="308">
        <f t="shared" si="47"/>
        <v>10</v>
      </c>
      <c r="I121" s="307">
        <v>5.2380952380952381</v>
      </c>
      <c r="J121" s="308">
        <f t="shared" si="48"/>
        <v>17</v>
      </c>
      <c r="K121" s="307">
        <v>7.6190476190476195</v>
      </c>
      <c r="L121" s="308">
        <f t="shared" si="49"/>
        <v>139</v>
      </c>
      <c r="M121" s="307">
        <v>66.19047619047619</v>
      </c>
      <c r="N121" s="308">
        <f t="shared" si="50"/>
        <v>33</v>
      </c>
      <c r="O121" s="307">
        <v>15.714285714285714</v>
      </c>
      <c r="P121" s="625">
        <f t="shared" si="38"/>
        <v>210</v>
      </c>
      <c r="R121" s="64">
        <v>854</v>
      </c>
      <c r="S121" s="64">
        <v>2</v>
      </c>
      <c r="T121" s="64">
        <v>11</v>
      </c>
      <c r="U121" s="64">
        <v>16</v>
      </c>
      <c r="V121" s="64">
        <v>15</v>
      </c>
      <c r="W121" s="64">
        <v>175</v>
      </c>
      <c r="X121" s="64">
        <v>29</v>
      </c>
    </row>
    <row r="122" spans="1:24" ht="15">
      <c r="A122" s="623">
        <v>679</v>
      </c>
      <c r="B122" s="341" t="s">
        <v>3347</v>
      </c>
      <c r="C122" s="355">
        <v>28034</v>
      </c>
      <c r="D122" s="624">
        <f t="shared" si="45"/>
        <v>5</v>
      </c>
      <c r="E122" s="307">
        <v>2.0979020979020979</v>
      </c>
      <c r="F122" s="308">
        <f t="shared" si="46"/>
        <v>16</v>
      </c>
      <c r="G122" s="307">
        <v>5.5944055944055942</v>
      </c>
      <c r="H122" s="308">
        <f t="shared" si="47"/>
        <v>23</v>
      </c>
      <c r="I122" s="307">
        <v>8.7412587412587417</v>
      </c>
      <c r="J122" s="308">
        <f t="shared" si="48"/>
        <v>27</v>
      </c>
      <c r="K122" s="307">
        <v>9.44055944055944</v>
      </c>
      <c r="L122" s="308">
        <f t="shared" si="49"/>
        <v>136</v>
      </c>
      <c r="M122" s="307">
        <v>47.2027972027972</v>
      </c>
      <c r="N122" s="308">
        <f t="shared" si="50"/>
        <v>78</v>
      </c>
      <c r="O122" s="307">
        <v>26.923076923076923</v>
      </c>
      <c r="P122" s="625">
        <f t="shared" si="38"/>
        <v>285</v>
      </c>
      <c r="R122" s="64">
        <v>856</v>
      </c>
      <c r="S122" s="64">
        <v>5</v>
      </c>
      <c r="T122" s="64">
        <v>4</v>
      </c>
      <c r="U122" s="64">
        <v>8</v>
      </c>
      <c r="V122" s="64">
        <v>7</v>
      </c>
      <c r="W122" s="64">
        <v>54</v>
      </c>
      <c r="X122" s="64">
        <v>41</v>
      </c>
    </row>
    <row r="123" spans="1:24" ht="15">
      <c r="A123" s="623">
        <v>789</v>
      </c>
      <c r="B123" s="341" t="s">
        <v>232</v>
      </c>
      <c r="C123" s="355">
        <v>16706</v>
      </c>
      <c r="D123" s="624">
        <f t="shared" si="45"/>
        <v>4</v>
      </c>
      <c r="E123" s="307">
        <v>1.2903225806451613</v>
      </c>
      <c r="F123" s="308">
        <f t="shared" si="46"/>
        <v>20</v>
      </c>
      <c r="G123" s="307">
        <v>6.7741935483870979</v>
      </c>
      <c r="H123" s="308">
        <f t="shared" si="47"/>
        <v>18</v>
      </c>
      <c r="I123" s="307">
        <v>5.4838709677419359</v>
      </c>
      <c r="J123" s="308">
        <f t="shared" si="48"/>
        <v>20</v>
      </c>
      <c r="K123" s="307">
        <v>6.7741935483870979</v>
      </c>
      <c r="L123" s="308">
        <f t="shared" si="49"/>
        <v>140</v>
      </c>
      <c r="M123" s="307">
        <v>45.161290322580641</v>
      </c>
      <c r="N123" s="308">
        <f t="shared" si="50"/>
        <v>107</v>
      </c>
      <c r="O123" s="307">
        <v>34.516129032258064</v>
      </c>
      <c r="P123" s="625">
        <f t="shared" si="38"/>
        <v>309</v>
      </c>
      <c r="R123" s="64">
        <v>858</v>
      </c>
      <c r="S123" s="64">
        <v>13</v>
      </c>
      <c r="T123" s="64">
        <v>17</v>
      </c>
      <c r="U123" s="64">
        <v>24</v>
      </c>
      <c r="V123" s="64">
        <v>9</v>
      </c>
      <c r="W123" s="64">
        <v>120</v>
      </c>
      <c r="X123" s="64">
        <v>36</v>
      </c>
    </row>
    <row r="124" spans="1:24" ht="15">
      <c r="A124" s="623">
        <v>792</v>
      </c>
      <c r="B124" s="341" t="s">
        <v>236</v>
      </c>
      <c r="C124" s="355">
        <v>6425</v>
      </c>
      <c r="D124" s="624">
        <f t="shared" si="45"/>
        <v>3</v>
      </c>
      <c r="E124" s="307">
        <v>3.0303030303030303</v>
      </c>
      <c r="F124" s="308">
        <f t="shared" si="46"/>
        <v>5</v>
      </c>
      <c r="G124" s="307">
        <v>5.0505050505050502</v>
      </c>
      <c r="H124" s="308">
        <f t="shared" si="47"/>
        <v>1</v>
      </c>
      <c r="I124" s="307">
        <v>2.0202020202020203</v>
      </c>
      <c r="J124" s="308">
        <f t="shared" si="48"/>
        <v>4</v>
      </c>
      <c r="K124" s="307">
        <v>3.0303030303030303</v>
      </c>
      <c r="L124" s="308">
        <f t="shared" si="49"/>
        <v>59</v>
      </c>
      <c r="M124" s="307">
        <v>61.616161616161612</v>
      </c>
      <c r="N124" s="308">
        <f t="shared" si="50"/>
        <v>25</v>
      </c>
      <c r="O124" s="307">
        <v>25.252525252525253</v>
      </c>
      <c r="P124" s="625">
        <f t="shared" si="38"/>
        <v>97</v>
      </c>
      <c r="R124" s="64">
        <v>861</v>
      </c>
      <c r="S124" s="64">
        <v>2</v>
      </c>
      <c r="T124" s="64">
        <v>4</v>
      </c>
      <c r="U124" s="64">
        <v>5</v>
      </c>
      <c r="V124" s="64">
        <v>5</v>
      </c>
      <c r="W124" s="64">
        <v>94</v>
      </c>
      <c r="X124" s="64">
        <v>36</v>
      </c>
    </row>
    <row r="125" spans="1:24" ht="15">
      <c r="A125" s="623">
        <v>809</v>
      </c>
      <c r="B125" s="341" t="s">
        <v>238</v>
      </c>
      <c r="C125" s="355">
        <v>11053</v>
      </c>
      <c r="D125" s="624">
        <f t="shared" si="45"/>
        <v>2</v>
      </c>
      <c r="E125" s="307">
        <v>1.6666666666666667</v>
      </c>
      <c r="F125" s="308">
        <f t="shared" si="46"/>
        <v>2</v>
      </c>
      <c r="G125" s="307">
        <v>1.6666666666666667</v>
      </c>
      <c r="H125" s="308">
        <f t="shared" si="47"/>
        <v>4</v>
      </c>
      <c r="I125" s="307">
        <v>4.1666666666666661</v>
      </c>
      <c r="J125" s="308">
        <f t="shared" si="48"/>
        <v>2</v>
      </c>
      <c r="K125" s="307">
        <v>0.83333333333333337</v>
      </c>
      <c r="L125" s="308">
        <f t="shared" si="49"/>
        <v>71</v>
      </c>
      <c r="M125" s="307">
        <v>60</v>
      </c>
      <c r="N125" s="308">
        <f t="shared" si="50"/>
        <v>39</v>
      </c>
      <c r="O125" s="307">
        <v>31.666666666666664</v>
      </c>
      <c r="P125" s="625">
        <f t="shared" si="38"/>
        <v>120</v>
      </c>
      <c r="R125" s="64">
        <v>873</v>
      </c>
      <c r="S125" s="64">
        <v>8</v>
      </c>
      <c r="T125" s="64">
        <v>33</v>
      </c>
      <c r="U125" s="64">
        <v>17</v>
      </c>
      <c r="V125" s="64">
        <v>10</v>
      </c>
      <c r="W125" s="64">
        <v>102</v>
      </c>
      <c r="X125" s="64">
        <v>24</v>
      </c>
    </row>
    <row r="126" spans="1:24" ht="15">
      <c r="A126" s="623">
        <v>847</v>
      </c>
      <c r="B126" s="341" t="s">
        <v>246</v>
      </c>
      <c r="C126" s="355">
        <v>31839</v>
      </c>
      <c r="D126" s="624">
        <f t="shared" si="45"/>
        <v>31</v>
      </c>
      <c r="E126" s="307">
        <v>4.5945945945945947</v>
      </c>
      <c r="F126" s="308">
        <f t="shared" si="46"/>
        <v>68</v>
      </c>
      <c r="G126" s="307">
        <v>8.9189189189189193</v>
      </c>
      <c r="H126" s="308">
        <f t="shared" si="47"/>
        <v>84</v>
      </c>
      <c r="I126" s="307">
        <v>11.756756756756758</v>
      </c>
      <c r="J126" s="308">
        <f t="shared" si="48"/>
        <v>88</v>
      </c>
      <c r="K126" s="307">
        <v>11.756756756756758</v>
      </c>
      <c r="L126" s="308">
        <f t="shared" si="49"/>
        <v>334</v>
      </c>
      <c r="M126" s="307">
        <v>44.594594594594597</v>
      </c>
      <c r="N126" s="308">
        <f t="shared" si="50"/>
        <v>134</v>
      </c>
      <c r="O126" s="307">
        <v>18.378378378378379</v>
      </c>
      <c r="P126" s="625">
        <f t="shared" si="38"/>
        <v>739</v>
      </c>
      <c r="R126" s="64">
        <v>885</v>
      </c>
      <c r="T126" s="64">
        <v>1</v>
      </c>
      <c r="U126" s="64">
        <v>12</v>
      </c>
      <c r="V126" s="64">
        <v>13</v>
      </c>
      <c r="W126" s="64">
        <v>67</v>
      </c>
      <c r="X126" s="64">
        <v>15</v>
      </c>
    </row>
    <row r="127" spans="1:24" ht="15">
      <c r="A127" s="623">
        <v>856</v>
      </c>
      <c r="B127" s="341" t="s">
        <v>251</v>
      </c>
      <c r="C127" s="355">
        <v>6674</v>
      </c>
      <c r="D127" s="624">
        <f t="shared" si="45"/>
        <v>5</v>
      </c>
      <c r="E127" s="307">
        <v>4.1666666666666661</v>
      </c>
      <c r="F127" s="308">
        <f t="shared" si="46"/>
        <v>4</v>
      </c>
      <c r="G127" s="307">
        <v>3.3333333333333335</v>
      </c>
      <c r="H127" s="308">
        <f t="shared" si="47"/>
        <v>8</v>
      </c>
      <c r="I127" s="307">
        <v>8.3333333333333321</v>
      </c>
      <c r="J127" s="308">
        <f t="shared" si="48"/>
        <v>7</v>
      </c>
      <c r="K127" s="307">
        <v>4.1666666666666661</v>
      </c>
      <c r="L127" s="308">
        <f t="shared" si="49"/>
        <v>54</v>
      </c>
      <c r="M127" s="307">
        <v>46.666666666666664</v>
      </c>
      <c r="N127" s="308">
        <f t="shared" si="50"/>
        <v>41</v>
      </c>
      <c r="O127" s="307">
        <v>33.333333333333329</v>
      </c>
      <c r="P127" s="625">
        <f t="shared" si="38"/>
        <v>119</v>
      </c>
      <c r="R127" s="64">
        <v>887</v>
      </c>
      <c r="S127" s="64">
        <v>41</v>
      </c>
      <c r="T127" s="64">
        <v>69</v>
      </c>
      <c r="U127" s="64">
        <v>85</v>
      </c>
      <c r="V127" s="64">
        <v>70</v>
      </c>
      <c r="W127" s="64">
        <v>331</v>
      </c>
      <c r="X127" s="64">
        <v>285</v>
      </c>
    </row>
    <row r="128" spans="1:24" ht="15">
      <c r="A128" s="623">
        <v>861</v>
      </c>
      <c r="B128" s="341" t="s">
        <v>255</v>
      </c>
      <c r="C128" s="355">
        <v>12080</v>
      </c>
      <c r="D128" s="624">
        <f t="shared" si="45"/>
        <v>2</v>
      </c>
      <c r="E128" s="307">
        <v>1.3698630136986301</v>
      </c>
      <c r="F128" s="308">
        <f t="shared" si="46"/>
        <v>4</v>
      </c>
      <c r="G128" s="307">
        <v>2.7397260273972601</v>
      </c>
      <c r="H128" s="308">
        <f>VLOOKUP(A128,$R$6:$X$130,4,0)</f>
        <v>5</v>
      </c>
      <c r="I128" s="307">
        <v>3.4246575342465753</v>
      </c>
      <c r="J128" s="308">
        <f t="shared" si="48"/>
        <v>5</v>
      </c>
      <c r="K128" s="307">
        <v>3.4246575342465753</v>
      </c>
      <c r="L128" s="308">
        <f t="shared" si="49"/>
        <v>94</v>
      </c>
      <c r="M128" s="307">
        <v>65.06849315068493</v>
      </c>
      <c r="N128" s="308">
        <f t="shared" si="50"/>
        <v>36</v>
      </c>
      <c r="O128" s="307">
        <v>23.972602739726025</v>
      </c>
      <c r="P128" s="625">
        <f t="shared" si="38"/>
        <v>146</v>
      </c>
      <c r="R128" s="64">
        <v>890</v>
      </c>
      <c r="S128" s="64">
        <v>7</v>
      </c>
      <c r="T128" s="64">
        <v>24</v>
      </c>
      <c r="U128" s="64">
        <v>53</v>
      </c>
      <c r="V128" s="64">
        <v>36</v>
      </c>
      <c r="W128" s="64">
        <v>220</v>
      </c>
      <c r="X128" s="64">
        <v>96</v>
      </c>
    </row>
    <row r="129" spans="1:24">
      <c r="A129" s="620"/>
      <c r="B129" s="186" t="s">
        <v>3277</v>
      </c>
      <c r="C129" s="68">
        <v>4182607</v>
      </c>
      <c r="D129" s="621">
        <f>SUM(D130:D139)</f>
        <v>2225</v>
      </c>
      <c r="E129" s="70">
        <v>3.5571379060461892</v>
      </c>
      <c r="F129" s="621">
        <f>SUM(F130:F139)</f>
        <v>2717</v>
      </c>
      <c r="G129" s="70">
        <v>4.3180314439648386</v>
      </c>
      <c r="H129" s="621">
        <f>SUM(H130:H139)</f>
        <v>3518</v>
      </c>
      <c r="I129" s="70">
        <v>5.5357761744226348</v>
      </c>
      <c r="J129" s="621">
        <f>SUM(J130:J139)</f>
        <v>4799</v>
      </c>
      <c r="K129" s="70">
        <v>7.6546204984404049</v>
      </c>
      <c r="L129" s="621">
        <f>SUM(L130:L139)</f>
        <v>23028</v>
      </c>
      <c r="M129" s="70">
        <v>36.535492611613471</v>
      </c>
      <c r="N129" s="621">
        <f>SUM(N130:N139)</f>
        <v>27044</v>
      </c>
      <c r="O129" s="70">
        <v>42.398941365512464</v>
      </c>
      <c r="P129" s="622">
        <f t="shared" si="38"/>
        <v>63331</v>
      </c>
      <c r="R129" s="64">
        <v>893</v>
      </c>
      <c r="S129" s="64">
        <v>2</v>
      </c>
      <c r="T129" s="64">
        <v>20</v>
      </c>
      <c r="U129" s="64">
        <v>20</v>
      </c>
      <c r="V129" s="64">
        <v>12</v>
      </c>
      <c r="W129" s="64">
        <v>166</v>
      </c>
      <c r="X129" s="64">
        <v>53</v>
      </c>
    </row>
    <row r="130" spans="1:24" ht="15">
      <c r="A130" s="623">
        <v>1</v>
      </c>
      <c r="B130" s="341" t="s">
        <v>6</v>
      </c>
      <c r="C130" s="355">
        <v>2612958</v>
      </c>
      <c r="D130" s="624">
        <f t="shared" ref="D130:D139" si="51">VLOOKUP(A130,$R$6:$X$130,2,0)</f>
        <v>1959</v>
      </c>
      <c r="E130" s="307">
        <v>4.0552957752230823</v>
      </c>
      <c r="F130" s="308">
        <f t="shared" ref="F130:F139" si="52">VLOOKUP(A130,$R$6:$X$130,3,0)</f>
        <v>2257</v>
      </c>
      <c r="G130" s="307">
        <v>4.6413329793968101</v>
      </c>
      <c r="H130" s="308">
        <f t="shared" ref="H130:H139" si="53">VLOOKUP(A130,$R$6:$X$130,4,0)</f>
        <v>2612</v>
      </c>
      <c r="I130" s="307">
        <v>5.3151736671226999</v>
      </c>
      <c r="J130" s="308">
        <f t="shared" ref="J130:J139" si="54">VLOOKUP(A130,$R$6:$X$130,5,0)</f>
        <v>3600</v>
      </c>
      <c r="K130" s="307">
        <v>7.4653380434116761</v>
      </c>
      <c r="L130" s="308">
        <f t="shared" ref="L130:L139" si="55">VLOOKUP(A130,$R$6:$X$130,6,0)</f>
        <v>17577</v>
      </c>
      <c r="M130" s="307">
        <v>36.121944745063608</v>
      </c>
      <c r="N130" s="308">
        <f t="shared" ref="N130:N139" si="56">VLOOKUP(A130,$R$6:$X$130,7,0)</f>
        <v>20859</v>
      </c>
      <c r="O130" s="307">
        <v>42.400914789782121</v>
      </c>
      <c r="P130" s="625">
        <f t="shared" si="38"/>
        <v>48864</v>
      </c>
      <c r="R130" s="64">
        <v>895</v>
      </c>
      <c r="S130" s="64">
        <v>6</v>
      </c>
      <c r="T130" s="64">
        <v>20</v>
      </c>
      <c r="U130" s="64">
        <v>32</v>
      </c>
      <c r="V130" s="64">
        <v>30</v>
      </c>
      <c r="W130" s="64">
        <v>254</v>
      </c>
      <c r="X130" s="64">
        <v>91</v>
      </c>
    </row>
    <row r="131" spans="1:24" ht="15">
      <c r="A131" s="623">
        <v>79</v>
      </c>
      <c r="B131" s="341" t="s">
        <v>41</v>
      </c>
      <c r="C131" s="355">
        <v>56053</v>
      </c>
      <c r="D131" s="624">
        <f t="shared" si="51"/>
        <v>11</v>
      </c>
      <c r="E131" s="307">
        <v>2.3706896551724137</v>
      </c>
      <c r="F131" s="308">
        <f t="shared" si="52"/>
        <v>11</v>
      </c>
      <c r="G131" s="307">
        <v>3.0172413793103448</v>
      </c>
      <c r="H131" s="308">
        <f t="shared" si="53"/>
        <v>29</v>
      </c>
      <c r="I131" s="307">
        <v>5.6034482758620694</v>
      </c>
      <c r="J131" s="308">
        <f t="shared" si="54"/>
        <v>30</v>
      </c>
      <c r="K131" s="307">
        <v>6.6810344827586201</v>
      </c>
      <c r="L131" s="308">
        <f t="shared" si="55"/>
        <v>208</v>
      </c>
      <c r="M131" s="307">
        <v>46.551724137931032</v>
      </c>
      <c r="N131" s="308">
        <f t="shared" si="56"/>
        <v>173</v>
      </c>
      <c r="O131" s="307">
        <v>35.775862068965516</v>
      </c>
      <c r="P131" s="625">
        <f t="shared" si="38"/>
        <v>462</v>
      </c>
    </row>
    <row r="132" spans="1:24" ht="15">
      <c r="A132" s="623">
        <v>88</v>
      </c>
      <c r="B132" s="341" t="s">
        <v>45</v>
      </c>
      <c r="C132" s="355">
        <v>569488</v>
      </c>
      <c r="D132" s="624">
        <f t="shared" si="51"/>
        <v>111</v>
      </c>
      <c r="E132" s="307">
        <v>2.3912106850495474</v>
      </c>
      <c r="F132" s="308">
        <f t="shared" si="52"/>
        <v>164</v>
      </c>
      <c r="G132" s="307">
        <v>3.4898750538560965</v>
      </c>
      <c r="H132" s="308">
        <f t="shared" si="53"/>
        <v>357</v>
      </c>
      <c r="I132" s="307">
        <v>7.7121930202498925</v>
      </c>
      <c r="J132" s="308">
        <f t="shared" si="54"/>
        <v>402</v>
      </c>
      <c r="K132" s="307">
        <v>8.6169754416199904</v>
      </c>
      <c r="L132" s="308">
        <f t="shared" si="55"/>
        <v>1920</v>
      </c>
      <c r="M132" s="307">
        <v>41.447651874192161</v>
      </c>
      <c r="N132" s="308">
        <f t="shared" si="56"/>
        <v>1693</v>
      </c>
      <c r="O132" s="307">
        <v>36.342093925032316</v>
      </c>
      <c r="P132" s="625">
        <f t="shared" si="38"/>
        <v>4647</v>
      </c>
    </row>
    <row r="133" spans="1:24" ht="15">
      <c r="A133" s="623">
        <v>129</v>
      </c>
      <c r="B133" s="341" t="s">
        <v>3348</v>
      </c>
      <c r="C133" s="355">
        <v>86042</v>
      </c>
      <c r="D133" s="624">
        <f t="shared" si="51"/>
        <v>20</v>
      </c>
      <c r="E133" s="307">
        <v>3.3132530120481931</v>
      </c>
      <c r="F133" s="308">
        <f t="shared" si="52"/>
        <v>26</v>
      </c>
      <c r="G133" s="307">
        <v>3.9156626506024099</v>
      </c>
      <c r="H133" s="308">
        <f t="shared" si="53"/>
        <v>31</v>
      </c>
      <c r="I133" s="307">
        <v>4.2168674698795181</v>
      </c>
      <c r="J133" s="308">
        <f t="shared" si="54"/>
        <v>52</v>
      </c>
      <c r="K133" s="307">
        <v>8.4337349397590362</v>
      </c>
      <c r="L133" s="308">
        <f t="shared" si="55"/>
        <v>220</v>
      </c>
      <c r="M133" s="307">
        <v>34.036144578313255</v>
      </c>
      <c r="N133" s="308">
        <f t="shared" si="56"/>
        <v>306</v>
      </c>
      <c r="O133" s="307">
        <v>46.084337349397593</v>
      </c>
      <c r="P133" s="625">
        <f t="shared" si="38"/>
        <v>655</v>
      </c>
    </row>
    <row r="134" spans="1:24" ht="15">
      <c r="A134" s="623">
        <v>212</v>
      </c>
      <c r="B134" s="341" t="s">
        <v>90</v>
      </c>
      <c r="C134" s="355">
        <v>84389</v>
      </c>
      <c r="D134" s="624">
        <f t="shared" si="51"/>
        <v>17</v>
      </c>
      <c r="E134" s="307">
        <v>1.8386108273748722</v>
      </c>
      <c r="F134" s="308">
        <f t="shared" si="52"/>
        <v>33</v>
      </c>
      <c r="G134" s="307">
        <v>3.6772216547497445</v>
      </c>
      <c r="H134" s="308">
        <f t="shared" si="53"/>
        <v>65</v>
      </c>
      <c r="I134" s="307">
        <v>6.8437180796731365</v>
      </c>
      <c r="J134" s="308">
        <f t="shared" si="54"/>
        <v>114</v>
      </c>
      <c r="K134" s="307">
        <v>11.031664964249234</v>
      </c>
      <c r="L134" s="308">
        <f t="shared" si="55"/>
        <v>331</v>
      </c>
      <c r="M134" s="307">
        <v>34.627170582226761</v>
      </c>
      <c r="N134" s="308">
        <f t="shared" si="56"/>
        <v>415</v>
      </c>
      <c r="O134" s="307">
        <v>41.981613891726248</v>
      </c>
      <c r="P134" s="625">
        <f t="shared" si="38"/>
        <v>975</v>
      </c>
    </row>
    <row r="135" spans="1:24" ht="15">
      <c r="A135" s="623">
        <v>266</v>
      </c>
      <c r="B135" s="341" t="s">
        <v>104</v>
      </c>
      <c r="C135" s="355">
        <v>249800</v>
      </c>
      <c r="D135" s="624">
        <f t="shared" si="51"/>
        <v>29</v>
      </c>
      <c r="E135" s="307">
        <v>0.87967326421614833</v>
      </c>
      <c r="F135" s="308">
        <f t="shared" si="52"/>
        <v>68</v>
      </c>
      <c r="G135" s="307">
        <v>2.3248507697141063</v>
      </c>
      <c r="H135" s="308">
        <f t="shared" si="53"/>
        <v>170</v>
      </c>
      <c r="I135" s="307">
        <v>5.4351240967640591</v>
      </c>
      <c r="J135" s="308">
        <f t="shared" si="54"/>
        <v>240</v>
      </c>
      <c r="K135" s="307">
        <v>7.3515551366635252</v>
      </c>
      <c r="L135" s="308">
        <f t="shared" si="55"/>
        <v>826</v>
      </c>
      <c r="M135" s="307">
        <v>26.264530317310715</v>
      </c>
      <c r="N135" s="308">
        <f t="shared" si="56"/>
        <v>1846</v>
      </c>
      <c r="O135" s="307">
        <v>57.744266415331445</v>
      </c>
      <c r="P135" s="625">
        <f t="shared" si="38"/>
        <v>3179</v>
      </c>
    </row>
    <row r="136" spans="1:24" ht="15">
      <c r="A136" s="623">
        <v>308</v>
      </c>
      <c r="B136" s="341" t="s">
        <v>112</v>
      </c>
      <c r="C136" s="355">
        <v>56148</v>
      </c>
      <c r="D136" s="624">
        <f t="shared" si="51"/>
        <v>4</v>
      </c>
      <c r="E136" s="307">
        <v>0.71599045346062051</v>
      </c>
      <c r="F136" s="308">
        <f t="shared" si="52"/>
        <v>13</v>
      </c>
      <c r="G136" s="307">
        <v>3.1026252983293556</v>
      </c>
      <c r="H136" s="308">
        <f t="shared" si="53"/>
        <v>12</v>
      </c>
      <c r="I136" s="307">
        <v>2.8639618138424821</v>
      </c>
      <c r="J136" s="308">
        <f t="shared" si="54"/>
        <v>33</v>
      </c>
      <c r="K136" s="307">
        <v>8.5918854415274453</v>
      </c>
      <c r="L136" s="308">
        <f t="shared" si="55"/>
        <v>173</v>
      </c>
      <c r="M136" s="307">
        <v>41.288782816229116</v>
      </c>
      <c r="N136" s="308">
        <f t="shared" si="56"/>
        <v>182</v>
      </c>
      <c r="O136" s="307">
        <v>43.436754176610982</v>
      </c>
      <c r="P136" s="625">
        <f t="shared" ref="P136:P139" si="57">D136+F136+H136+J136+L136+N136</f>
        <v>417</v>
      </c>
    </row>
    <row r="137" spans="1:24" ht="15">
      <c r="A137" s="623">
        <v>360</v>
      </c>
      <c r="B137" s="341" t="s">
        <v>3349</v>
      </c>
      <c r="C137" s="355">
        <v>299098</v>
      </c>
      <c r="D137" s="624">
        <f t="shared" si="51"/>
        <v>59</v>
      </c>
      <c r="E137" s="307">
        <v>1.9565881993274228</v>
      </c>
      <c r="F137" s="308">
        <f t="shared" si="52"/>
        <v>140</v>
      </c>
      <c r="G137" s="307">
        <v>4.1883216141852646</v>
      </c>
      <c r="H137" s="308">
        <f t="shared" si="53"/>
        <v>221</v>
      </c>
      <c r="I137" s="307">
        <v>6.9092020788749613</v>
      </c>
      <c r="J137" s="308">
        <f t="shared" si="54"/>
        <v>284</v>
      </c>
      <c r="K137" s="307">
        <v>8.804646896973404</v>
      </c>
      <c r="L137" s="308">
        <f t="shared" si="55"/>
        <v>1395</v>
      </c>
      <c r="M137" s="307">
        <v>43.014368694588811</v>
      </c>
      <c r="N137" s="308">
        <f t="shared" si="56"/>
        <v>1158</v>
      </c>
      <c r="O137" s="307">
        <v>35.126872516050142</v>
      </c>
      <c r="P137" s="625">
        <f t="shared" si="57"/>
        <v>3257</v>
      </c>
    </row>
    <row r="138" spans="1:24" ht="15">
      <c r="A138" s="623">
        <v>380</v>
      </c>
      <c r="B138" s="341" t="s">
        <v>139</v>
      </c>
      <c r="C138" s="355">
        <v>77888</v>
      </c>
      <c r="D138" s="624">
        <f t="shared" si="51"/>
        <v>3</v>
      </c>
      <c r="E138" s="307">
        <v>0.87463556851311952</v>
      </c>
      <c r="F138" s="308">
        <f t="shared" si="52"/>
        <v>1</v>
      </c>
      <c r="G138" s="307">
        <v>0.29154518950437319</v>
      </c>
      <c r="H138" s="308">
        <f t="shared" si="53"/>
        <v>11</v>
      </c>
      <c r="I138" s="307">
        <v>3.2069970845481048</v>
      </c>
      <c r="J138" s="308">
        <f t="shared" si="54"/>
        <v>14</v>
      </c>
      <c r="K138" s="307">
        <v>4.6647230320699711</v>
      </c>
      <c r="L138" s="308">
        <f t="shared" si="55"/>
        <v>157</v>
      </c>
      <c r="M138" s="307">
        <v>46.355685131195337</v>
      </c>
      <c r="N138" s="308">
        <f t="shared" si="56"/>
        <v>153</v>
      </c>
      <c r="O138" s="307">
        <v>44.606413994169095</v>
      </c>
      <c r="P138" s="625">
        <f t="shared" si="57"/>
        <v>339</v>
      </c>
    </row>
    <row r="139" spans="1:24" ht="15.75" thickBot="1">
      <c r="A139" s="626">
        <v>631</v>
      </c>
      <c r="B139" s="627" t="s">
        <v>185</v>
      </c>
      <c r="C139" s="384">
        <v>90743</v>
      </c>
      <c r="D139" s="628">
        <f t="shared" si="51"/>
        <v>12</v>
      </c>
      <c r="E139" s="331">
        <v>2.2222222222222223</v>
      </c>
      <c r="F139" s="332">
        <f t="shared" si="52"/>
        <v>4</v>
      </c>
      <c r="G139" s="331">
        <v>0.92592592592592582</v>
      </c>
      <c r="H139" s="332">
        <f t="shared" si="53"/>
        <v>10</v>
      </c>
      <c r="I139" s="331">
        <v>1.8518518518518516</v>
      </c>
      <c r="J139" s="332">
        <f t="shared" si="54"/>
        <v>30</v>
      </c>
      <c r="K139" s="331">
        <v>6.2962962962962958</v>
      </c>
      <c r="L139" s="332">
        <f t="shared" si="55"/>
        <v>221</v>
      </c>
      <c r="M139" s="331">
        <v>41.111111111111107</v>
      </c>
      <c r="N139" s="332">
        <f t="shared" si="56"/>
        <v>259</v>
      </c>
      <c r="O139" s="331">
        <v>47.592592592592595</v>
      </c>
      <c r="P139" s="629">
        <f t="shared" si="57"/>
        <v>536</v>
      </c>
    </row>
    <row r="140" spans="1:24">
      <c r="B140" s="63"/>
    </row>
    <row r="141" spans="1:24">
      <c r="A141" s="630" t="s">
        <v>424</v>
      </c>
      <c r="B141" s="955" t="s">
        <v>3278</v>
      </c>
      <c r="C141" s="955"/>
    </row>
    <row r="142" spans="1:24">
      <c r="A142" s="631" t="s">
        <v>3362</v>
      </c>
      <c r="B142" s="954" t="s">
        <v>3375</v>
      </c>
      <c r="C142" s="954"/>
    </row>
    <row r="143" spans="1:24">
      <c r="B143" s="62"/>
    </row>
    <row r="144" spans="1:24">
      <c r="B144" s="632"/>
    </row>
  </sheetData>
  <sheetProtection autoFilter="0"/>
  <mergeCells count="8">
    <mergeCell ref="P2:P4"/>
    <mergeCell ref="B141:C141"/>
    <mergeCell ref="B142:C142"/>
    <mergeCell ref="C2:C4"/>
    <mergeCell ref="D1:O1"/>
    <mergeCell ref="A2:A5"/>
    <mergeCell ref="B2:B4"/>
    <mergeCell ref="D2:O3"/>
  </mergeCells>
  <pageMargins left="0.75" right="0.75" top="1" bottom="1" header="0" footer="0"/>
  <pageSetup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9900"/>
  </sheetPr>
  <dimension ref="A1:AP128"/>
  <sheetViews>
    <sheetView workbookViewId="0">
      <selection activeCell="H32" sqref="H32"/>
    </sheetView>
  </sheetViews>
  <sheetFormatPr baseColWidth="10" defaultColWidth="11.42578125" defaultRowHeight="12.75"/>
  <cols>
    <col min="1" max="1" width="25.28515625" customWidth="1"/>
    <col min="4" max="4" width="9.140625" customWidth="1"/>
    <col min="5" max="5" width="13.85546875" customWidth="1"/>
  </cols>
  <sheetData>
    <row r="1" spans="1:42" ht="90.75" thickBot="1">
      <c r="A1" s="956" t="s">
        <v>0</v>
      </c>
      <c r="B1" s="957"/>
      <c r="C1" s="677" t="s">
        <v>3376</v>
      </c>
      <c r="D1" s="650" t="s">
        <v>3377</v>
      </c>
      <c r="E1" s="650" t="s">
        <v>3378</v>
      </c>
      <c r="F1" s="650" t="s">
        <v>3379</v>
      </c>
      <c r="G1" s="650" t="s">
        <v>3380</v>
      </c>
      <c r="H1" s="650" t="s">
        <v>3381</v>
      </c>
      <c r="I1" s="650" t="s">
        <v>3382</v>
      </c>
      <c r="J1" s="650" t="s">
        <v>3383</v>
      </c>
      <c r="K1" s="650" t="s">
        <v>3384</v>
      </c>
      <c r="L1" s="650" t="s">
        <v>3385</v>
      </c>
      <c r="M1" s="650" t="s">
        <v>3386</v>
      </c>
      <c r="N1" s="650" t="s">
        <v>3387</v>
      </c>
      <c r="O1" s="650" t="s">
        <v>3388</v>
      </c>
      <c r="P1" s="650" t="s">
        <v>3389</v>
      </c>
      <c r="Q1" s="675" t="s">
        <v>3390</v>
      </c>
      <c r="R1" s="675" t="s">
        <v>3391</v>
      </c>
      <c r="S1" s="675" t="s">
        <v>3392</v>
      </c>
      <c r="T1" s="675" t="s">
        <v>3393</v>
      </c>
      <c r="U1" s="675" t="s">
        <v>3394</v>
      </c>
      <c r="V1" s="675" t="s">
        <v>3395</v>
      </c>
      <c r="W1" s="650" t="s">
        <v>3396</v>
      </c>
      <c r="X1" s="675" t="s">
        <v>3397</v>
      </c>
      <c r="Y1" s="675" t="s">
        <v>3398</v>
      </c>
      <c r="Z1" s="676" t="s">
        <v>3399</v>
      </c>
      <c r="AA1" s="675" t="s">
        <v>3400</v>
      </c>
      <c r="AB1" s="675" t="s">
        <v>3401</v>
      </c>
      <c r="AC1" s="650" t="s">
        <v>3402</v>
      </c>
      <c r="AD1" s="650" t="s">
        <v>3403</v>
      </c>
      <c r="AE1" s="671" t="s">
        <v>3404</v>
      </c>
      <c r="AF1" s="672" t="s">
        <v>3405</v>
      </c>
      <c r="AG1" s="673" t="s">
        <v>3406</v>
      </c>
      <c r="AH1" s="673" t="s">
        <v>3407</v>
      </c>
      <c r="AI1" s="674" t="s">
        <v>3408</v>
      </c>
      <c r="AJ1" s="650" t="s">
        <v>3409</v>
      </c>
      <c r="AK1" s="650" t="s">
        <v>3410</v>
      </c>
      <c r="AL1" s="650" t="s">
        <v>3411</v>
      </c>
      <c r="AM1" s="650" t="s">
        <v>3412</v>
      </c>
      <c r="AN1" s="755" t="s">
        <v>3413</v>
      </c>
      <c r="AO1" s="755" t="s">
        <v>3414</v>
      </c>
      <c r="AP1" s="756" t="s">
        <v>3415</v>
      </c>
    </row>
    <row r="2" spans="1:42" ht="44.25" customHeight="1">
      <c r="A2" s="958" t="s">
        <v>3416</v>
      </c>
      <c r="B2" s="959"/>
      <c r="C2" s="1"/>
      <c r="D2" s="730" t="s">
        <v>3417</v>
      </c>
      <c r="E2" s="649" t="s">
        <v>3418</v>
      </c>
      <c r="F2" s="649" t="s">
        <v>3419</v>
      </c>
      <c r="G2" s="435">
        <v>12</v>
      </c>
      <c r="H2" s="435">
        <v>13</v>
      </c>
      <c r="I2" s="649" t="s">
        <v>3420</v>
      </c>
      <c r="J2" s="435">
        <v>15</v>
      </c>
      <c r="K2" s="649" t="s">
        <v>3421</v>
      </c>
      <c r="L2" s="649" t="s">
        <v>3422</v>
      </c>
      <c r="M2" s="649" t="s">
        <v>3423</v>
      </c>
      <c r="N2" s="435">
        <v>19</v>
      </c>
      <c r="O2" s="649" t="s">
        <v>3424</v>
      </c>
      <c r="P2" s="678">
        <v>22</v>
      </c>
      <c r="Q2" s="649" t="s">
        <v>3425</v>
      </c>
      <c r="R2" s="649" t="s">
        <v>3426</v>
      </c>
      <c r="S2" s="649" t="s">
        <v>3427</v>
      </c>
      <c r="T2" s="435">
        <v>27</v>
      </c>
      <c r="U2" s="649" t="s">
        <v>3428</v>
      </c>
      <c r="V2" s="649" t="s">
        <v>3429</v>
      </c>
      <c r="W2" s="435">
        <v>3</v>
      </c>
      <c r="X2" s="649" t="s">
        <v>3430</v>
      </c>
      <c r="Y2" s="435">
        <v>31</v>
      </c>
      <c r="Z2" s="435">
        <v>32</v>
      </c>
      <c r="AA2" s="649" t="s">
        <v>3431</v>
      </c>
      <c r="AB2" s="435">
        <v>34</v>
      </c>
      <c r="AC2" s="435">
        <v>4</v>
      </c>
      <c r="AD2" s="435">
        <v>5</v>
      </c>
      <c r="AE2" s="670">
        <v>50</v>
      </c>
      <c r="AF2" s="670">
        <v>51</v>
      </c>
      <c r="AG2" s="670">
        <v>52</v>
      </c>
      <c r="AH2" s="670">
        <v>53</v>
      </c>
      <c r="AI2" s="670">
        <v>54</v>
      </c>
      <c r="AJ2" s="649" t="s">
        <v>3432</v>
      </c>
      <c r="AK2" s="435">
        <v>7</v>
      </c>
      <c r="AL2" s="649" t="s">
        <v>3433</v>
      </c>
      <c r="AM2" s="649" t="s">
        <v>3434</v>
      </c>
      <c r="AN2" s="757"/>
      <c r="AO2" s="757"/>
      <c r="AP2" s="757"/>
    </row>
    <row r="3" spans="1:42" ht="24.75" customHeight="1">
      <c r="A3" s="960" t="s">
        <v>3435</v>
      </c>
      <c r="B3" s="961"/>
      <c r="C3" s="758">
        <v>3</v>
      </c>
      <c r="D3" s="758">
        <v>4781</v>
      </c>
      <c r="E3" s="758">
        <v>1000</v>
      </c>
      <c r="F3" s="758">
        <v>3360</v>
      </c>
      <c r="G3" s="758">
        <v>12</v>
      </c>
      <c r="H3" s="758">
        <v>48</v>
      </c>
      <c r="I3" s="758">
        <v>897</v>
      </c>
      <c r="J3" s="758">
        <v>7178</v>
      </c>
      <c r="K3" s="758">
        <v>2774</v>
      </c>
      <c r="L3" s="758">
        <v>36057</v>
      </c>
      <c r="M3" s="758">
        <v>73</v>
      </c>
      <c r="N3" s="758">
        <v>124</v>
      </c>
      <c r="O3" s="758">
        <v>7445</v>
      </c>
      <c r="P3" s="758">
        <v>4290</v>
      </c>
      <c r="Q3" s="758">
        <v>2245</v>
      </c>
      <c r="R3" s="758">
        <v>1754</v>
      </c>
      <c r="S3" s="758">
        <v>115</v>
      </c>
      <c r="T3" s="758">
        <v>19922</v>
      </c>
      <c r="U3" s="758">
        <v>191</v>
      </c>
      <c r="V3" s="758">
        <v>16</v>
      </c>
      <c r="W3" s="758">
        <v>15</v>
      </c>
      <c r="X3" s="758">
        <v>18487</v>
      </c>
      <c r="Y3" s="758">
        <v>65041</v>
      </c>
      <c r="Z3" s="758">
        <v>350</v>
      </c>
      <c r="AA3" s="758">
        <v>4</v>
      </c>
      <c r="AB3" s="758">
        <v>6000</v>
      </c>
      <c r="AC3" s="758">
        <v>111</v>
      </c>
      <c r="AD3" s="758">
        <v>1635474</v>
      </c>
      <c r="AE3" s="758">
        <v>540</v>
      </c>
      <c r="AF3" s="758">
        <v>18</v>
      </c>
      <c r="AG3" s="758">
        <v>19</v>
      </c>
      <c r="AH3" s="758">
        <v>1723</v>
      </c>
      <c r="AI3" s="758">
        <v>96</v>
      </c>
      <c r="AJ3" s="758">
        <v>182</v>
      </c>
      <c r="AK3" s="758">
        <v>295</v>
      </c>
      <c r="AL3" s="758">
        <v>2452</v>
      </c>
      <c r="AM3" s="758">
        <v>854399</v>
      </c>
      <c r="AN3" s="758">
        <v>1741259</v>
      </c>
      <c r="AO3" s="758">
        <v>936232</v>
      </c>
      <c r="AP3" s="758">
        <v>2677491</v>
      </c>
    </row>
    <row r="4" spans="1:42">
      <c r="A4" s="1" t="s">
        <v>6</v>
      </c>
      <c r="B4" s="787">
        <v>1</v>
      </c>
      <c r="C4" s="3">
        <v>2</v>
      </c>
      <c r="D4" s="3">
        <v>2351</v>
      </c>
      <c r="E4" s="3">
        <v>433</v>
      </c>
      <c r="F4" s="3">
        <v>586</v>
      </c>
      <c r="G4" s="3">
        <v>1</v>
      </c>
      <c r="H4" s="3"/>
      <c r="I4" s="3">
        <v>347</v>
      </c>
      <c r="J4" s="3">
        <v>6</v>
      </c>
      <c r="K4" s="3">
        <v>1276</v>
      </c>
      <c r="L4" s="3">
        <v>1336</v>
      </c>
      <c r="M4" s="3">
        <v>2</v>
      </c>
      <c r="N4" s="3">
        <v>8</v>
      </c>
      <c r="O4" s="3">
        <v>4151</v>
      </c>
      <c r="P4" s="3">
        <v>2284</v>
      </c>
      <c r="Q4" s="3">
        <v>1431</v>
      </c>
      <c r="R4" s="3">
        <v>908</v>
      </c>
      <c r="S4" s="3">
        <v>49</v>
      </c>
      <c r="T4" s="3">
        <v>10447</v>
      </c>
      <c r="U4" s="3">
        <v>88</v>
      </c>
      <c r="V4" s="3"/>
      <c r="W4" s="3"/>
      <c r="X4" s="3">
        <v>3810</v>
      </c>
      <c r="Y4" s="3">
        <v>32737</v>
      </c>
      <c r="Z4" s="3">
        <v>91</v>
      </c>
      <c r="AA4" s="3">
        <v>1</v>
      </c>
      <c r="AB4" s="3">
        <v>2776</v>
      </c>
      <c r="AC4" s="3"/>
      <c r="AD4" s="3">
        <v>517479</v>
      </c>
      <c r="AE4" s="3">
        <v>363</v>
      </c>
      <c r="AF4" s="3">
        <v>13</v>
      </c>
      <c r="AG4" s="3">
        <v>12</v>
      </c>
      <c r="AH4" s="3">
        <v>965</v>
      </c>
      <c r="AI4" s="3">
        <v>25</v>
      </c>
      <c r="AJ4" s="3">
        <v>12</v>
      </c>
      <c r="AK4" s="3"/>
      <c r="AL4" s="3">
        <v>1008</v>
      </c>
      <c r="AM4" s="3">
        <v>173283</v>
      </c>
      <c r="AN4" s="3">
        <v>567209</v>
      </c>
      <c r="AO4" s="3">
        <v>191072</v>
      </c>
      <c r="AP4" s="3">
        <v>758281</v>
      </c>
    </row>
    <row r="5" spans="1:42">
      <c r="A5" s="1" t="s">
        <v>8</v>
      </c>
      <c r="B5" s="787">
        <v>2</v>
      </c>
      <c r="C5" s="3"/>
      <c r="D5" s="3">
        <v>2</v>
      </c>
      <c r="E5" s="3">
        <v>3</v>
      </c>
      <c r="F5" s="3">
        <v>2</v>
      </c>
      <c r="G5" s="3"/>
      <c r="H5" s="3"/>
      <c r="I5" s="3">
        <v>1</v>
      </c>
      <c r="J5" s="3">
        <v>371</v>
      </c>
      <c r="K5" s="3">
        <v>12</v>
      </c>
      <c r="L5" s="3">
        <v>1</v>
      </c>
      <c r="M5" s="3"/>
      <c r="N5" s="3"/>
      <c r="O5" s="3">
        <v>18</v>
      </c>
      <c r="P5" s="3">
        <v>8</v>
      </c>
      <c r="Q5" s="3"/>
      <c r="R5" s="3"/>
      <c r="S5" s="3"/>
      <c r="T5" s="3">
        <v>25</v>
      </c>
      <c r="U5" s="3"/>
      <c r="V5" s="3"/>
      <c r="W5" s="3"/>
      <c r="X5" s="3">
        <v>4</v>
      </c>
      <c r="Y5" s="3">
        <v>39</v>
      </c>
      <c r="Z5" s="3"/>
      <c r="AA5" s="3"/>
      <c r="AB5" s="3">
        <v>11</v>
      </c>
      <c r="AC5" s="3">
        <v>1</v>
      </c>
      <c r="AD5" s="3">
        <v>8136</v>
      </c>
      <c r="AE5" s="3"/>
      <c r="AF5" s="3"/>
      <c r="AG5" s="3"/>
      <c r="AH5" s="3"/>
      <c r="AI5" s="3">
        <v>2</v>
      </c>
      <c r="AJ5" s="3"/>
      <c r="AK5" s="3"/>
      <c r="AL5" s="3">
        <v>4</v>
      </c>
      <c r="AM5" s="3">
        <v>3220</v>
      </c>
      <c r="AN5" s="3">
        <v>8593</v>
      </c>
      <c r="AO5" s="3">
        <v>3267</v>
      </c>
      <c r="AP5" s="3">
        <v>11860</v>
      </c>
    </row>
    <row r="6" spans="1:42">
      <c r="A6" s="1" t="s">
        <v>10</v>
      </c>
      <c r="B6" s="787">
        <v>4</v>
      </c>
      <c r="C6" s="3"/>
      <c r="D6" s="3">
        <v>4</v>
      </c>
      <c r="E6" s="3"/>
      <c r="F6" s="3"/>
      <c r="G6" s="3"/>
      <c r="H6" s="3"/>
      <c r="I6" s="3"/>
      <c r="J6" s="3"/>
      <c r="K6" s="3"/>
      <c r="L6" s="3">
        <v>4</v>
      </c>
      <c r="M6" s="3"/>
      <c r="N6" s="3"/>
      <c r="O6" s="3">
        <v>1</v>
      </c>
      <c r="P6" s="3"/>
      <c r="Q6" s="3"/>
      <c r="R6" s="3"/>
      <c r="S6" s="3"/>
      <c r="T6" s="3">
        <v>2</v>
      </c>
      <c r="U6" s="3"/>
      <c r="V6" s="3"/>
      <c r="W6" s="3"/>
      <c r="X6" s="3"/>
      <c r="Y6" s="3">
        <v>1</v>
      </c>
      <c r="Z6" s="3"/>
      <c r="AA6" s="3"/>
      <c r="AB6" s="3">
        <v>4</v>
      </c>
      <c r="AC6" s="3"/>
      <c r="AD6" s="3">
        <v>627</v>
      </c>
      <c r="AE6" s="3"/>
      <c r="AF6" s="3"/>
      <c r="AG6" s="3"/>
      <c r="AH6" s="3"/>
      <c r="AI6" s="3"/>
      <c r="AJ6" s="3"/>
      <c r="AK6" s="3"/>
      <c r="AL6" s="3"/>
      <c r="AM6" s="3">
        <v>788</v>
      </c>
      <c r="AN6" s="3">
        <v>634</v>
      </c>
      <c r="AO6" s="3">
        <v>797</v>
      </c>
      <c r="AP6" s="3">
        <v>1431</v>
      </c>
    </row>
    <row r="7" spans="1:42">
      <c r="A7" s="1" t="s">
        <v>12</v>
      </c>
      <c r="B7" s="787">
        <v>21</v>
      </c>
      <c r="C7" s="3"/>
      <c r="D7" s="3">
        <v>2</v>
      </c>
      <c r="E7" s="3"/>
      <c r="F7" s="3"/>
      <c r="G7" s="3"/>
      <c r="H7" s="3"/>
      <c r="I7" s="3"/>
      <c r="J7" s="3"/>
      <c r="K7" s="3">
        <v>1</v>
      </c>
      <c r="L7" s="3"/>
      <c r="M7" s="3"/>
      <c r="N7" s="3"/>
      <c r="O7" s="3"/>
      <c r="P7" s="3">
        <v>1</v>
      </c>
      <c r="Q7" s="3">
        <v>1</v>
      </c>
      <c r="R7" s="3"/>
      <c r="S7" s="3"/>
      <c r="T7" s="3">
        <v>3</v>
      </c>
      <c r="U7" s="3"/>
      <c r="V7" s="3"/>
      <c r="W7" s="3"/>
      <c r="X7" s="3">
        <v>10</v>
      </c>
      <c r="Y7" s="3">
        <v>17</v>
      </c>
      <c r="Z7" s="3"/>
      <c r="AA7" s="3"/>
      <c r="AB7" s="3">
        <v>7</v>
      </c>
      <c r="AC7" s="3"/>
      <c r="AD7" s="3">
        <v>523</v>
      </c>
      <c r="AE7" s="3"/>
      <c r="AF7" s="3"/>
      <c r="AG7" s="3"/>
      <c r="AH7" s="3"/>
      <c r="AI7" s="3"/>
      <c r="AJ7" s="3"/>
      <c r="AK7" s="3"/>
      <c r="AL7" s="3">
        <v>5</v>
      </c>
      <c r="AM7" s="3">
        <v>2364</v>
      </c>
      <c r="AN7" s="3">
        <v>551</v>
      </c>
      <c r="AO7" s="3">
        <v>2383</v>
      </c>
      <c r="AP7" s="3">
        <v>2934</v>
      </c>
    </row>
    <row r="8" spans="1:42">
      <c r="A8" s="1" t="s">
        <v>14</v>
      </c>
      <c r="B8" s="787">
        <v>30</v>
      </c>
      <c r="C8" s="3"/>
      <c r="D8" s="3">
        <v>1</v>
      </c>
      <c r="E8" s="3">
        <v>1</v>
      </c>
      <c r="F8" s="3">
        <v>1</v>
      </c>
      <c r="G8" s="3"/>
      <c r="H8" s="3"/>
      <c r="I8" s="3">
        <v>49</v>
      </c>
      <c r="J8" s="3"/>
      <c r="K8" s="3">
        <v>12</v>
      </c>
      <c r="L8" s="3">
        <v>3</v>
      </c>
      <c r="M8" s="3"/>
      <c r="N8" s="3"/>
      <c r="O8" s="3">
        <v>17</v>
      </c>
      <c r="P8" s="3">
        <v>15</v>
      </c>
      <c r="Q8" s="3"/>
      <c r="R8" s="3">
        <v>6</v>
      </c>
      <c r="S8" s="3"/>
      <c r="T8" s="3">
        <v>75</v>
      </c>
      <c r="U8" s="3">
        <v>3</v>
      </c>
      <c r="V8" s="3"/>
      <c r="W8" s="3"/>
      <c r="X8" s="3">
        <v>17</v>
      </c>
      <c r="Y8" s="3">
        <v>400</v>
      </c>
      <c r="Z8" s="3"/>
      <c r="AA8" s="3"/>
      <c r="AB8" s="3">
        <v>22</v>
      </c>
      <c r="AC8" s="3"/>
      <c r="AD8" s="3">
        <v>8408</v>
      </c>
      <c r="AE8" s="3"/>
      <c r="AF8" s="3"/>
      <c r="AG8" s="3"/>
      <c r="AH8" s="3">
        <v>2</v>
      </c>
      <c r="AI8" s="3">
        <v>1</v>
      </c>
      <c r="AJ8" s="3"/>
      <c r="AK8" s="3"/>
      <c r="AL8" s="3"/>
      <c r="AM8" s="3">
        <v>1007</v>
      </c>
      <c r="AN8" s="3">
        <v>8923</v>
      </c>
      <c r="AO8" s="3">
        <v>1117</v>
      </c>
      <c r="AP8" s="3">
        <v>10040</v>
      </c>
    </row>
    <row r="9" spans="1:42">
      <c r="A9" s="1" t="s">
        <v>16</v>
      </c>
      <c r="B9" s="787">
        <v>31</v>
      </c>
      <c r="C9" s="3"/>
      <c r="D9" s="3"/>
      <c r="E9" s="3">
        <v>3</v>
      </c>
      <c r="F9" s="3">
        <v>7</v>
      </c>
      <c r="G9" s="3">
        <v>2</v>
      </c>
      <c r="H9" s="3"/>
      <c r="I9" s="3">
        <v>22</v>
      </c>
      <c r="J9" s="3">
        <v>309</v>
      </c>
      <c r="K9" s="3">
        <v>32</v>
      </c>
      <c r="L9" s="3">
        <v>4</v>
      </c>
      <c r="M9" s="3"/>
      <c r="N9" s="3"/>
      <c r="O9" s="3">
        <v>11</v>
      </c>
      <c r="P9" s="3">
        <v>11</v>
      </c>
      <c r="Q9" s="3">
        <v>8</v>
      </c>
      <c r="R9" s="3">
        <v>4</v>
      </c>
      <c r="S9" s="3"/>
      <c r="T9" s="3">
        <v>67</v>
      </c>
      <c r="U9" s="3">
        <v>1</v>
      </c>
      <c r="V9" s="3"/>
      <c r="W9" s="3"/>
      <c r="X9" s="3">
        <v>49</v>
      </c>
      <c r="Y9" s="3">
        <v>143</v>
      </c>
      <c r="Z9" s="3"/>
      <c r="AA9" s="3"/>
      <c r="AB9" s="3">
        <v>6</v>
      </c>
      <c r="AC9" s="3">
        <v>1</v>
      </c>
      <c r="AD9" s="3">
        <v>12295</v>
      </c>
      <c r="AE9" s="3"/>
      <c r="AF9" s="3"/>
      <c r="AG9" s="3"/>
      <c r="AH9" s="3"/>
      <c r="AI9" s="3">
        <v>3</v>
      </c>
      <c r="AJ9" s="3">
        <v>2</v>
      </c>
      <c r="AK9" s="3">
        <v>1</v>
      </c>
      <c r="AL9" s="3">
        <v>15</v>
      </c>
      <c r="AM9" s="3">
        <v>4883</v>
      </c>
      <c r="AN9" s="3">
        <v>12838</v>
      </c>
      <c r="AO9" s="3">
        <v>5041</v>
      </c>
      <c r="AP9" s="3">
        <v>17879</v>
      </c>
    </row>
    <row r="10" spans="1:42">
      <c r="A10" s="1" t="s">
        <v>18</v>
      </c>
      <c r="B10" s="787">
        <v>34</v>
      </c>
      <c r="C10" s="3"/>
      <c r="D10" s="3">
        <v>37</v>
      </c>
      <c r="E10" s="3">
        <v>4</v>
      </c>
      <c r="F10" s="3">
        <v>4</v>
      </c>
      <c r="G10" s="3">
        <v>1</v>
      </c>
      <c r="H10" s="3">
        <v>6</v>
      </c>
      <c r="I10" s="3">
        <v>6</v>
      </c>
      <c r="J10" s="3">
        <v>49</v>
      </c>
      <c r="K10" s="3">
        <v>41</v>
      </c>
      <c r="L10" s="3">
        <v>89</v>
      </c>
      <c r="M10" s="3">
        <v>1</v>
      </c>
      <c r="N10" s="3"/>
      <c r="O10" s="3">
        <v>50</v>
      </c>
      <c r="P10" s="3">
        <v>36</v>
      </c>
      <c r="Q10" s="3">
        <v>2</v>
      </c>
      <c r="R10" s="3">
        <v>15</v>
      </c>
      <c r="S10" s="3">
        <v>1</v>
      </c>
      <c r="T10" s="3">
        <v>60</v>
      </c>
      <c r="U10" s="3"/>
      <c r="V10" s="3"/>
      <c r="W10" s="3"/>
      <c r="X10" s="3">
        <v>154</v>
      </c>
      <c r="Y10" s="3">
        <v>385</v>
      </c>
      <c r="Z10" s="3"/>
      <c r="AA10" s="3"/>
      <c r="AB10" s="3">
        <v>63</v>
      </c>
      <c r="AC10" s="3">
        <v>3</v>
      </c>
      <c r="AD10" s="3">
        <v>23377</v>
      </c>
      <c r="AE10" s="3"/>
      <c r="AF10" s="3"/>
      <c r="AG10" s="3"/>
      <c r="AH10" s="3"/>
      <c r="AI10" s="3"/>
      <c r="AJ10" s="3">
        <v>2</v>
      </c>
      <c r="AK10" s="3"/>
      <c r="AL10" s="3">
        <v>9</v>
      </c>
      <c r="AM10" s="3">
        <v>4063</v>
      </c>
      <c r="AN10" s="3">
        <v>23980</v>
      </c>
      <c r="AO10" s="3">
        <v>4478</v>
      </c>
      <c r="AP10" s="3">
        <v>28458</v>
      </c>
    </row>
    <row r="11" spans="1:42">
      <c r="A11" s="1" t="s">
        <v>20</v>
      </c>
      <c r="B11" s="787">
        <v>36</v>
      </c>
      <c r="C11" s="3"/>
      <c r="D11" s="3">
        <v>4</v>
      </c>
      <c r="E11" s="3"/>
      <c r="F11" s="3"/>
      <c r="G11" s="3"/>
      <c r="H11" s="3"/>
      <c r="I11" s="3">
        <v>1</v>
      </c>
      <c r="J11" s="3"/>
      <c r="K11" s="3"/>
      <c r="L11" s="3"/>
      <c r="M11" s="3"/>
      <c r="N11" s="3"/>
      <c r="O11" s="3">
        <v>3</v>
      </c>
      <c r="P11" s="3">
        <v>1</v>
      </c>
      <c r="Q11" s="3"/>
      <c r="R11" s="3">
        <v>6</v>
      </c>
      <c r="S11" s="3"/>
      <c r="T11" s="3">
        <v>15</v>
      </c>
      <c r="U11" s="3"/>
      <c r="V11" s="3"/>
      <c r="W11" s="3"/>
      <c r="X11" s="3">
        <v>9</v>
      </c>
      <c r="Y11" s="3">
        <v>31</v>
      </c>
      <c r="Z11" s="3"/>
      <c r="AA11" s="3"/>
      <c r="AB11" s="3">
        <v>10</v>
      </c>
      <c r="AC11" s="3"/>
      <c r="AD11" s="3">
        <v>1851</v>
      </c>
      <c r="AE11" s="3"/>
      <c r="AF11" s="3"/>
      <c r="AG11" s="3"/>
      <c r="AH11" s="3"/>
      <c r="AI11" s="3"/>
      <c r="AJ11" s="3"/>
      <c r="AK11" s="3"/>
      <c r="AL11" s="3"/>
      <c r="AM11" s="3">
        <v>567</v>
      </c>
      <c r="AN11" s="3">
        <v>1908</v>
      </c>
      <c r="AO11" s="3">
        <v>590</v>
      </c>
      <c r="AP11" s="3">
        <v>2498</v>
      </c>
    </row>
    <row r="12" spans="1:42">
      <c r="A12" s="1" t="s">
        <v>22</v>
      </c>
      <c r="B12" s="787">
        <v>38</v>
      </c>
      <c r="C12" s="3"/>
      <c r="D12" s="3"/>
      <c r="E12" s="3"/>
      <c r="F12" s="3">
        <v>2</v>
      </c>
      <c r="G12" s="3"/>
      <c r="H12" s="3"/>
      <c r="I12" s="3"/>
      <c r="J12" s="3">
        <v>19</v>
      </c>
      <c r="K12" s="3"/>
      <c r="L12" s="3"/>
      <c r="M12" s="3"/>
      <c r="N12" s="3"/>
      <c r="O12" s="3">
        <v>1</v>
      </c>
      <c r="P12" s="3">
        <v>5</v>
      </c>
      <c r="Q12" s="3"/>
      <c r="R12" s="3"/>
      <c r="S12" s="3"/>
      <c r="T12" s="3">
        <v>15</v>
      </c>
      <c r="U12" s="3"/>
      <c r="V12" s="3"/>
      <c r="W12" s="3"/>
      <c r="X12" s="3"/>
      <c r="Y12" s="3">
        <v>7</v>
      </c>
      <c r="Z12" s="3"/>
      <c r="AA12" s="3"/>
      <c r="AB12" s="3">
        <v>1</v>
      </c>
      <c r="AC12" s="3"/>
      <c r="AD12" s="3">
        <v>6476</v>
      </c>
      <c r="AE12" s="3"/>
      <c r="AF12" s="3"/>
      <c r="AG12" s="3"/>
      <c r="AH12" s="3"/>
      <c r="AI12" s="3"/>
      <c r="AJ12" s="3"/>
      <c r="AK12" s="3"/>
      <c r="AL12" s="3"/>
      <c r="AM12" s="3">
        <v>2034</v>
      </c>
      <c r="AN12" s="3">
        <v>6523</v>
      </c>
      <c r="AO12" s="3">
        <v>2037</v>
      </c>
      <c r="AP12" s="3">
        <v>8560</v>
      </c>
    </row>
    <row r="13" spans="1:42">
      <c r="A13" s="1" t="s">
        <v>24</v>
      </c>
      <c r="B13" s="787">
        <v>40</v>
      </c>
      <c r="C13" s="3"/>
      <c r="D13" s="3">
        <v>1</v>
      </c>
      <c r="E13" s="3"/>
      <c r="F13" s="3">
        <v>9</v>
      </c>
      <c r="G13" s="3"/>
      <c r="H13" s="3"/>
      <c r="I13" s="3">
        <v>1</v>
      </c>
      <c r="J13" s="3">
        <v>28</v>
      </c>
      <c r="K13" s="3"/>
      <c r="L13" s="3">
        <v>1</v>
      </c>
      <c r="M13" s="3"/>
      <c r="N13" s="3"/>
      <c r="O13" s="3">
        <v>7</v>
      </c>
      <c r="P13" s="3">
        <v>8</v>
      </c>
      <c r="Q13" s="3">
        <v>5</v>
      </c>
      <c r="R13" s="3">
        <v>4</v>
      </c>
      <c r="S13" s="3"/>
      <c r="T13" s="3">
        <v>39</v>
      </c>
      <c r="U13" s="3">
        <v>1</v>
      </c>
      <c r="V13" s="3"/>
      <c r="W13" s="3"/>
      <c r="X13" s="3">
        <v>7</v>
      </c>
      <c r="Y13" s="3">
        <v>56</v>
      </c>
      <c r="Z13" s="3"/>
      <c r="AA13" s="3"/>
      <c r="AB13" s="3">
        <v>5</v>
      </c>
      <c r="AC13" s="3"/>
      <c r="AD13" s="3">
        <v>7942</v>
      </c>
      <c r="AE13" s="3"/>
      <c r="AF13" s="3"/>
      <c r="AG13" s="3"/>
      <c r="AH13" s="3"/>
      <c r="AI13" s="3">
        <v>2</v>
      </c>
      <c r="AJ13" s="3">
        <v>1</v>
      </c>
      <c r="AK13" s="3"/>
      <c r="AL13" s="3">
        <v>26</v>
      </c>
      <c r="AM13" s="3">
        <v>6985</v>
      </c>
      <c r="AN13" s="3">
        <v>8080</v>
      </c>
      <c r="AO13" s="3">
        <v>7048</v>
      </c>
      <c r="AP13" s="3">
        <v>15128</v>
      </c>
    </row>
    <row r="14" spans="1:42">
      <c r="A14" s="1" t="s">
        <v>3331</v>
      </c>
      <c r="B14" s="787">
        <v>42</v>
      </c>
      <c r="C14" s="3"/>
      <c r="D14" s="3">
        <v>7</v>
      </c>
      <c r="E14" s="3">
        <v>2</v>
      </c>
      <c r="F14" s="3">
        <v>5</v>
      </c>
      <c r="G14" s="3"/>
      <c r="H14" s="3"/>
      <c r="I14" s="3"/>
      <c r="J14" s="3"/>
      <c r="K14" s="3">
        <v>24</v>
      </c>
      <c r="L14" s="3">
        <v>7</v>
      </c>
      <c r="M14" s="3">
        <v>2</v>
      </c>
      <c r="N14" s="3"/>
      <c r="O14" s="3">
        <v>48</v>
      </c>
      <c r="P14" s="3">
        <v>24</v>
      </c>
      <c r="Q14" s="3">
        <v>1</v>
      </c>
      <c r="R14" s="3">
        <v>7</v>
      </c>
      <c r="S14" s="3"/>
      <c r="T14" s="3">
        <v>87</v>
      </c>
      <c r="U14" s="3">
        <v>2</v>
      </c>
      <c r="V14" s="3"/>
      <c r="W14" s="3"/>
      <c r="X14" s="3">
        <v>110</v>
      </c>
      <c r="Y14" s="3">
        <v>204</v>
      </c>
      <c r="Z14" s="3"/>
      <c r="AA14" s="3">
        <v>1</v>
      </c>
      <c r="AB14" s="3">
        <v>10</v>
      </c>
      <c r="AC14" s="3"/>
      <c r="AD14" s="3">
        <v>15086</v>
      </c>
      <c r="AE14" s="3"/>
      <c r="AF14" s="3"/>
      <c r="AG14" s="3"/>
      <c r="AH14" s="3">
        <v>3</v>
      </c>
      <c r="AI14" s="3">
        <v>2</v>
      </c>
      <c r="AJ14" s="3"/>
      <c r="AK14" s="3"/>
      <c r="AL14" s="3">
        <v>6</v>
      </c>
      <c r="AM14" s="3">
        <v>2796</v>
      </c>
      <c r="AN14" s="3">
        <v>15416</v>
      </c>
      <c r="AO14" s="3">
        <v>3018</v>
      </c>
      <c r="AP14" s="3">
        <v>18434</v>
      </c>
    </row>
    <row r="15" spans="1:42">
      <c r="A15" s="1" t="s">
        <v>30</v>
      </c>
      <c r="B15" s="787">
        <v>44</v>
      </c>
      <c r="C15" s="3"/>
      <c r="D15" s="3"/>
      <c r="E15" s="3">
        <v>1</v>
      </c>
      <c r="F15" s="3">
        <v>1</v>
      </c>
      <c r="G15" s="3"/>
      <c r="H15" s="3"/>
      <c r="I15" s="3"/>
      <c r="J15" s="3"/>
      <c r="K15" s="3"/>
      <c r="L15" s="3"/>
      <c r="M15" s="3"/>
      <c r="N15" s="3"/>
      <c r="O15" s="3">
        <v>7</v>
      </c>
      <c r="P15" s="3">
        <v>4</v>
      </c>
      <c r="Q15" s="3">
        <v>1</v>
      </c>
      <c r="R15" s="3"/>
      <c r="S15" s="3"/>
      <c r="T15" s="3">
        <v>6</v>
      </c>
      <c r="U15" s="3"/>
      <c r="V15" s="3"/>
      <c r="W15" s="3"/>
      <c r="X15" s="3">
        <v>3</v>
      </c>
      <c r="Y15" s="3">
        <v>18</v>
      </c>
      <c r="Z15" s="3"/>
      <c r="AA15" s="3"/>
      <c r="AB15" s="3">
        <v>5</v>
      </c>
      <c r="AC15" s="3"/>
      <c r="AD15" s="3">
        <v>3180</v>
      </c>
      <c r="AE15" s="3"/>
      <c r="AF15" s="3"/>
      <c r="AG15" s="3"/>
      <c r="AH15" s="3"/>
      <c r="AI15" s="3"/>
      <c r="AJ15" s="3"/>
      <c r="AK15" s="3"/>
      <c r="AL15" s="3">
        <v>4</v>
      </c>
      <c r="AM15" s="3">
        <v>2503</v>
      </c>
      <c r="AN15" s="3">
        <v>3213</v>
      </c>
      <c r="AO15" s="3">
        <v>2520</v>
      </c>
      <c r="AP15" s="3">
        <v>5733</v>
      </c>
    </row>
    <row r="16" spans="1:42">
      <c r="A16" s="1" t="s">
        <v>32</v>
      </c>
      <c r="B16" s="787">
        <v>45</v>
      </c>
      <c r="C16" s="3"/>
      <c r="D16" s="3">
        <v>17</v>
      </c>
      <c r="E16" s="3">
        <v>10</v>
      </c>
      <c r="F16" s="3">
        <v>256</v>
      </c>
      <c r="G16" s="3"/>
      <c r="H16" s="3">
        <v>4</v>
      </c>
      <c r="I16" s="3">
        <v>48</v>
      </c>
      <c r="J16" s="3">
        <v>222</v>
      </c>
      <c r="K16" s="3">
        <v>5</v>
      </c>
      <c r="L16" s="3">
        <v>883</v>
      </c>
      <c r="M16" s="3">
        <v>4</v>
      </c>
      <c r="N16" s="3">
        <v>9</v>
      </c>
      <c r="O16" s="3">
        <v>74</v>
      </c>
      <c r="P16" s="3">
        <v>117</v>
      </c>
      <c r="Q16" s="3">
        <v>37</v>
      </c>
      <c r="R16" s="3">
        <v>17</v>
      </c>
      <c r="S16" s="3">
        <v>1</v>
      </c>
      <c r="T16" s="3">
        <v>395</v>
      </c>
      <c r="U16" s="3">
        <v>1</v>
      </c>
      <c r="V16" s="3"/>
      <c r="W16" s="3">
        <v>3</v>
      </c>
      <c r="X16" s="3">
        <v>550</v>
      </c>
      <c r="Y16" s="3">
        <v>1719</v>
      </c>
      <c r="Z16" s="3">
        <v>4</v>
      </c>
      <c r="AA16" s="3">
        <v>1</v>
      </c>
      <c r="AB16" s="3">
        <v>35</v>
      </c>
      <c r="AC16" s="3">
        <v>2</v>
      </c>
      <c r="AD16" s="3">
        <v>23664</v>
      </c>
      <c r="AE16" s="3">
        <v>2</v>
      </c>
      <c r="AF16" s="3"/>
      <c r="AG16" s="3"/>
      <c r="AH16" s="3">
        <v>12</v>
      </c>
      <c r="AI16" s="3">
        <v>1</v>
      </c>
      <c r="AJ16" s="3">
        <v>3</v>
      </c>
      <c r="AK16" s="3">
        <v>1</v>
      </c>
      <c r="AL16" s="3">
        <v>159</v>
      </c>
      <c r="AM16" s="3">
        <v>36663</v>
      </c>
      <c r="AN16" s="3">
        <v>26190</v>
      </c>
      <c r="AO16" s="3">
        <v>38729</v>
      </c>
      <c r="AP16" s="3">
        <v>64919</v>
      </c>
    </row>
    <row r="17" spans="1:42">
      <c r="A17" s="1" t="s">
        <v>35</v>
      </c>
      <c r="B17" s="787">
        <v>51</v>
      </c>
      <c r="C17" s="3"/>
      <c r="D17" s="3"/>
      <c r="E17" s="3">
        <v>3</v>
      </c>
      <c r="F17" s="3">
        <v>65</v>
      </c>
      <c r="G17" s="3"/>
      <c r="H17" s="3"/>
      <c r="I17" s="3">
        <v>2</v>
      </c>
      <c r="J17" s="3">
        <v>162</v>
      </c>
      <c r="K17" s="3"/>
      <c r="L17" s="3">
        <v>980</v>
      </c>
      <c r="M17" s="3">
        <v>7</v>
      </c>
      <c r="N17" s="3"/>
      <c r="O17" s="3">
        <v>5</v>
      </c>
      <c r="P17" s="3">
        <v>9</v>
      </c>
      <c r="Q17" s="3">
        <v>3</v>
      </c>
      <c r="R17" s="3">
        <v>20</v>
      </c>
      <c r="S17" s="3">
        <v>1</v>
      </c>
      <c r="T17" s="3">
        <v>76</v>
      </c>
      <c r="U17" s="3"/>
      <c r="V17" s="3"/>
      <c r="W17" s="3"/>
      <c r="X17" s="3">
        <v>80</v>
      </c>
      <c r="Y17" s="3">
        <v>102</v>
      </c>
      <c r="Z17" s="3">
        <v>7</v>
      </c>
      <c r="AA17" s="3"/>
      <c r="AB17" s="3">
        <v>11</v>
      </c>
      <c r="AC17" s="3">
        <v>1</v>
      </c>
      <c r="AD17" s="3">
        <v>11770</v>
      </c>
      <c r="AE17" s="3"/>
      <c r="AF17" s="3"/>
      <c r="AG17" s="3"/>
      <c r="AH17" s="3">
        <v>2</v>
      </c>
      <c r="AI17" s="3"/>
      <c r="AJ17" s="3">
        <v>3</v>
      </c>
      <c r="AK17" s="3">
        <v>4</v>
      </c>
      <c r="AL17" s="3">
        <v>8</v>
      </c>
      <c r="AM17" s="3">
        <v>12615</v>
      </c>
      <c r="AN17" s="3">
        <v>12144</v>
      </c>
      <c r="AO17" s="3">
        <v>13792</v>
      </c>
      <c r="AP17" s="3">
        <v>25936</v>
      </c>
    </row>
    <row r="18" spans="1:42">
      <c r="A18" s="1" t="s">
        <v>3337</v>
      </c>
      <c r="B18" s="787">
        <v>55</v>
      </c>
      <c r="C18" s="3"/>
      <c r="D18" s="3"/>
      <c r="E18" s="3"/>
      <c r="F18" s="3">
        <v>14</v>
      </c>
      <c r="G18" s="3"/>
      <c r="H18" s="3"/>
      <c r="I18" s="3"/>
      <c r="J18" s="3">
        <v>5</v>
      </c>
      <c r="K18" s="3">
        <v>1</v>
      </c>
      <c r="L18" s="3"/>
      <c r="M18" s="3"/>
      <c r="N18" s="3"/>
      <c r="O18" s="3">
        <v>2</v>
      </c>
      <c r="P18" s="3"/>
      <c r="Q18" s="3"/>
      <c r="R18" s="3">
        <v>1</v>
      </c>
      <c r="S18" s="3"/>
      <c r="T18" s="3"/>
      <c r="U18" s="3"/>
      <c r="V18" s="3"/>
      <c r="W18" s="3"/>
      <c r="X18" s="3">
        <v>6</v>
      </c>
      <c r="Y18" s="3">
        <v>8</v>
      </c>
      <c r="Z18" s="3"/>
      <c r="AA18" s="3"/>
      <c r="AB18" s="3">
        <v>2</v>
      </c>
      <c r="AC18" s="3"/>
      <c r="AD18" s="3">
        <v>1090</v>
      </c>
      <c r="AE18" s="3"/>
      <c r="AF18" s="3"/>
      <c r="AG18" s="3"/>
      <c r="AH18" s="3"/>
      <c r="AI18" s="3"/>
      <c r="AJ18" s="3">
        <v>1</v>
      </c>
      <c r="AK18" s="3"/>
      <c r="AL18" s="3">
        <v>6</v>
      </c>
      <c r="AM18" s="3">
        <v>5394</v>
      </c>
      <c r="AN18" s="3">
        <v>1105</v>
      </c>
      <c r="AO18" s="3">
        <v>5425</v>
      </c>
      <c r="AP18" s="3">
        <v>6530</v>
      </c>
    </row>
    <row r="19" spans="1:42">
      <c r="A19" s="1" t="s">
        <v>39</v>
      </c>
      <c r="B19" s="787">
        <v>59</v>
      </c>
      <c r="C19" s="3"/>
      <c r="D19" s="3">
        <v>1</v>
      </c>
      <c r="E19" s="3"/>
      <c r="F19" s="3"/>
      <c r="G19" s="3"/>
      <c r="H19" s="3"/>
      <c r="I19" s="3"/>
      <c r="J19" s="3"/>
      <c r="K19" s="3">
        <v>6</v>
      </c>
      <c r="L19" s="3"/>
      <c r="M19" s="3"/>
      <c r="N19" s="3"/>
      <c r="O19" s="3">
        <v>2</v>
      </c>
      <c r="P19" s="3">
        <v>2</v>
      </c>
      <c r="Q19" s="3"/>
      <c r="R19" s="3">
        <v>2</v>
      </c>
      <c r="S19" s="3"/>
      <c r="T19" s="3">
        <v>2</v>
      </c>
      <c r="U19" s="3"/>
      <c r="V19" s="3"/>
      <c r="W19" s="3"/>
      <c r="X19" s="3"/>
      <c r="Y19" s="3">
        <v>18</v>
      </c>
      <c r="Z19" s="3"/>
      <c r="AA19" s="3"/>
      <c r="AB19" s="3">
        <v>1</v>
      </c>
      <c r="AC19" s="3"/>
      <c r="AD19" s="3">
        <v>2239</v>
      </c>
      <c r="AE19" s="3"/>
      <c r="AF19" s="3"/>
      <c r="AG19" s="3"/>
      <c r="AH19" s="3"/>
      <c r="AI19" s="3"/>
      <c r="AJ19" s="3">
        <v>1</v>
      </c>
      <c r="AK19" s="3"/>
      <c r="AL19" s="3"/>
      <c r="AM19" s="3">
        <v>325</v>
      </c>
      <c r="AN19" s="3">
        <v>2262</v>
      </c>
      <c r="AO19" s="3">
        <v>337</v>
      </c>
      <c r="AP19" s="3">
        <v>2599</v>
      </c>
    </row>
    <row r="20" spans="1:42">
      <c r="A20" s="1" t="s">
        <v>41</v>
      </c>
      <c r="B20" s="787">
        <v>79</v>
      </c>
      <c r="C20" s="3"/>
      <c r="D20" s="3">
        <v>16</v>
      </c>
      <c r="E20" s="3">
        <v>3</v>
      </c>
      <c r="F20" s="3">
        <v>13</v>
      </c>
      <c r="G20" s="3"/>
      <c r="H20" s="3"/>
      <c r="I20" s="3">
        <v>17</v>
      </c>
      <c r="J20" s="3">
        <v>19</v>
      </c>
      <c r="K20" s="3">
        <v>37</v>
      </c>
      <c r="L20" s="3">
        <v>10</v>
      </c>
      <c r="M20" s="3"/>
      <c r="N20" s="3"/>
      <c r="O20" s="3">
        <v>48</v>
      </c>
      <c r="P20" s="3">
        <v>44</v>
      </c>
      <c r="Q20" s="3">
        <v>12</v>
      </c>
      <c r="R20" s="3">
        <v>14</v>
      </c>
      <c r="S20" s="3">
        <v>1</v>
      </c>
      <c r="T20" s="3">
        <v>116</v>
      </c>
      <c r="U20" s="3">
        <v>1</v>
      </c>
      <c r="V20" s="3"/>
      <c r="W20" s="3"/>
      <c r="X20" s="3">
        <v>179</v>
      </c>
      <c r="Y20" s="3">
        <v>752</v>
      </c>
      <c r="Z20" s="3"/>
      <c r="AA20" s="3"/>
      <c r="AB20" s="3">
        <v>30</v>
      </c>
      <c r="AC20" s="3">
        <v>26</v>
      </c>
      <c r="AD20" s="3">
        <v>15284</v>
      </c>
      <c r="AE20" s="3">
        <v>1</v>
      </c>
      <c r="AF20" s="3"/>
      <c r="AG20" s="3"/>
      <c r="AH20" s="3">
        <v>7</v>
      </c>
      <c r="AI20" s="3"/>
      <c r="AJ20" s="3">
        <v>2</v>
      </c>
      <c r="AK20" s="3">
        <v>40</v>
      </c>
      <c r="AL20" s="3">
        <v>6</v>
      </c>
      <c r="AM20" s="3">
        <v>3953</v>
      </c>
      <c r="AN20" s="3">
        <v>16319</v>
      </c>
      <c r="AO20" s="3">
        <v>4312</v>
      </c>
      <c r="AP20" s="3">
        <v>20631</v>
      </c>
    </row>
    <row r="21" spans="1:42">
      <c r="A21" s="1" t="s">
        <v>43</v>
      </c>
      <c r="B21" s="787">
        <v>86</v>
      </c>
      <c r="C21" s="3"/>
      <c r="D21" s="3"/>
      <c r="E21" s="3"/>
      <c r="F21" s="3">
        <v>1</v>
      </c>
      <c r="G21" s="3"/>
      <c r="H21" s="3"/>
      <c r="I21" s="3"/>
      <c r="J21" s="3"/>
      <c r="K21" s="3">
        <v>2</v>
      </c>
      <c r="L21" s="3"/>
      <c r="M21" s="3"/>
      <c r="N21" s="3"/>
      <c r="O21" s="3"/>
      <c r="P21" s="3">
        <v>2</v>
      </c>
      <c r="Q21" s="3"/>
      <c r="R21" s="3">
        <v>1</v>
      </c>
      <c r="S21" s="3"/>
      <c r="T21" s="3">
        <v>5</v>
      </c>
      <c r="U21" s="3"/>
      <c r="V21" s="3"/>
      <c r="W21" s="3"/>
      <c r="X21" s="3">
        <v>2</v>
      </c>
      <c r="Y21" s="3">
        <v>18</v>
      </c>
      <c r="Z21" s="3">
        <v>1</v>
      </c>
      <c r="AA21" s="3"/>
      <c r="AB21" s="3">
        <v>2</v>
      </c>
      <c r="AC21" s="3"/>
      <c r="AD21" s="3">
        <v>2417</v>
      </c>
      <c r="AE21" s="3"/>
      <c r="AF21" s="3"/>
      <c r="AG21" s="3"/>
      <c r="AH21" s="3"/>
      <c r="AI21" s="3"/>
      <c r="AJ21" s="3"/>
      <c r="AK21" s="3"/>
      <c r="AL21" s="3">
        <v>1</v>
      </c>
      <c r="AM21" s="3">
        <v>297</v>
      </c>
      <c r="AN21" s="3">
        <v>2445</v>
      </c>
      <c r="AO21" s="3">
        <v>304</v>
      </c>
      <c r="AP21" s="3">
        <v>2749</v>
      </c>
    </row>
    <row r="22" spans="1:42">
      <c r="A22" s="1" t="s">
        <v>45</v>
      </c>
      <c r="B22" s="787">
        <v>88</v>
      </c>
      <c r="C22" s="3"/>
      <c r="D22" s="3">
        <v>119</v>
      </c>
      <c r="E22" s="3">
        <v>47</v>
      </c>
      <c r="F22" s="3">
        <v>91</v>
      </c>
      <c r="G22" s="3"/>
      <c r="H22" s="3">
        <v>1</v>
      </c>
      <c r="I22" s="3">
        <v>14</v>
      </c>
      <c r="J22" s="3">
        <v>4</v>
      </c>
      <c r="K22" s="3">
        <v>43</v>
      </c>
      <c r="L22" s="3">
        <v>67</v>
      </c>
      <c r="M22" s="3">
        <v>1</v>
      </c>
      <c r="N22" s="3">
        <v>2</v>
      </c>
      <c r="O22" s="3">
        <v>403</v>
      </c>
      <c r="P22" s="3">
        <v>311</v>
      </c>
      <c r="Q22" s="3">
        <v>112</v>
      </c>
      <c r="R22" s="3">
        <v>69</v>
      </c>
      <c r="S22" s="3">
        <v>8</v>
      </c>
      <c r="T22" s="3">
        <v>1671</v>
      </c>
      <c r="U22" s="3">
        <v>15</v>
      </c>
      <c r="V22" s="3"/>
      <c r="W22" s="3"/>
      <c r="X22" s="3">
        <v>1549</v>
      </c>
      <c r="Y22" s="3">
        <v>6676</v>
      </c>
      <c r="Z22" s="3">
        <v>1</v>
      </c>
      <c r="AA22" s="3"/>
      <c r="AB22" s="3">
        <v>316</v>
      </c>
      <c r="AC22" s="3"/>
      <c r="AD22" s="3">
        <v>82859</v>
      </c>
      <c r="AE22" s="3">
        <v>45</v>
      </c>
      <c r="AF22" s="3">
        <v>2</v>
      </c>
      <c r="AG22" s="3">
        <v>2</v>
      </c>
      <c r="AH22" s="3">
        <v>232</v>
      </c>
      <c r="AI22" s="3">
        <v>2</v>
      </c>
      <c r="AJ22" s="3">
        <v>4</v>
      </c>
      <c r="AK22" s="3"/>
      <c r="AL22" s="3">
        <v>81</v>
      </c>
      <c r="AM22" s="3">
        <v>26938</v>
      </c>
      <c r="AN22" s="3">
        <v>92124</v>
      </c>
      <c r="AO22" s="3">
        <v>29561</v>
      </c>
      <c r="AP22" s="3">
        <v>121685</v>
      </c>
    </row>
    <row r="23" spans="1:42">
      <c r="A23" s="1" t="s">
        <v>47</v>
      </c>
      <c r="B23" s="787">
        <v>91</v>
      </c>
      <c r="C23" s="3"/>
      <c r="D23" s="3"/>
      <c r="E23" s="3"/>
      <c r="F23" s="3">
        <v>3</v>
      </c>
      <c r="G23" s="3"/>
      <c r="H23" s="3"/>
      <c r="I23" s="3"/>
      <c r="J23" s="3"/>
      <c r="K23" s="3">
        <v>2</v>
      </c>
      <c r="L23" s="3"/>
      <c r="M23" s="3"/>
      <c r="N23" s="3"/>
      <c r="O23" s="3">
        <v>2</v>
      </c>
      <c r="P23" s="3">
        <v>5</v>
      </c>
      <c r="Q23" s="3">
        <v>1</v>
      </c>
      <c r="R23" s="3">
        <v>1</v>
      </c>
      <c r="S23" s="3"/>
      <c r="T23" s="3">
        <v>22</v>
      </c>
      <c r="U23" s="3"/>
      <c r="V23" s="3"/>
      <c r="W23" s="3"/>
      <c r="X23" s="3">
        <v>12</v>
      </c>
      <c r="Y23" s="3">
        <v>33</v>
      </c>
      <c r="Z23" s="3"/>
      <c r="AA23" s="3"/>
      <c r="AB23" s="3">
        <v>5</v>
      </c>
      <c r="AC23" s="3"/>
      <c r="AD23" s="3">
        <v>4586</v>
      </c>
      <c r="AE23" s="3"/>
      <c r="AF23" s="3"/>
      <c r="AG23" s="3"/>
      <c r="AH23" s="3"/>
      <c r="AI23" s="3"/>
      <c r="AJ23" s="3"/>
      <c r="AK23" s="3"/>
      <c r="AL23" s="3"/>
      <c r="AM23" s="3">
        <v>1581</v>
      </c>
      <c r="AN23" s="3">
        <v>4651</v>
      </c>
      <c r="AO23" s="3">
        <v>1602</v>
      </c>
      <c r="AP23" s="3">
        <v>6253</v>
      </c>
    </row>
    <row r="24" spans="1:42">
      <c r="A24" s="1" t="s">
        <v>49</v>
      </c>
      <c r="B24" s="787">
        <v>93</v>
      </c>
      <c r="C24" s="3"/>
      <c r="D24" s="3">
        <v>1</v>
      </c>
      <c r="E24" s="3"/>
      <c r="F24" s="3">
        <v>4</v>
      </c>
      <c r="G24" s="3"/>
      <c r="H24" s="3"/>
      <c r="I24" s="3">
        <v>1</v>
      </c>
      <c r="J24" s="3"/>
      <c r="K24" s="3">
        <v>7</v>
      </c>
      <c r="L24" s="3"/>
      <c r="M24" s="3"/>
      <c r="N24" s="3"/>
      <c r="O24" s="3">
        <v>1</v>
      </c>
      <c r="P24" s="3">
        <v>4</v>
      </c>
      <c r="Q24" s="3"/>
      <c r="R24" s="3">
        <v>1</v>
      </c>
      <c r="S24" s="3"/>
      <c r="T24" s="3">
        <v>12</v>
      </c>
      <c r="U24" s="3"/>
      <c r="V24" s="3"/>
      <c r="W24" s="3"/>
      <c r="X24" s="3"/>
      <c r="Y24" s="3">
        <v>76</v>
      </c>
      <c r="Z24" s="3">
        <v>1</v>
      </c>
      <c r="AA24" s="3"/>
      <c r="AB24" s="3">
        <v>10</v>
      </c>
      <c r="AC24" s="3"/>
      <c r="AD24" s="3">
        <v>4547</v>
      </c>
      <c r="AE24" s="3"/>
      <c r="AF24" s="3"/>
      <c r="AG24" s="3"/>
      <c r="AH24" s="3"/>
      <c r="AI24" s="3"/>
      <c r="AJ24" s="3"/>
      <c r="AK24" s="3"/>
      <c r="AL24" s="3"/>
      <c r="AM24" s="3">
        <v>9430</v>
      </c>
      <c r="AN24" s="3">
        <v>4650</v>
      </c>
      <c r="AO24" s="3">
        <v>9445</v>
      </c>
      <c r="AP24" s="3">
        <v>14095</v>
      </c>
    </row>
    <row r="25" spans="1:42">
      <c r="A25" s="1" t="s">
        <v>3346</v>
      </c>
      <c r="B25" s="787">
        <v>101</v>
      </c>
      <c r="C25" s="3"/>
      <c r="D25" s="3">
        <v>45</v>
      </c>
      <c r="E25" s="3">
        <v>4</v>
      </c>
      <c r="F25" s="3">
        <v>8</v>
      </c>
      <c r="G25" s="3"/>
      <c r="H25" s="3"/>
      <c r="I25" s="3">
        <v>1</v>
      </c>
      <c r="J25" s="3">
        <v>29</v>
      </c>
      <c r="K25" s="3">
        <v>47</v>
      </c>
      <c r="L25" s="3">
        <v>196</v>
      </c>
      <c r="M25" s="3"/>
      <c r="N25" s="3">
        <v>1</v>
      </c>
      <c r="O25" s="3">
        <v>8</v>
      </c>
      <c r="P25" s="3">
        <v>42</v>
      </c>
      <c r="Q25" s="3">
        <v>2</v>
      </c>
      <c r="R25" s="3">
        <v>6</v>
      </c>
      <c r="S25" s="3"/>
      <c r="T25" s="3">
        <v>76</v>
      </c>
      <c r="U25" s="3"/>
      <c r="V25" s="3"/>
      <c r="W25" s="3"/>
      <c r="X25" s="3">
        <v>36</v>
      </c>
      <c r="Y25" s="3">
        <v>226</v>
      </c>
      <c r="Z25" s="3"/>
      <c r="AA25" s="3"/>
      <c r="AB25" s="3">
        <v>31</v>
      </c>
      <c r="AC25" s="3"/>
      <c r="AD25" s="3">
        <v>14869</v>
      </c>
      <c r="AE25" s="3"/>
      <c r="AF25" s="3"/>
      <c r="AG25" s="3"/>
      <c r="AH25" s="3"/>
      <c r="AI25" s="3">
        <v>2</v>
      </c>
      <c r="AJ25" s="3"/>
      <c r="AK25" s="3"/>
      <c r="AL25" s="3">
        <v>18</v>
      </c>
      <c r="AM25" s="3">
        <v>3227</v>
      </c>
      <c r="AN25" s="3">
        <v>15276</v>
      </c>
      <c r="AO25" s="3">
        <v>3598</v>
      </c>
      <c r="AP25" s="3">
        <v>18874</v>
      </c>
    </row>
    <row r="26" spans="1:42">
      <c r="A26" s="1" t="s">
        <v>3332</v>
      </c>
      <c r="B26" s="787">
        <v>107</v>
      </c>
      <c r="C26" s="3"/>
      <c r="D26" s="3"/>
      <c r="E26" s="3">
        <v>1</v>
      </c>
      <c r="F26" s="3">
        <v>5</v>
      </c>
      <c r="G26" s="3"/>
      <c r="H26" s="3"/>
      <c r="I26" s="3"/>
      <c r="J26" s="3"/>
      <c r="K26" s="3">
        <v>6</v>
      </c>
      <c r="L26" s="3">
        <v>1</v>
      </c>
      <c r="M26" s="3"/>
      <c r="N26" s="3"/>
      <c r="O26" s="3">
        <v>3</v>
      </c>
      <c r="P26" s="3">
        <v>3</v>
      </c>
      <c r="Q26" s="3">
        <v>2</v>
      </c>
      <c r="R26" s="3"/>
      <c r="S26" s="3"/>
      <c r="T26" s="3">
        <v>9</v>
      </c>
      <c r="U26" s="3"/>
      <c r="V26" s="3"/>
      <c r="W26" s="3"/>
      <c r="X26" s="3"/>
      <c r="Y26" s="3">
        <v>7</v>
      </c>
      <c r="Z26" s="3"/>
      <c r="AA26" s="3"/>
      <c r="AB26" s="3">
        <v>3</v>
      </c>
      <c r="AC26" s="3"/>
      <c r="AD26" s="3">
        <v>3147</v>
      </c>
      <c r="AE26" s="3"/>
      <c r="AF26" s="3"/>
      <c r="AG26" s="3"/>
      <c r="AH26" s="3"/>
      <c r="AI26" s="3"/>
      <c r="AJ26" s="3"/>
      <c r="AK26" s="3"/>
      <c r="AL26" s="3">
        <v>2</v>
      </c>
      <c r="AM26" s="3">
        <v>2498</v>
      </c>
      <c r="AN26" s="3">
        <v>3169</v>
      </c>
      <c r="AO26" s="3">
        <v>2518</v>
      </c>
      <c r="AP26" s="3">
        <v>5687</v>
      </c>
    </row>
    <row r="27" spans="1:42">
      <c r="A27" s="1" t="s">
        <v>55</v>
      </c>
      <c r="B27" s="787">
        <v>113</v>
      </c>
      <c r="C27" s="3"/>
      <c r="D27" s="3">
        <v>3</v>
      </c>
      <c r="E27" s="3"/>
      <c r="F27" s="3">
        <v>4</v>
      </c>
      <c r="G27" s="3"/>
      <c r="H27" s="3"/>
      <c r="I27" s="3"/>
      <c r="J27" s="3">
        <v>24</v>
      </c>
      <c r="K27" s="3"/>
      <c r="L27" s="3">
        <v>5</v>
      </c>
      <c r="M27" s="3"/>
      <c r="N27" s="3"/>
      <c r="O27" s="3">
        <v>3</v>
      </c>
      <c r="P27" s="3">
        <v>6</v>
      </c>
      <c r="Q27" s="3"/>
      <c r="R27" s="3"/>
      <c r="S27" s="3"/>
      <c r="T27" s="3">
        <v>11</v>
      </c>
      <c r="U27" s="3"/>
      <c r="V27" s="3"/>
      <c r="W27" s="3"/>
      <c r="X27" s="3">
        <v>13</v>
      </c>
      <c r="Y27" s="3">
        <v>66</v>
      </c>
      <c r="Z27" s="3"/>
      <c r="AA27" s="3"/>
      <c r="AB27" s="3">
        <v>3</v>
      </c>
      <c r="AC27" s="3"/>
      <c r="AD27" s="3">
        <v>3376</v>
      </c>
      <c r="AE27" s="3"/>
      <c r="AF27" s="3"/>
      <c r="AG27" s="3"/>
      <c r="AH27" s="3"/>
      <c r="AI27" s="3"/>
      <c r="AJ27" s="3"/>
      <c r="AK27" s="3"/>
      <c r="AL27" s="3">
        <v>1</v>
      </c>
      <c r="AM27" s="3">
        <v>2727</v>
      </c>
      <c r="AN27" s="3">
        <v>3486</v>
      </c>
      <c r="AO27" s="3">
        <v>2756</v>
      </c>
      <c r="AP27" s="3">
        <v>6242</v>
      </c>
    </row>
    <row r="28" spans="1:42">
      <c r="A28" s="1" t="s">
        <v>57</v>
      </c>
      <c r="B28" s="787">
        <v>120</v>
      </c>
      <c r="C28" s="3"/>
      <c r="D28" s="3">
        <v>22</v>
      </c>
      <c r="E28" s="3">
        <v>2</v>
      </c>
      <c r="F28" s="3">
        <v>1</v>
      </c>
      <c r="G28" s="3"/>
      <c r="H28" s="3"/>
      <c r="I28" s="3"/>
      <c r="J28" s="3">
        <v>28</v>
      </c>
      <c r="K28" s="3"/>
      <c r="L28" s="3">
        <v>1328</v>
      </c>
      <c r="M28" s="3"/>
      <c r="N28" s="3">
        <v>1</v>
      </c>
      <c r="O28" s="3">
        <v>16</v>
      </c>
      <c r="P28" s="3">
        <v>2</v>
      </c>
      <c r="Q28" s="3">
        <v>5</v>
      </c>
      <c r="R28" s="3"/>
      <c r="S28" s="3"/>
      <c r="T28" s="3">
        <v>56</v>
      </c>
      <c r="U28" s="3"/>
      <c r="V28" s="3"/>
      <c r="W28" s="3"/>
      <c r="X28" s="3">
        <v>8</v>
      </c>
      <c r="Y28" s="3">
        <v>62</v>
      </c>
      <c r="Z28" s="3"/>
      <c r="AA28" s="3"/>
      <c r="AB28" s="3">
        <v>42</v>
      </c>
      <c r="AC28" s="3"/>
      <c r="AD28" s="3">
        <v>12273</v>
      </c>
      <c r="AE28" s="3"/>
      <c r="AF28" s="3"/>
      <c r="AG28" s="3"/>
      <c r="AH28" s="3"/>
      <c r="AI28" s="3">
        <v>4</v>
      </c>
      <c r="AJ28" s="3"/>
      <c r="AK28" s="3"/>
      <c r="AL28" s="3">
        <v>39</v>
      </c>
      <c r="AM28" s="3">
        <v>9087</v>
      </c>
      <c r="AN28" s="3">
        <v>12468</v>
      </c>
      <c r="AO28" s="3">
        <v>10508</v>
      </c>
      <c r="AP28" s="3">
        <v>22976</v>
      </c>
    </row>
    <row r="29" spans="1:42">
      <c r="A29" s="1" t="s">
        <v>59</v>
      </c>
      <c r="B29" s="787">
        <v>125</v>
      </c>
      <c r="C29" s="3"/>
      <c r="D29" s="3"/>
      <c r="E29" s="3"/>
      <c r="F29" s="3">
        <v>2</v>
      </c>
      <c r="G29" s="3"/>
      <c r="H29" s="3"/>
      <c r="I29" s="3"/>
      <c r="J29" s="3"/>
      <c r="K29" s="3">
        <v>13</v>
      </c>
      <c r="L29" s="3"/>
      <c r="M29" s="3"/>
      <c r="N29" s="3"/>
      <c r="O29" s="3">
        <v>7</v>
      </c>
      <c r="P29" s="3">
        <v>5</v>
      </c>
      <c r="Q29" s="3">
        <v>1</v>
      </c>
      <c r="R29" s="3">
        <v>5</v>
      </c>
      <c r="S29" s="3"/>
      <c r="T29" s="3">
        <v>15</v>
      </c>
      <c r="U29" s="3"/>
      <c r="V29" s="3"/>
      <c r="W29" s="3"/>
      <c r="X29" s="3">
        <v>9</v>
      </c>
      <c r="Y29" s="3">
        <v>24</v>
      </c>
      <c r="Z29" s="3"/>
      <c r="AA29" s="3"/>
      <c r="AB29" s="3">
        <v>6</v>
      </c>
      <c r="AC29" s="3"/>
      <c r="AD29" s="3">
        <v>5466</v>
      </c>
      <c r="AE29" s="3"/>
      <c r="AF29" s="3"/>
      <c r="AG29" s="3"/>
      <c r="AH29" s="3"/>
      <c r="AI29" s="3"/>
      <c r="AJ29" s="3"/>
      <c r="AK29" s="3"/>
      <c r="AL29" s="3">
        <v>1</v>
      </c>
      <c r="AM29" s="3">
        <v>1389</v>
      </c>
      <c r="AN29" s="3">
        <v>5516</v>
      </c>
      <c r="AO29" s="3">
        <v>1427</v>
      </c>
      <c r="AP29" s="3">
        <v>6943</v>
      </c>
    </row>
    <row r="30" spans="1:42">
      <c r="A30" s="1" t="s">
        <v>3348</v>
      </c>
      <c r="B30" s="787">
        <v>129</v>
      </c>
      <c r="C30" s="3"/>
      <c r="D30" s="3">
        <v>32</v>
      </c>
      <c r="E30" s="3">
        <v>3</v>
      </c>
      <c r="F30" s="3">
        <v>8</v>
      </c>
      <c r="G30" s="3"/>
      <c r="H30" s="3"/>
      <c r="I30" s="3">
        <v>17</v>
      </c>
      <c r="J30" s="3"/>
      <c r="K30" s="3">
        <v>31</v>
      </c>
      <c r="L30" s="3">
        <v>11</v>
      </c>
      <c r="M30" s="3"/>
      <c r="N30" s="3"/>
      <c r="O30" s="3">
        <v>90</v>
      </c>
      <c r="P30" s="3">
        <v>32</v>
      </c>
      <c r="Q30" s="3">
        <v>17</v>
      </c>
      <c r="R30" s="3">
        <v>13</v>
      </c>
      <c r="S30" s="3">
        <v>1</v>
      </c>
      <c r="T30" s="3">
        <v>147</v>
      </c>
      <c r="U30" s="3">
        <v>8</v>
      </c>
      <c r="V30" s="3"/>
      <c r="W30" s="3"/>
      <c r="X30" s="3">
        <v>211</v>
      </c>
      <c r="Y30" s="3">
        <v>487</v>
      </c>
      <c r="Z30" s="3">
        <v>4</v>
      </c>
      <c r="AA30" s="3"/>
      <c r="AB30" s="3">
        <v>57</v>
      </c>
      <c r="AC30" s="3">
        <v>1</v>
      </c>
      <c r="AD30" s="3">
        <v>16367</v>
      </c>
      <c r="AE30" s="3">
        <v>2</v>
      </c>
      <c r="AF30" s="3"/>
      <c r="AG30" s="3"/>
      <c r="AH30" s="3">
        <v>27</v>
      </c>
      <c r="AI30" s="3"/>
      <c r="AJ30" s="3">
        <v>9</v>
      </c>
      <c r="AK30" s="3"/>
      <c r="AL30" s="3">
        <v>1</v>
      </c>
      <c r="AM30" s="3">
        <v>2555</v>
      </c>
      <c r="AN30" s="3">
        <v>17124</v>
      </c>
      <c r="AO30" s="3">
        <v>3007</v>
      </c>
      <c r="AP30" s="3">
        <v>20131</v>
      </c>
    </row>
    <row r="31" spans="1:42">
      <c r="A31" s="1" t="s">
        <v>63</v>
      </c>
      <c r="B31" s="787">
        <v>134</v>
      </c>
      <c r="C31" s="3"/>
      <c r="D31" s="3"/>
      <c r="E31" s="3"/>
      <c r="F31" s="3">
        <v>4</v>
      </c>
      <c r="G31" s="3"/>
      <c r="H31" s="3"/>
      <c r="I31" s="3"/>
      <c r="J31" s="3">
        <v>1</v>
      </c>
      <c r="K31" s="3">
        <v>19</v>
      </c>
      <c r="L31" s="3"/>
      <c r="M31" s="3"/>
      <c r="N31" s="3"/>
      <c r="O31" s="3"/>
      <c r="P31" s="3"/>
      <c r="Q31" s="3">
        <v>1</v>
      </c>
      <c r="R31" s="3">
        <v>8</v>
      </c>
      <c r="S31" s="3"/>
      <c r="T31" s="3"/>
      <c r="U31" s="3"/>
      <c r="V31" s="3"/>
      <c r="W31" s="3"/>
      <c r="X31" s="3">
        <v>4</v>
      </c>
      <c r="Y31" s="3">
        <v>17</v>
      </c>
      <c r="Z31" s="3"/>
      <c r="AA31" s="3"/>
      <c r="AB31" s="3">
        <v>5</v>
      </c>
      <c r="AC31" s="3"/>
      <c r="AD31" s="3">
        <v>4539</v>
      </c>
      <c r="AE31" s="3"/>
      <c r="AF31" s="3"/>
      <c r="AG31" s="3"/>
      <c r="AH31" s="3"/>
      <c r="AI31" s="3"/>
      <c r="AJ31" s="3"/>
      <c r="AK31" s="3"/>
      <c r="AL31" s="3">
        <v>8</v>
      </c>
      <c r="AM31" s="3">
        <v>1788</v>
      </c>
      <c r="AN31" s="3">
        <v>4562</v>
      </c>
      <c r="AO31" s="3">
        <v>1832</v>
      </c>
      <c r="AP31" s="3">
        <v>6394</v>
      </c>
    </row>
    <row r="32" spans="1:42">
      <c r="A32" s="1" t="s">
        <v>65</v>
      </c>
      <c r="B32" s="787">
        <v>138</v>
      </c>
      <c r="C32" s="3"/>
      <c r="D32" s="3">
        <v>1</v>
      </c>
      <c r="E32" s="3">
        <v>1</v>
      </c>
      <c r="F32" s="3">
        <v>3</v>
      </c>
      <c r="G32" s="3"/>
      <c r="H32" s="3"/>
      <c r="I32" s="3"/>
      <c r="J32" s="3"/>
      <c r="K32" s="3">
        <v>14</v>
      </c>
      <c r="L32" s="3">
        <v>6</v>
      </c>
      <c r="M32" s="3"/>
      <c r="N32" s="3"/>
      <c r="O32" s="3">
        <v>6</v>
      </c>
      <c r="P32" s="3">
        <v>2</v>
      </c>
      <c r="Q32" s="3">
        <v>2</v>
      </c>
      <c r="R32" s="3">
        <v>5</v>
      </c>
      <c r="S32" s="3">
        <v>2</v>
      </c>
      <c r="T32" s="3">
        <v>8</v>
      </c>
      <c r="U32" s="3"/>
      <c r="V32" s="3"/>
      <c r="W32" s="3"/>
      <c r="X32" s="3">
        <v>48</v>
      </c>
      <c r="Y32" s="3">
        <v>36</v>
      </c>
      <c r="Z32" s="3"/>
      <c r="AA32" s="3"/>
      <c r="AB32" s="3">
        <v>6</v>
      </c>
      <c r="AC32" s="3"/>
      <c r="AD32" s="3">
        <v>7768</v>
      </c>
      <c r="AE32" s="3"/>
      <c r="AF32" s="3"/>
      <c r="AG32" s="3"/>
      <c r="AH32" s="3"/>
      <c r="AI32" s="3"/>
      <c r="AJ32" s="3"/>
      <c r="AK32" s="3"/>
      <c r="AL32" s="3">
        <v>2</v>
      </c>
      <c r="AM32" s="3">
        <v>3330</v>
      </c>
      <c r="AN32" s="3">
        <v>7820</v>
      </c>
      <c r="AO32" s="3">
        <v>3420</v>
      </c>
      <c r="AP32" s="3">
        <v>11240</v>
      </c>
    </row>
    <row r="33" spans="1:42">
      <c r="A33" s="1" t="s">
        <v>67</v>
      </c>
      <c r="B33" s="787">
        <v>142</v>
      </c>
      <c r="C33" s="3"/>
      <c r="D33" s="3"/>
      <c r="E33" s="3"/>
      <c r="F33" s="3"/>
      <c r="G33" s="3"/>
      <c r="H33" s="3"/>
      <c r="I33" s="3">
        <v>1</v>
      </c>
      <c r="J33" s="3">
        <v>2</v>
      </c>
      <c r="K33" s="3">
        <v>10</v>
      </c>
      <c r="L33" s="3"/>
      <c r="M33" s="3"/>
      <c r="N33" s="3"/>
      <c r="O33" s="3"/>
      <c r="P33" s="3">
        <v>1</v>
      </c>
      <c r="Q33" s="3"/>
      <c r="R33" s="3">
        <v>1</v>
      </c>
      <c r="S33" s="3"/>
      <c r="T33" s="3">
        <v>3</v>
      </c>
      <c r="U33" s="3"/>
      <c r="V33" s="3"/>
      <c r="W33" s="3"/>
      <c r="X33" s="3">
        <v>7</v>
      </c>
      <c r="Y33" s="3">
        <v>26</v>
      </c>
      <c r="Z33" s="3"/>
      <c r="AA33" s="3"/>
      <c r="AB33" s="3">
        <v>2</v>
      </c>
      <c r="AC33" s="3"/>
      <c r="AD33" s="3">
        <v>2401</v>
      </c>
      <c r="AE33" s="3"/>
      <c r="AF33" s="3"/>
      <c r="AG33" s="3"/>
      <c r="AH33" s="3"/>
      <c r="AI33" s="3"/>
      <c r="AJ33" s="3"/>
      <c r="AK33" s="3"/>
      <c r="AL33" s="3"/>
      <c r="AM33" s="3">
        <v>577</v>
      </c>
      <c r="AN33" s="3">
        <v>2435</v>
      </c>
      <c r="AO33" s="3">
        <v>596</v>
      </c>
      <c r="AP33" s="3">
        <v>3031</v>
      </c>
    </row>
    <row r="34" spans="1:42">
      <c r="A34" s="1" t="s">
        <v>69</v>
      </c>
      <c r="B34" s="787">
        <v>145</v>
      </c>
      <c r="C34" s="3"/>
      <c r="D34" s="3"/>
      <c r="E34" s="3">
        <v>1</v>
      </c>
      <c r="F34" s="3">
        <v>1</v>
      </c>
      <c r="G34" s="3"/>
      <c r="H34" s="3"/>
      <c r="I34" s="3"/>
      <c r="J34" s="3"/>
      <c r="K34" s="3">
        <v>15</v>
      </c>
      <c r="L34" s="3">
        <v>2</v>
      </c>
      <c r="M34" s="3"/>
      <c r="N34" s="3"/>
      <c r="O34" s="3"/>
      <c r="P34" s="3">
        <v>3</v>
      </c>
      <c r="Q34" s="3"/>
      <c r="R34" s="3">
        <v>3</v>
      </c>
      <c r="S34" s="3"/>
      <c r="T34" s="3">
        <v>1</v>
      </c>
      <c r="U34" s="3"/>
      <c r="V34" s="3"/>
      <c r="W34" s="3"/>
      <c r="X34" s="3">
        <v>6</v>
      </c>
      <c r="Y34" s="3">
        <v>6</v>
      </c>
      <c r="Z34" s="3"/>
      <c r="AA34" s="3"/>
      <c r="AB34" s="3">
        <v>4</v>
      </c>
      <c r="AC34" s="3"/>
      <c r="AD34" s="3">
        <v>2982</v>
      </c>
      <c r="AE34" s="3"/>
      <c r="AF34" s="3"/>
      <c r="AG34" s="3"/>
      <c r="AH34" s="3"/>
      <c r="AI34" s="3"/>
      <c r="AJ34" s="3"/>
      <c r="AK34" s="3"/>
      <c r="AL34" s="3">
        <v>1</v>
      </c>
      <c r="AM34" s="3">
        <v>409</v>
      </c>
      <c r="AN34" s="3">
        <v>2996</v>
      </c>
      <c r="AO34" s="3">
        <v>438</v>
      </c>
      <c r="AP34" s="3">
        <v>3434</v>
      </c>
    </row>
    <row r="35" spans="1:42">
      <c r="A35" s="1" t="s">
        <v>71</v>
      </c>
      <c r="B35" s="787">
        <v>147</v>
      </c>
      <c r="C35" s="3"/>
      <c r="D35" s="3">
        <v>10</v>
      </c>
      <c r="E35" s="3">
        <v>4</v>
      </c>
      <c r="F35" s="3">
        <v>94</v>
      </c>
      <c r="G35" s="3">
        <v>1</v>
      </c>
      <c r="H35" s="3"/>
      <c r="I35" s="3">
        <v>1</v>
      </c>
      <c r="J35" s="3">
        <v>107</v>
      </c>
      <c r="K35" s="3">
        <v>1</v>
      </c>
      <c r="L35" s="3">
        <v>37</v>
      </c>
      <c r="M35" s="3">
        <v>8</v>
      </c>
      <c r="N35" s="3"/>
      <c r="O35" s="3">
        <v>12</v>
      </c>
      <c r="P35" s="3">
        <v>12</v>
      </c>
      <c r="Q35" s="3">
        <v>18</v>
      </c>
      <c r="R35" s="3">
        <v>4</v>
      </c>
      <c r="S35" s="3">
        <v>1</v>
      </c>
      <c r="T35" s="3">
        <v>108</v>
      </c>
      <c r="U35" s="3"/>
      <c r="V35" s="3"/>
      <c r="W35" s="3">
        <v>1</v>
      </c>
      <c r="X35" s="3">
        <v>200</v>
      </c>
      <c r="Y35" s="3">
        <v>501</v>
      </c>
      <c r="Z35" s="3"/>
      <c r="AA35" s="3"/>
      <c r="AB35" s="3">
        <v>8</v>
      </c>
      <c r="AC35" s="3">
        <v>2</v>
      </c>
      <c r="AD35" s="3">
        <v>10836</v>
      </c>
      <c r="AE35" s="3"/>
      <c r="AF35" s="3"/>
      <c r="AG35" s="3"/>
      <c r="AH35" s="3"/>
      <c r="AI35" s="3"/>
      <c r="AJ35" s="3">
        <v>3</v>
      </c>
      <c r="AK35" s="3">
        <v>5</v>
      </c>
      <c r="AL35" s="3">
        <v>60</v>
      </c>
      <c r="AM35" s="3">
        <v>18694</v>
      </c>
      <c r="AN35" s="3">
        <v>11581</v>
      </c>
      <c r="AO35" s="3">
        <v>19147</v>
      </c>
      <c r="AP35" s="3">
        <v>30728</v>
      </c>
    </row>
    <row r="36" spans="1:42">
      <c r="A36" s="1" t="s">
        <v>73</v>
      </c>
      <c r="B36" s="787">
        <v>148</v>
      </c>
      <c r="C36" s="3"/>
      <c r="D36" s="3">
        <v>2</v>
      </c>
      <c r="E36" s="3">
        <v>24</v>
      </c>
      <c r="F36" s="3">
        <v>25</v>
      </c>
      <c r="G36" s="3"/>
      <c r="H36" s="3"/>
      <c r="I36" s="3">
        <v>3</v>
      </c>
      <c r="J36" s="3"/>
      <c r="K36" s="3">
        <v>26</v>
      </c>
      <c r="L36" s="3">
        <v>11</v>
      </c>
      <c r="M36" s="3"/>
      <c r="N36" s="3"/>
      <c r="O36" s="3">
        <v>18</v>
      </c>
      <c r="P36" s="3">
        <v>26</v>
      </c>
      <c r="Q36" s="3">
        <v>16</v>
      </c>
      <c r="R36" s="3">
        <v>2</v>
      </c>
      <c r="S36" s="3">
        <v>1</v>
      </c>
      <c r="T36" s="3">
        <v>195</v>
      </c>
      <c r="U36" s="3">
        <v>10</v>
      </c>
      <c r="V36" s="3"/>
      <c r="W36" s="3"/>
      <c r="X36" s="3">
        <v>212</v>
      </c>
      <c r="Y36" s="3">
        <v>457</v>
      </c>
      <c r="Z36" s="3"/>
      <c r="AA36" s="3"/>
      <c r="AB36" s="3">
        <v>59</v>
      </c>
      <c r="AC36" s="3"/>
      <c r="AD36" s="3">
        <v>11680</v>
      </c>
      <c r="AE36" s="3">
        <v>1</v>
      </c>
      <c r="AF36" s="3"/>
      <c r="AG36" s="3"/>
      <c r="AH36" s="3">
        <v>2</v>
      </c>
      <c r="AI36" s="3"/>
      <c r="AJ36" s="3"/>
      <c r="AK36" s="3"/>
      <c r="AL36" s="3">
        <v>5</v>
      </c>
      <c r="AM36" s="3">
        <v>5128</v>
      </c>
      <c r="AN36" s="3">
        <v>12420</v>
      </c>
      <c r="AO36" s="3">
        <v>5483</v>
      </c>
      <c r="AP36" s="3">
        <v>17903</v>
      </c>
    </row>
    <row r="37" spans="1:42">
      <c r="A37" s="1" t="s">
        <v>3333</v>
      </c>
      <c r="B37" s="787">
        <v>150</v>
      </c>
      <c r="C37" s="3"/>
      <c r="D37" s="3"/>
      <c r="E37" s="3"/>
      <c r="F37" s="3">
        <v>1</v>
      </c>
      <c r="G37" s="3"/>
      <c r="H37" s="3"/>
      <c r="I37" s="3">
        <v>1</v>
      </c>
      <c r="J37" s="3">
        <v>3</v>
      </c>
      <c r="K37" s="3">
        <v>11</v>
      </c>
      <c r="L37" s="3"/>
      <c r="M37" s="3"/>
      <c r="N37" s="3"/>
      <c r="O37" s="3">
        <v>1</v>
      </c>
      <c r="P37" s="3"/>
      <c r="Q37" s="3"/>
      <c r="R37" s="3"/>
      <c r="S37" s="3"/>
      <c r="T37" s="3">
        <v>6</v>
      </c>
      <c r="U37" s="3"/>
      <c r="V37" s="3"/>
      <c r="W37" s="3"/>
      <c r="X37" s="3">
        <v>2</v>
      </c>
      <c r="Y37" s="3">
        <v>16</v>
      </c>
      <c r="Z37" s="3"/>
      <c r="AA37" s="3"/>
      <c r="AB37" s="3">
        <v>2</v>
      </c>
      <c r="AC37" s="3"/>
      <c r="AD37" s="3">
        <v>1295</v>
      </c>
      <c r="AE37" s="3"/>
      <c r="AF37" s="3"/>
      <c r="AG37" s="3"/>
      <c r="AH37" s="3"/>
      <c r="AI37" s="3"/>
      <c r="AJ37" s="3"/>
      <c r="AK37" s="3">
        <v>1</v>
      </c>
      <c r="AL37" s="3">
        <v>1</v>
      </c>
      <c r="AM37" s="3">
        <v>301</v>
      </c>
      <c r="AN37" s="3">
        <v>1323</v>
      </c>
      <c r="AO37" s="3">
        <v>318</v>
      </c>
      <c r="AP37" s="3">
        <v>1641</v>
      </c>
    </row>
    <row r="38" spans="1:42">
      <c r="A38" s="1" t="s">
        <v>77</v>
      </c>
      <c r="B38" s="787">
        <v>154</v>
      </c>
      <c r="C38" s="3"/>
      <c r="D38" s="3">
        <v>11</v>
      </c>
      <c r="E38" s="3">
        <v>6</v>
      </c>
      <c r="F38" s="3">
        <v>56</v>
      </c>
      <c r="G38" s="3"/>
      <c r="H38" s="3"/>
      <c r="I38" s="3">
        <v>4</v>
      </c>
      <c r="J38" s="3">
        <v>7</v>
      </c>
      <c r="K38" s="3">
        <v>1</v>
      </c>
      <c r="L38" s="3">
        <v>1249</v>
      </c>
      <c r="M38" s="3"/>
      <c r="N38" s="3"/>
      <c r="O38" s="3">
        <v>331</v>
      </c>
      <c r="P38" s="3">
        <v>28</v>
      </c>
      <c r="Q38" s="3">
        <v>24</v>
      </c>
      <c r="R38" s="3">
        <v>15</v>
      </c>
      <c r="S38" s="3"/>
      <c r="T38" s="3">
        <v>364</v>
      </c>
      <c r="U38" s="3">
        <v>1</v>
      </c>
      <c r="V38" s="3">
        <v>7</v>
      </c>
      <c r="W38" s="3"/>
      <c r="X38" s="3">
        <v>315</v>
      </c>
      <c r="Y38" s="3">
        <v>307</v>
      </c>
      <c r="Z38" s="3">
        <v>6</v>
      </c>
      <c r="AA38" s="3"/>
      <c r="AB38" s="3">
        <v>106</v>
      </c>
      <c r="AC38" s="3">
        <v>1</v>
      </c>
      <c r="AD38" s="3">
        <v>51150</v>
      </c>
      <c r="AE38" s="3"/>
      <c r="AF38" s="3"/>
      <c r="AG38" s="3">
        <v>1</v>
      </c>
      <c r="AH38" s="3">
        <v>1</v>
      </c>
      <c r="AI38" s="3">
        <v>9</v>
      </c>
      <c r="AJ38" s="3">
        <v>1</v>
      </c>
      <c r="AK38" s="3"/>
      <c r="AL38" s="3">
        <v>22</v>
      </c>
      <c r="AM38" s="3">
        <v>24086</v>
      </c>
      <c r="AN38" s="3">
        <v>51980</v>
      </c>
      <c r="AO38" s="3">
        <v>26129</v>
      </c>
      <c r="AP38" s="3">
        <v>78109</v>
      </c>
    </row>
    <row r="39" spans="1:42">
      <c r="A39" s="1" t="s">
        <v>79</v>
      </c>
      <c r="B39" s="787">
        <v>172</v>
      </c>
      <c r="C39" s="3"/>
      <c r="D39" s="3">
        <v>8</v>
      </c>
      <c r="E39" s="3">
        <v>27</v>
      </c>
      <c r="F39" s="3">
        <v>214</v>
      </c>
      <c r="G39" s="3"/>
      <c r="H39" s="3"/>
      <c r="I39" s="3">
        <v>4</v>
      </c>
      <c r="J39" s="3">
        <v>132</v>
      </c>
      <c r="K39" s="3">
        <v>3</v>
      </c>
      <c r="L39" s="3">
        <v>2587</v>
      </c>
      <c r="M39" s="3">
        <v>2</v>
      </c>
      <c r="N39" s="3">
        <v>24</v>
      </c>
      <c r="O39" s="3">
        <v>20</v>
      </c>
      <c r="P39" s="3">
        <v>18</v>
      </c>
      <c r="Q39" s="3">
        <v>9</v>
      </c>
      <c r="R39" s="3">
        <v>14</v>
      </c>
      <c r="S39" s="3"/>
      <c r="T39" s="3">
        <v>98</v>
      </c>
      <c r="U39" s="3">
        <v>1</v>
      </c>
      <c r="V39" s="3"/>
      <c r="W39" s="3">
        <v>1</v>
      </c>
      <c r="X39" s="3">
        <v>175</v>
      </c>
      <c r="Y39" s="3">
        <v>236</v>
      </c>
      <c r="Z39" s="3">
        <v>31</v>
      </c>
      <c r="AA39" s="3"/>
      <c r="AB39" s="3">
        <v>12</v>
      </c>
      <c r="AC39" s="3"/>
      <c r="AD39" s="3">
        <v>14206</v>
      </c>
      <c r="AE39" s="3"/>
      <c r="AF39" s="3"/>
      <c r="AG39" s="3"/>
      <c r="AH39" s="3">
        <v>2</v>
      </c>
      <c r="AI39" s="3">
        <v>2</v>
      </c>
      <c r="AJ39" s="3">
        <v>4</v>
      </c>
      <c r="AK39" s="3">
        <v>22</v>
      </c>
      <c r="AL39" s="3">
        <v>58</v>
      </c>
      <c r="AM39" s="3">
        <v>23521</v>
      </c>
      <c r="AN39" s="3">
        <v>14784</v>
      </c>
      <c r="AO39" s="3">
        <v>26647</v>
      </c>
      <c r="AP39" s="3">
        <v>41431</v>
      </c>
    </row>
    <row r="40" spans="1:42">
      <c r="A40" s="1" t="s">
        <v>81</v>
      </c>
      <c r="B40" s="787">
        <v>190</v>
      </c>
      <c r="C40" s="3"/>
      <c r="D40" s="3">
        <v>1</v>
      </c>
      <c r="E40" s="3"/>
      <c r="F40" s="3">
        <v>1</v>
      </c>
      <c r="G40" s="3"/>
      <c r="H40" s="3"/>
      <c r="I40" s="3"/>
      <c r="J40" s="3">
        <v>1</v>
      </c>
      <c r="K40" s="3">
        <v>10</v>
      </c>
      <c r="L40" s="3">
        <v>1</v>
      </c>
      <c r="M40" s="3"/>
      <c r="N40" s="3"/>
      <c r="O40" s="3"/>
      <c r="P40" s="3">
        <v>5</v>
      </c>
      <c r="Q40" s="3"/>
      <c r="R40" s="3"/>
      <c r="S40" s="3"/>
      <c r="T40" s="3">
        <v>10</v>
      </c>
      <c r="U40" s="3">
        <v>1</v>
      </c>
      <c r="V40" s="3"/>
      <c r="W40" s="3"/>
      <c r="X40" s="3"/>
      <c r="Y40" s="3">
        <v>83</v>
      </c>
      <c r="Z40" s="3">
        <v>1</v>
      </c>
      <c r="AA40" s="3"/>
      <c r="AB40" s="3">
        <v>19</v>
      </c>
      <c r="AC40" s="3"/>
      <c r="AD40" s="3">
        <v>5305</v>
      </c>
      <c r="AE40" s="3"/>
      <c r="AF40" s="3"/>
      <c r="AG40" s="3"/>
      <c r="AH40" s="3"/>
      <c r="AI40" s="3"/>
      <c r="AJ40" s="3"/>
      <c r="AK40" s="3"/>
      <c r="AL40" s="3">
        <v>3</v>
      </c>
      <c r="AM40" s="3">
        <v>1269</v>
      </c>
      <c r="AN40" s="3">
        <v>5424</v>
      </c>
      <c r="AO40" s="3">
        <v>1286</v>
      </c>
      <c r="AP40" s="3">
        <v>6710</v>
      </c>
    </row>
    <row r="41" spans="1:42">
      <c r="A41" s="1" t="s">
        <v>84</v>
      </c>
      <c r="B41" s="787">
        <v>197</v>
      </c>
      <c r="C41" s="3"/>
      <c r="D41" s="3">
        <v>3</v>
      </c>
      <c r="E41" s="3"/>
      <c r="F41" s="3">
        <v>42</v>
      </c>
      <c r="G41" s="3"/>
      <c r="H41" s="3"/>
      <c r="I41" s="3"/>
      <c r="J41" s="3"/>
      <c r="K41" s="3">
        <v>2</v>
      </c>
      <c r="L41" s="3"/>
      <c r="M41" s="3"/>
      <c r="N41" s="3"/>
      <c r="O41" s="3">
        <v>7</v>
      </c>
      <c r="P41" s="3">
        <v>3</v>
      </c>
      <c r="Q41" s="3">
        <v>6</v>
      </c>
      <c r="R41" s="3">
        <v>3</v>
      </c>
      <c r="S41" s="3"/>
      <c r="T41" s="3">
        <v>23</v>
      </c>
      <c r="U41" s="3">
        <v>1</v>
      </c>
      <c r="V41" s="3"/>
      <c r="W41" s="3"/>
      <c r="X41" s="3">
        <v>39</v>
      </c>
      <c r="Y41" s="3">
        <v>62</v>
      </c>
      <c r="Z41" s="3"/>
      <c r="AA41" s="3"/>
      <c r="AB41" s="3">
        <v>6</v>
      </c>
      <c r="AC41" s="3"/>
      <c r="AD41" s="3">
        <v>2042</v>
      </c>
      <c r="AE41" s="3"/>
      <c r="AF41" s="3"/>
      <c r="AG41" s="3"/>
      <c r="AH41" s="3"/>
      <c r="AI41" s="3"/>
      <c r="AJ41" s="3">
        <v>4</v>
      </c>
      <c r="AK41" s="3"/>
      <c r="AL41" s="3">
        <v>1</v>
      </c>
      <c r="AM41" s="3">
        <v>9259</v>
      </c>
      <c r="AN41" s="3">
        <v>2136</v>
      </c>
      <c r="AO41" s="3">
        <v>9367</v>
      </c>
      <c r="AP41" s="3">
        <v>11503</v>
      </c>
    </row>
    <row r="42" spans="1:42">
      <c r="A42" s="1" t="s">
        <v>86</v>
      </c>
      <c r="B42" s="787">
        <v>206</v>
      </c>
      <c r="C42" s="3"/>
      <c r="D42" s="3">
        <v>1</v>
      </c>
      <c r="E42" s="3"/>
      <c r="F42" s="3">
        <v>3</v>
      </c>
      <c r="G42" s="3"/>
      <c r="H42" s="3"/>
      <c r="I42" s="3"/>
      <c r="J42" s="3">
        <v>2</v>
      </c>
      <c r="K42" s="3">
        <v>1</v>
      </c>
      <c r="L42" s="3"/>
      <c r="M42" s="3"/>
      <c r="N42" s="3"/>
      <c r="O42" s="3">
        <v>2</v>
      </c>
      <c r="P42" s="3">
        <v>6</v>
      </c>
      <c r="Q42" s="3"/>
      <c r="R42" s="3"/>
      <c r="S42" s="3"/>
      <c r="T42" s="3">
        <v>4</v>
      </c>
      <c r="U42" s="3"/>
      <c r="V42" s="3"/>
      <c r="W42" s="3"/>
      <c r="X42" s="3">
        <v>7</v>
      </c>
      <c r="Y42" s="3">
        <v>8</v>
      </c>
      <c r="Z42" s="3"/>
      <c r="AA42" s="3"/>
      <c r="AB42" s="3">
        <v>6</v>
      </c>
      <c r="AC42" s="3"/>
      <c r="AD42" s="3">
        <v>1616</v>
      </c>
      <c r="AE42" s="3"/>
      <c r="AF42" s="3"/>
      <c r="AG42" s="3"/>
      <c r="AH42" s="3"/>
      <c r="AI42" s="3"/>
      <c r="AJ42" s="3"/>
      <c r="AK42" s="3">
        <v>1</v>
      </c>
      <c r="AL42" s="3"/>
      <c r="AM42" s="3">
        <v>1081</v>
      </c>
      <c r="AN42" s="3">
        <v>1643</v>
      </c>
      <c r="AO42" s="3">
        <v>1095</v>
      </c>
      <c r="AP42" s="3">
        <v>2738</v>
      </c>
    </row>
    <row r="43" spans="1:42">
      <c r="A43" s="1" t="s">
        <v>88</v>
      </c>
      <c r="B43" s="787">
        <v>209</v>
      </c>
      <c r="C43" s="3"/>
      <c r="D43" s="3">
        <v>55</v>
      </c>
      <c r="E43" s="3">
        <v>2</v>
      </c>
      <c r="F43" s="3">
        <v>3</v>
      </c>
      <c r="G43" s="3"/>
      <c r="H43" s="3">
        <v>14</v>
      </c>
      <c r="I43" s="3"/>
      <c r="J43" s="3">
        <v>5</v>
      </c>
      <c r="K43" s="3">
        <v>14</v>
      </c>
      <c r="L43" s="3">
        <v>7</v>
      </c>
      <c r="M43" s="3"/>
      <c r="N43" s="3"/>
      <c r="O43" s="3">
        <v>11</v>
      </c>
      <c r="P43" s="3">
        <v>15</v>
      </c>
      <c r="Q43" s="3">
        <v>2</v>
      </c>
      <c r="R43" s="3">
        <v>3</v>
      </c>
      <c r="S43" s="3"/>
      <c r="T43" s="3">
        <v>10</v>
      </c>
      <c r="U43" s="3"/>
      <c r="V43" s="3"/>
      <c r="W43" s="3"/>
      <c r="X43" s="3">
        <v>22</v>
      </c>
      <c r="Y43" s="3">
        <v>90</v>
      </c>
      <c r="Z43" s="3"/>
      <c r="AA43" s="3"/>
      <c r="AB43" s="3">
        <v>15</v>
      </c>
      <c r="AC43" s="3">
        <v>4</v>
      </c>
      <c r="AD43" s="3">
        <v>10846</v>
      </c>
      <c r="AE43" s="3"/>
      <c r="AF43" s="3"/>
      <c r="AG43" s="3"/>
      <c r="AH43" s="3"/>
      <c r="AI43" s="3"/>
      <c r="AJ43" s="3"/>
      <c r="AK43" s="3">
        <v>3</v>
      </c>
      <c r="AL43" s="3">
        <v>3</v>
      </c>
      <c r="AM43" s="3">
        <v>2464</v>
      </c>
      <c r="AN43" s="3">
        <v>11002</v>
      </c>
      <c r="AO43" s="3">
        <v>2586</v>
      </c>
      <c r="AP43" s="3">
        <v>13588</v>
      </c>
    </row>
    <row r="44" spans="1:42">
      <c r="A44" s="1" t="s">
        <v>90</v>
      </c>
      <c r="B44" s="787">
        <v>212</v>
      </c>
      <c r="C44" s="3"/>
      <c r="D44" s="3">
        <v>128</v>
      </c>
      <c r="E44" s="3">
        <v>19</v>
      </c>
      <c r="F44" s="3">
        <v>10</v>
      </c>
      <c r="G44" s="3">
        <v>1</v>
      </c>
      <c r="H44" s="3"/>
      <c r="I44" s="3">
        <v>1</v>
      </c>
      <c r="J44" s="3">
        <v>31</v>
      </c>
      <c r="K44" s="3">
        <v>36</v>
      </c>
      <c r="L44" s="3">
        <v>5</v>
      </c>
      <c r="M44" s="3">
        <v>2</v>
      </c>
      <c r="N44" s="3">
        <v>1</v>
      </c>
      <c r="O44" s="3">
        <v>112</v>
      </c>
      <c r="P44" s="3">
        <v>29</v>
      </c>
      <c r="Q44" s="3">
        <v>14</v>
      </c>
      <c r="R44" s="3">
        <v>37</v>
      </c>
      <c r="S44" s="3">
        <v>9</v>
      </c>
      <c r="T44" s="3">
        <v>88</v>
      </c>
      <c r="U44" s="3">
        <v>3</v>
      </c>
      <c r="V44" s="3"/>
      <c r="W44" s="3"/>
      <c r="X44" s="3">
        <v>146</v>
      </c>
      <c r="Y44" s="3">
        <v>386</v>
      </c>
      <c r="Z44" s="3">
        <v>3</v>
      </c>
      <c r="AA44" s="3"/>
      <c r="AB44" s="3">
        <v>27</v>
      </c>
      <c r="AC44" s="3">
        <v>7</v>
      </c>
      <c r="AD44" s="3">
        <v>14935</v>
      </c>
      <c r="AE44" s="3">
        <v>5</v>
      </c>
      <c r="AF44" s="3"/>
      <c r="AG44" s="3"/>
      <c r="AH44" s="3">
        <v>12</v>
      </c>
      <c r="AI44" s="3"/>
      <c r="AJ44" s="3">
        <v>7</v>
      </c>
      <c r="AK44" s="3">
        <v>26</v>
      </c>
      <c r="AL44" s="3">
        <v>5</v>
      </c>
      <c r="AM44" s="3">
        <v>3069</v>
      </c>
      <c r="AN44" s="3">
        <v>15551</v>
      </c>
      <c r="AO44" s="3">
        <v>3603</v>
      </c>
      <c r="AP44" s="3">
        <v>19154</v>
      </c>
    </row>
    <row r="45" spans="1:42">
      <c r="A45" s="1" t="s">
        <v>92</v>
      </c>
      <c r="B45" s="787">
        <v>234</v>
      </c>
      <c r="C45" s="3"/>
      <c r="D45" s="3">
        <v>3</v>
      </c>
      <c r="E45" s="3"/>
      <c r="F45" s="3">
        <v>6</v>
      </c>
      <c r="G45" s="3"/>
      <c r="H45" s="3"/>
      <c r="I45" s="3"/>
      <c r="J45" s="3">
        <v>441</v>
      </c>
      <c r="K45" s="3">
        <v>1</v>
      </c>
      <c r="L45" s="3">
        <v>4664</v>
      </c>
      <c r="M45" s="3"/>
      <c r="N45" s="3">
        <v>4</v>
      </c>
      <c r="O45" s="3">
        <v>18</v>
      </c>
      <c r="P45" s="3">
        <v>8</v>
      </c>
      <c r="Q45" s="3">
        <v>8</v>
      </c>
      <c r="R45" s="3"/>
      <c r="S45" s="3"/>
      <c r="T45" s="3">
        <v>52</v>
      </c>
      <c r="U45" s="3">
        <v>1</v>
      </c>
      <c r="V45" s="3"/>
      <c r="W45" s="3">
        <v>2</v>
      </c>
      <c r="X45" s="3">
        <v>24</v>
      </c>
      <c r="Y45" s="3">
        <v>133</v>
      </c>
      <c r="Z45" s="3"/>
      <c r="AA45" s="3"/>
      <c r="AB45" s="3"/>
      <c r="AC45" s="3"/>
      <c r="AD45" s="3">
        <v>4066</v>
      </c>
      <c r="AE45" s="3"/>
      <c r="AF45" s="3"/>
      <c r="AG45" s="3"/>
      <c r="AH45" s="3"/>
      <c r="AI45" s="3">
        <v>4</v>
      </c>
      <c r="AJ45" s="3">
        <v>3</v>
      </c>
      <c r="AK45" s="3">
        <v>3</v>
      </c>
      <c r="AL45" s="3">
        <v>82</v>
      </c>
      <c r="AM45" s="3">
        <v>11566</v>
      </c>
      <c r="AN45" s="3">
        <v>4713</v>
      </c>
      <c r="AO45" s="3">
        <v>16376</v>
      </c>
      <c r="AP45" s="3">
        <v>21089</v>
      </c>
    </row>
    <row r="46" spans="1:42">
      <c r="A46" s="1" t="s">
        <v>95</v>
      </c>
      <c r="B46" s="787">
        <v>237</v>
      </c>
      <c r="C46" s="3"/>
      <c r="D46" s="3"/>
      <c r="E46" s="3"/>
      <c r="F46" s="3"/>
      <c r="G46" s="3"/>
      <c r="H46" s="3"/>
      <c r="I46" s="3"/>
      <c r="J46" s="3"/>
      <c r="K46" s="3">
        <v>11</v>
      </c>
      <c r="L46" s="3"/>
      <c r="M46" s="3"/>
      <c r="N46" s="3"/>
      <c r="O46" s="3"/>
      <c r="P46" s="3">
        <v>7</v>
      </c>
      <c r="Q46" s="3">
        <v>1</v>
      </c>
      <c r="R46" s="3">
        <v>5</v>
      </c>
      <c r="S46" s="3"/>
      <c r="T46" s="3">
        <v>37</v>
      </c>
      <c r="U46" s="3">
        <v>1</v>
      </c>
      <c r="V46" s="3"/>
      <c r="W46" s="3"/>
      <c r="X46" s="3">
        <v>148</v>
      </c>
      <c r="Y46" s="3">
        <v>229</v>
      </c>
      <c r="Z46" s="3">
        <v>1</v>
      </c>
      <c r="AA46" s="3"/>
      <c r="AB46" s="3">
        <v>20</v>
      </c>
      <c r="AC46" s="3"/>
      <c r="AD46" s="3">
        <v>6531</v>
      </c>
      <c r="AE46" s="3">
        <v>3</v>
      </c>
      <c r="AF46" s="3"/>
      <c r="AG46" s="3"/>
      <c r="AH46" s="3">
        <v>11</v>
      </c>
      <c r="AI46" s="3"/>
      <c r="AJ46" s="3"/>
      <c r="AK46" s="3"/>
      <c r="AL46" s="3">
        <v>2</v>
      </c>
      <c r="AM46" s="3">
        <v>1206</v>
      </c>
      <c r="AN46" s="3">
        <v>6839</v>
      </c>
      <c r="AO46" s="3">
        <v>1374</v>
      </c>
      <c r="AP46" s="3">
        <v>8213</v>
      </c>
    </row>
    <row r="47" spans="1:42">
      <c r="A47" s="1" t="s">
        <v>97</v>
      </c>
      <c r="B47" s="787">
        <v>240</v>
      </c>
      <c r="C47" s="3"/>
      <c r="D47" s="3"/>
      <c r="E47" s="3"/>
      <c r="F47" s="3"/>
      <c r="G47" s="3"/>
      <c r="H47" s="3"/>
      <c r="I47" s="3"/>
      <c r="J47" s="3"/>
      <c r="K47" s="3">
        <v>1</v>
      </c>
      <c r="L47" s="3"/>
      <c r="M47" s="3"/>
      <c r="N47" s="3">
        <v>1</v>
      </c>
      <c r="O47" s="3">
        <v>3</v>
      </c>
      <c r="P47" s="3">
        <v>5</v>
      </c>
      <c r="Q47" s="3"/>
      <c r="R47" s="3">
        <v>3</v>
      </c>
      <c r="S47" s="3"/>
      <c r="T47" s="3">
        <v>6</v>
      </c>
      <c r="U47" s="3"/>
      <c r="V47" s="3"/>
      <c r="W47" s="3"/>
      <c r="X47" s="3">
        <v>4</v>
      </c>
      <c r="Y47" s="3">
        <v>36</v>
      </c>
      <c r="Z47" s="3"/>
      <c r="AA47" s="3"/>
      <c r="AB47" s="3">
        <v>6</v>
      </c>
      <c r="AC47" s="3"/>
      <c r="AD47" s="3">
        <v>6114</v>
      </c>
      <c r="AE47" s="3"/>
      <c r="AF47" s="3"/>
      <c r="AG47" s="3"/>
      <c r="AH47" s="3"/>
      <c r="AI47" s="3"/>
      <c r="AJ47" s="3"/>
      <c r="AK47" s="3">
        <v>3</v>
      </c>
      <c r="AL47" s="3">
        <v>2</v>
      </c>
      <c r="AM47" s="3">
        <v>447</v>
      </c>
      <c r="AN47" s="3">
        <v>6171</v>
      </c>
      <c r="AO47" s="3">
        <v>460</v>
      </c>
      <c r="AP47" s="3">
        <v>6631</v>
      </c>
    </row>
    <row r="48" spans="1:42">
      <c r="A48" s="1" t="s">
        <v>99</v>
      </c>
      <c r="B48" s="787">
        <v>250</v>
      </c>
      <c r="C48" s="3"/>
      <c r="D48" s="3">
        <v>22</v>
      </c>
      <c r="E48" s="3"/>
      <c r="F48" s="3">
        <v>11</v>
      </c>
      <c r="G48" s="3"/>
      <c r="H48" s="3"/>
      <c r="I48" s="3">
        <v>1</v>
      </c>
      <c r="J48" s="3">
        <v>760</v>
      </c>
      <c r="K48" s="3">
        <v>11</v>
      </c>
      <c r="L48" s="3">
        <v>1128</v>
      </c>
      <c r="M48" s="3"/>
      <c r="N48" s="3">
        <v>2</v>
      </c>
      <c r="O48" s="3">
        <v>28</v>
      </c>
      <c r="P48" s="3">
        <v>9</v>
      </c>
      <c r="Q48" s="3">
        <v>38</v>
      </c>
      <c r="R48" s="3">
        <v>3</v>
      </c>
      <c r="S48" s="3"/>
      <c r="T48" s="3">
        <v>365</v>
      </c>
      <c r="U48" s="3"/>
      <c r="V48" s="3"/>
      <c r="W48" s="3"/>
      <c r="X48" s="3">
        <v>29</v>
      </c>
      <c r="Y48" s="3">
        <v>315</v>
      </c>
      <c r="Z48" s="3"/>
      <c r="AA48" s="3"/>
      <c r="AB48" s="3">
        <v>26</v>
      </c>
      <c r="AC48" s="3">
        <v>5</v>
      </c>
      <c r="AD48" s="3">
        <v>27695</v>
      </c>
      <c r="AE48" s="3"/>
      <c r="AF48" s="3"/>
      <c r="AG48" s="3"/>
      <c r="AH48" s="3"/>
      <c r="AI48" s="3">
        <v>13</v>
      </c>
      <c r="AJ48" s="3">
        <v>3</v>
      </c>
      <c r="AK48" s="3">
        <v>3</v>
      </c>
      <c r="AL48" s="3">
        <v>25</v>
      </c>
      <c r="AM48" s="3">
        <v>17718</v>
      </c>
      <c r="AN48" s="3">
        <v>29193</v>
      </c>
      <c r="AO48" s="3">
        <v>19017</v>
      </c>
      <c r="AP48" s="3">
        <v>48210</v>
      </c>
    </row>
    <row r="49" spans="1:42">
      <c r="A49" s="1" t="s">
        <v>102</v>
      </c>
      <c r="B49" s="787">
        <v>264</v>
      </c>
      <c r="C49" s="3"/>
      <c r="D49" s="3">
        <v>3</v>
      </c>
      <c r="E49" s="3">
        <v>1</v>
      </c>
      <c r="F49" s="3">
        <v>3</v>
      </c>
      <c r="G49" s="3"/>
      <c r="H49" s="3"/>
      <c r="I49" s="3">
        <v>1</v>
      </c>
      <c r="J49" s="3"/>
      <c r="K49" s="3">
        <v>14</v>
      </c>
      <c r="L49" s="3">
        <v>3</v>
      </c>
      <c r="M49" s="3"/>
      <c r="N49" s="3"/>
      <c r="O49" s="3">
        <v>6</v>
      </c>
      <c r="P49" s="3">
        <v>3</v>
      </c>
      <c r="Q49" s="3"/>
      <c r="R49" s="3"/>
      <c r="S49" s="3"/>
      <c r="T49" s="3">
        <v>27</v>
      </c>
      <c r="U49" s="3"/>
      <c r="V49" s="3"/>
      <c r="W49" s="3"/>
      <c r="X49" s="3">
        <v>13</v>
      </c>
      <c r="Y49" s="3">
        <v>75</v>
      </c>
      <c r="Z49" s="3"/>
      <c r="AA49" s="3"/>
      <c r="AB49" s="3">
        <v>10</v>
      </c>
      <c r="AC49" s="3"/>
      <c r="AD49" s="3">
        <v>2436</v>
      </c>
      <c r="AE49" s="3"/>
      <c r="AF49" s="3"/>
      <c r="AG49" s="3"/>
      <c r="AH49" s="3">
        <v>2</v>
      </c>
      <c r="AI49" s="3"/>
      <c r="AJ49" s="3"/>
      <c r="AK49" s="3">
        <v>2</v>
      </c>
      <c r="AL49" s="3"/>
      <c r="AM49" s="3">
        <v>329</v>
      </c>
      <c r="AN49" s="3">
        <v>2555</v>
      </c>
      <c r="AO49" s="3">
        <v>373</v>
      </c>
      <c r="AP49" s="3">
        <v>2928</v>
      </c>
    </row>
    <row r="50" spans="1:42">
      <c r="A50" s="1" t="s">
        <v>104</v>
      </c>
      <c r="B50" s="787">
        <v>266</v>
      </c>
      <c r="C50" s="3"/>
      <c r="D50" s="3">
        <v>248</v>
      </c>
      <c r="E50" s="3">
        <v>63</v>
      </c>
      <c r="F50" s="3">
        <v>19</v>
      </c>
      <c r="G50" s="3"/>
      <c r="H50" s="3"/>
      <c r="I50" s="3">
        <v>18</v>
      </c>
      <c r="J50" s="3">
        <v>1</v>
      </c>
      <c r="K50" s="3">
        <v>183</v>
      </c>
      <c r="L50" s="3">
        <v>14</v>
      </c>
      <c r="M50" s="3">
        <v>10</v>
      </c>
      <c r="N50" s="3"/>
      <c r="O50" s="3">
        <v>65</v>
      </c>
      <c r="P50" s="3">
        <v>45</v>
      </c>
      <c r="Q50" s="3"/>
      <c r="R50" s="3">
        <v>131</v>
      </c>
      <c r="S50" s="3">
        <v>1</v>
      </c>
      <c r="T50" s="3">
        <v>113</v>
      </c>
      <c r="U50" s="3">
        <v>1</v>
      </c>
      <c r="V50" s="3"/>
      <c r="W50" s="3"/>
      <c r="X50" s="3">
        <v>146</v>
      </c>
      <c r="Y50" s="3">
        <v>409</v>
      </c>
      <c r="Z50" s="3">
        <v>1</v>
      </c>
      <c r="AA50" s="3"/>
      <c r="AB50" s="3">
        <v>568</v>
      </c>
      <c r="AC50" s="3"/>
      <c r="AD50" s="3">
        <v>20413</v>
      </c>
      <c r="AE50" s="3">
        <v>38</v>
      </c>
      <c r="AF50" s="3">
        <v>1</v>
      </c>
      <c r="AG50" s="3">
        <v>2</v>
      </c>
      <c r="AH50" s="3">
        <v>123</v>
      </c>
      <c r="AI50" s="3"/>
      <c r="AJ50" s="3">
        <v>13</v>
      </c>
      <c r="AK50" s="3"/>
      <c r="AL50" s="3">
        <v>6</v>
      </c>
      <c r="AM50" s="3">
        <v>3040</v>
      </c>
      <c r="AN50" s="3">
        <v>21714</v>
      </c>
      <c r="AO50" s="3">
        <v>3958</v>
      </c>
      <c r="AP50" s="3">
        <v>25672</v>
      </c>
    </row>
    <row r="51" spans="1:42">
      <c r="A51" s="1" t="s">
        <v>106</v>
      </c>
      <c r="B51" s="787">
        <v>282</v>
      </c>
      <c r="C51" s="3"/>
      <c r="D51" s="3">
        <v>84</v>
      </c>
      <c r="E51" s="3"/>
      <c r="F51" s="3"/>
      <c r="G51" s="3"/>
      <c r="H51" s="3">
        <v>2</v>
      </c>
      <c r="I51" s="3">
        <v>3</v>
      </c>
      <c r="J51" s="3">
        <v>16</v>
      </c>
      <c r="K51" s="3">
        <v>2</v>
      </c>
      <c r="L51" s="3">
        <v>1</v>
      </c>
      <c r="M51" s="3">
        <v>4</v>
      </c>
      <c r="N51" s="3">
        <v>1</v>
      </c>
      <c r="O51" s="3"/>
      <c r="P51" s="3">
        <v>16</v>
      </c>
      <c r="Q51" s="3">
        <v>4</v>
      </c>
      <c r="R51" s="3">
        <v>4</v>
      </c>
      <c r="S51" s="3"/>
      <c r="T51" s="3">
        <v>36</v>
      </c>
      <c r="U51" s="3">
        <v>1</v>
      </c>
      <c r="V51" s="3"/>
      <c r="W51" s="3"/>
      <c r="X51" s="3">
        <v>6</v>
      </c>
      <c r="Y51" s="3">
        <v>96</v>
      </c>
      <c r="Z51" s="3"/>
      <c r="AA51" s="3"/>
      <c r="AB51" s="3">
        <v>12</v>
      </c>
      <c r="AC51" s="3">
        <v>1</v>
      </c>
      <c r="AD51" s="3">
        <v>7122</v>
      </c>
      <c r="AE51" s="3"/>
      <c r="AF51" s="3"/>
      <c r="AG51" s="3"/>
      <c r="AH51" s="3"/>
      <c r="AI51" s="3"/>
      <c r="AJ51" s="3"/>
      <c r="AK51" s="3">
        <v>6</v>
      </c>
      <c r="AL51" s="3">
        <v>1</v>
      </c>
      <c r="AM51" s="3">
        <v>652</v>
      </c>
      <c r="AN51" s="3">
        <v>7308</v>
      </c>
      <c r="AO51" s="3">
        <v>762</v>
      </c>
      <c r="AP51" s="3">
        <v>8070</v>
      </c>
    </row>
    <row r="52" spans="1:42">
      <c r="A52" s="1" t="s">
        <v>108</v>
      </c>
      <c r="B52" s="787">
        <v>284</v>
      </c>
      <c r="C52" s="3"/>
      <c r="D52" s="3">
        <v>9</v>
      </c>
      <c r="E52" s="3">
        <v>7</v>
      </c>
      <c r="F52" s="3">
        <v>4</v>
      </c>
      <c r="G52" s="3"/>
      <c r="H52" s="3"/>
      <c r="I52" s="3"/>
      <c r="J52" s="3">
        <v>925</v>
      </c>
      <c r="K52" s="3">
        <v>6</v>
      </c>
      <c r="L52" s="3">
        <v>4446</v>
      </c>
      <c r="M52" s="3"/>
      <c r="N52" s="3"/>
      <c r="O52" s="3">
        <v>20</v>
      </c>
      <c r="P52" s="3">
        <v>13</v>
      </c>
      <c r="Q52" s="3">
        <v>5</v>
      </c>
      <c r="R52" s="3">
        <v>2</v>
      </c>
      <c r="S52" s="3"/>
      <c r="T52" s="3">
        <v>126</v>
      </c>
      <c r="U52" s="3"/>
      <c r="V52" s="3"/>
      <c r="W52" s="3"/>
      <c r="X52" s="3">
        <v>15</v>
      </c>
      <c r="Y52" s="3">
        <v>91</v>
      </c>
      <c r="Z52" s="3"/>
      <c r="AA52" s="3"/>
      <c r="AB52" s="3">
        <v>2</v>
      </c>
      <c r="AC52" s="3"/>
      <c r="AD52" s="3">
        <v>6132</v>
      </c>
      <c r="AE52" s="3"/>
      <c r="AF52" s="3"/>
      <c r="AG52" s="3"/>
      <c r="AH52" s="3">
        <v>1</v>
      </c>
      <c r="AI52" s="3">
        <v>2</v>
      </c>
      <c r="AJ52" s="3"/>
      <c r="AK52" s="3"/>
      <c r="AL52" s="3">
        <v>42</v>
      </c>
      <c r="AM52" s="3">
        <v>6758</v>
      </c>
      <c r="AN52" s="3">
        <v>7292</v>
      </c>
      <c r="AO52" s="3">
        <v>11314</v>
      </c>
      <c r="AP52" s="3">
        <v>18606</v>
      </c>
    </row>
    <row r="53" spans="1:42">
      <c r="A53" s="1" t="s">
        <v>110</v>
      </c>
      <c r="B53" s="787">
        <v>306</v>
      </c>
      <c r="C53" s="3"/>
      <c r="D53" s="3"/>
      <c r="E53" s="3"/>
      <c r="F53" s="3"/>
      <c r="G53" s="3"/>
      <c r="H53" s="3"/>
      <c r="I53" s="3"/>
      <c r="J53" s="3">
        <v>1</v>
      </c>
      <c r="K53" s="3"/>
      <c r="L53" s="3">
        <v>1</v>
      </c>
      <c r="M53" s="3"/>
      <c r="N53" s="3"/>
      <c r="O53" s="3">
        <v>1</v>
      </c>
      <c r="P53" s="3">
        <v>2</v>
      </c>
      <c r="Q53" s="3"/>
      <c r="R53" s="3"/>
      <c r="S53" s="3"/>
      <c r="T53" s="3">
        <v>18</v>
      </c>
      <c r="U53" s="3"/>
      <c r="V53" s="3"/>
      <c r="W53" s="3"/>
      <c r="X53" s="3">
        <v>20</v>
      </c>
      <c r="Y53" s="3">
        <v>42</v>
      </c>
      <c r="Z53" s="3"/>
      <c r="AA53" s="3"/>
      <c r="AB53" s="3">
        <v>2</v>
      </c>
      <c r="AC53" s="3"/>
      <c r="AD53" s="3">
        <v>3212</v>
      </c>
      <c r="AE53" s="3"/>
      <c r="AF53" s="3"/>
      <c r="AG53" s="3"/>
      <c r="AH53" s="3"/>
      <c r="AI53" s="3"/>
      <c r="AJ53" s="3"/>
      <c r="AK53" s="3"/>
      <c r="AL53" s="3"/>
      <c r="AM53" s="3">
        <v>636</v>
      </c>
      <c r="AN53" s="3">
        <v>3277</v>
      </c>
      <c r="AO53" s="3">
        <v>658</v>
      </c>
      <c r="AP53" s="3">
        <v>3935</v>
      </c>
    </row>
    <row r="54" spans="1:42">
      <c r="A54" s="1" t="s">
        <v>112</v>
      </c>
      <c r="B54" s="787">
        <v>308</v>
      </c>
      <c r="C54" s="3"/>
      <c r="D54" s="3">
        <v>29</v>
      </c>
      <c r="E54" s="3">
        <v>23</v>
      </c>
      <c r="F54" s="3">
        <v>2</v>
      </c>
      <c r="G54" s="3"/>
      <c r="H54" s="3">
        <v>1</v>
      </c>
      <c r="I54" s="3">
        <v>3</v>
      </c>
      <c r="J54" s="3"/>
      <c r="K54" s="3">
        <v>51</v>
      </c>
      <c r="L54" s="3">
        <v>6</v>
      </c>
      <c r="M54" s="3"/>
      <c r="N54" s="3"/>
      <c r="O54" s="3">
        <v>348</v>
      </c>
      <c r="P54" s="3">
        <v>21</v>
      </c>
      <c r="Q54" s="3">
        <v>12</v>
      </c>
      <c r="R54" s="3">
        <v>11</v>
      </c>
      <c r="S54" s="3">
        <v>2</v>
      </c>
      <c r="T54" s="3">
        <v>95</v>
      </c>
      <c r="U54" s="3"/>
      <c r="V54" s="3"/>
      <c r="W54" s="3"/>
      <c r="X54" s="3">
        <v>201</v>
      </c>
      <c r="Y54" s="3">
        <v>769</v>
      </c>
      <c r="Z54" s="3"/>
      <c r="AA54" s="3"/>
      <c r="AB54" s="3">
        <v>37</v>
      </c>
      <c r="AC54" s="3">
        <v>9</v>
      </c>
      <c r="AD54" s="3">
        <v>12013</v>
      </c>
      <c r="AE54" s="3">
        <v>1</v>
      </c>
      <c r="AF54" s="3"/>
      <c r="AG54" s="3"/>
      <c r="AH54" s="3">
        <v>6</v>
      </c>
      <c r="AI54" s="3"/>
      <c r="AJ54" s="3"/>
      <c r="AK54" s="3">
        <v>2</v>
      </c>
      <c r="AL54" s="3">
        <v>4</v>
      </c>
      <c r="AM54" s="3">
        <v>2094</v>
      </c>
      <c r="AN54" s="3">
        <v>12954</v>
      </c>
      <c r="AO54" s="3">
        <v>2786</v>
      </c>
      <c r="AP54" s="3">
        <v>15740</v>
      </c>
    </row>
    <row r="55" spans="1:42">
      <c r="A55" s="1" t="s">
        <v>114</v>
      </c>
      <c r="B55" s="787">
        <v>310</v>
      </c>
      <c r="C55" s="3"/>
      <c r="D55" s="3">
        <v>2</v>
      </c>
      <c r="E55" s="3"/>
      <c r="F55" s="3">
        <v>2</v>
      </c>
      <c r="G55" s="3"/>
      <c r="H55" s="3"/>
      <c r="I55" s="3"/>
      <c r="J55" s="3">
        <v>1</v>
      </c>
      <c r="K55" s="3">
        <v>1</v>
      </c>
      <c r="L55" s="3">
        <v>2</v>
      </c>
      <c r="M55" s="3"/>
      <c r="N55" s="3"/>
      <c r="O55" s="3">
        <v>2</v>
      </c>
      <c r="P55" s="3">
        <v>2</v>
      </c>
      <c r="Q55" s="3"/>
      <c r="R55" s="3">
        <v>1</v>
      </c>
      <c r="S55" s="3"/>
      <c r="T55" s="3">
        <v>10</v>
      </c>
      <c r="U55" s="3"/>
      <c r="V55" s="3"/>
      <c r="W55" s="3"/>
      <c r="X55" s="3">
        <v>17</v>
      </c>
      <c r="Y55" s="3">
        <v>29</v>
      </c>
      <c r="Z55" s="3"/>
      <c r="AA55" s="3"/>
      <c r="AB55" s="3">
        <v>7</v>
      </c>
      <c r="AC55" s="3">
        <v>2</v>
      </c>
      <c r="AD55" s="3">
        <v>4063</v>
      </c>
      <c r="AE55" s="3"/>
      <c r="AF55" s="3"/>
      <c r="AG55" s="3"/>
      <c r="AH55" s="3"/>
      <c r="AI55" s="3"/>
      <c r="AJ55" s="3"/>
      <c r="AK55" s="3">
        <v>2</v>
      </c>
      <c r="AL55" s="3">
        <v>2</v>
      </c>
      <c r="AM55" s="3">
        <v>628</v>
      </c>
      <c r="AN55" s="3">
        <v>4116</v>
      </c>
      <c r="AO55" s="3">
        <v>657</v>
      </c>
      <c r="AP55" s="3">
        <v>4773</v>
      </c>
    </row>
    <row r="56" spans="1:42">
      <c r="A56" s="1" t="s">
        <v>3338</v>
      </c>
      <c r="B56" s="787">
        <v>313</v>
      </c>
      <c r="C56" s="3"/>
      <c r="D56" s="3">
        <v>1</v>
      </c>
      <c r="E56" s="3">
        <v>1</v>
      </c>
      <c r="F56" s="3">
        <v>14</v>
      </c>
      <c r="G56" s="3"/>
      <c r="H56" s="3"/>
      <c r="I56" s="3"/>
      <c r="J56" s="3"/>
      <c r="K56" s="3">
        <v>11</v>
      </c>
      <c r="L56" s="3">
        <v>1</v>
      </c>
      <c r="M56" s="3"/>
      <c r="N56" s="3"/>
      <c r="O56" s="3">
        <v>2</v>
      </c>
      <c r="P56" s="3">
        <v>2</v>
      </c>
      <c r="Q56" s="3">
        <v>2</v>
      </c>
      <c r="R56" s="3"/>
      <c r="S56" s="3"/>
      <c r="T56" s="3">
        <v>15</v>
      </c>
      <c r="U56" s="3"/>
      <c r="V56" s="3"/>
      <c r="W56" s="3"/>
      <c r="X56" s="3">
        <v>41</v>
      </c>
      <c r="Y56" s="3">
        <v>49</v>
      </c>
      <c r="Z56" s="3"/>
      <c r="AA56" s="3"/>
      <c r="AB56" s="3">
        <v>6</v>
      </c>
      <c r="AC56" s="3"/>
      <c r="AD56" s="3">
        <v>966</v>
      </c>
      <c r="AE56" s="3"/>
      <c r="AF56" s="3"/>
      <c r="AG56" s="3"/>
      <c r="AH56" s="3"/>
      <c r="AI56" s="3"/>
      <c r="AJ56" s="3">
        <v>2</v>
      </c>
      <c r="AK56" s="3"/>
      <c r="AL56" s="3">
        <v>1</v>
      </c>
      <c r="AM56" s="3">
        <v>5682</v>
      </c>
      <c r="AN56" s="3">
        <v>1038</v>
      </c>
      <c r="AO56" s="3">
        <v>5758</v>
      </c>
      <c r="AP56" s="3">
        <v>6796</v>
      </c>
    </row>
    <row r="57" spans="1:42">
      <c r="A57" s="1" t="s">
        <v>118</v>
      </c>
      <c r="B57" s="787">
        <v>315</v>
      </c>
      <c r="C57" s="3"/>
      <c r="D57" s="3">
        <v>1</v>
      </c>
      <c r="E57" s="3">
        <v>1</v>
      </c>
      <c r="F57" s="3">
        <v>2</v>
      </c>
      <c r="G57" s="3"/>
      <c r="H57" s="3">
        <v>1</v>
      </c>
      <c r="I57" s="3"/>
      <c r="J57" s="3">
        <v>9</v>
      </c>
      <c r="K57" s="3"/>
      <c r="L57" s="3"/>
      <c r="M57" s="3"/>
      <c r="N57" s="3"/>
      <c r="O57" s="3">
        <v>1</v>
      </c>
      <c r="P57" s="3">
        <v>1</v>
      </c>
      <c r="Q57" s="3"/>
      <c r="R57" s="3">
        <v>3</v>
      </c>
      <c r="S57" s="3"/>
      <c r="T57" s="3">
        <v>4</v>
      </c>
      <c r="U57" s="3"/>
      <c r="V57" s="3"/>
      <c r="W57" s="3"/>
      <c r="X57" s="3"/>
      <c r="Y57" s="3">
        <v>6</v>
      </c>
      <c r="Z57" s="3"/>
      <c r="AA57" s="3"/>
      <c r="AB57" s="3">
        <v>1</v>
      </c>
      <c r="AC57" s="3"/>
      <c r="AD57" s="3">
        <v>3428</v>
      </c>
      <c r="AE57" s="3"/>
      <c r="AF57" s="3"/>
      <c r="AG57" s="3"/>
      <c r="AH57" s="3"/>
      <c r="AI57" s="3"/>
      <c r="AJ57" s="3"/>
      <c r="AK57" s="3"/>
      <c r="AL57" s="3">
        <v>1</v>
      </c>
      <c r="AM57" s="3">
        <v>574</v>
      </c>
      <c r="AN57" s="3">
        <v>3450</v>
      </c>
      <c r="AO57" s="3">
        <v>583</v>
      </c>
      <c r="AP57" s="3">
        <v>4033</v>
      </c>
    </row>
    <row r="58" spans="1:42">
      <c r="A58" s="1" t="s">
        <v>120</v>
      </c>
      <c r="B58" s="787">
        <v>318</v>
      </c>
      <c r="C58" s="3"/>
      <c r="D58" s="3">
        <v>18</v>
      </c>
      <c r="E58" s="3">
        <v>6</v>
      </c>
      <c r="F58" s="3">
        <v>2</v>
      </c>
      <c r="G58" s="3"/>
      <c r="H58" s="3">
        <v>1</v>
      </c>
      <c r="I58" s="3">
        <v>5</v>
      </c>
      <c r="J58" s="3">
        <v>55</v>
      </c>
      <c r="K58" s="3">
        <v>20</v>
      </c>
      <c r="L58" s="3">
        <v>20</v>
      </c>
      <c r="M58" s="3">
        <v>2</v>
      </c>
      <c r="N58" s="3"/>
      <c r="O58" s="3">
        <v>29</v>
      </c>
      <c r="P58" s="3">
        <v>34</v>
      </c>
      <c r="Q58" s="3">
        <v>14</v>
      </c>
      <c r="R58" s="3">
        <v>19</v>
      </c>
      <c r="S58" s="3">
        <v>1</v>
      </c>
      <c r="T58" s="3">
        <v>70</v>
      </c>
      <c r="U58" s="3">
        <v>1</v>
      </c>
      <c r="V58" s="3"/>
      <c r="W58" s="3"/>
      <c r="X58" s="3">
        <v>839</v>
      </c>
      <c r="Y58" s="3">
        <v>270</v>
      </c>
      <c r="Z58" s="3">
        <v>2</v>
      </c>
      <c r="AA58" s="3"/>
      <c r="AB58" s="3">
        <v>50</v>
      </c>
      <c r="AC58" s="3">
        <v>3</v>
      </c>
      <c r="AD58" s="3">
        <v>11318</v>
      </c>
      <c r="AE58" s="3"/>
      <c r="AF58" s="3"/>
      <c r="AG58" s="3"/>
      <c r="AH58" s="3">
        <v>11</v>
      </c>
      <c r="AI58" s="3"/>
      <c r="AJ58" s="3">
        <v>8</v>
      </c>
      <c r="AK58" s="3">
        <v>2</v>
      </c>
      <c r="AL58" s="3">
        <v>9</v>
      </c>
      <c r="AM58" s="3">
        <v>1908</v>
      </c>
      <c r="AN58" s="3">
        <v>11816</v>
      </c>
      <c r="AO58" s="3">
        <v>2901</v>
      </c>
      <c r="AP58" s="3">
        <v>14717</v>
      </c>
    </row>
    <row r="59" spans="1:42">
      <c r="A59" s="1" t="s">
        <v>122</v>
      </c>
      <c r="B59" s="787">
        <v>321</v>
      </c>
      <c r="C59" s="3"/>
      <c r="D59" s="3"/>
      <c r="E59" s="3">
        <v>1</v>
      </c>
      <c r="F59" s="3">
        <v>3</v>
      </c>
      <c r="G59" s="3"/>
      <c r="H59" s="3"/>
      <c r="I59" s="3"/>
      <c r="J59" s="3"/>
      <c r="K59" s="3">
        <v>7</v>
      </c>
      <c r="L59" s="3"/>
      <c r="M59" s="3"/>
      <c r="N59" s="3"/>
      <c r="O59" s="3">
        <v>3</v>
      </c>
      <c r="P59" s="3">
        <v>3</v>
      </c>
      <c r="Q59" s="3">
        <v>1</v>
      </c>
      <c r="R59" s="3">
        <v>6</v>
      </c>
      <c r="S59" s="3"/>
      <c r="T59" s="3">
        <v>10</v>
      </c>
      <c r="U59" s="3"/>
      <c r="V59" s="3"/>
      <c r="W59" s="3"/>
      <c r="X59" s="3">
        <v>123</v>
      </c>
      <c r="Y59" s="3">
        <v>180</v>
      </c>
      <c r="Z59" s="3">
        <v>2</v>
      </c>
      <c r="AA59" s="3"/>
      <c r="AB59" s="3">
        <v>10</v>
      </c>
      <c r="AC59" s="3"/>
      <c r="AD59" s="3">
        <v>2127</v>
      </c>
      <c r="AE59" s="3"/>
      <c r="AF59" s="3"/>
      <c r="AG59" s="3"/>
      <c r="AH59" s="3"/>
      <c r="AI59" s="3"/>
      <c r="AJ59" s="3">
        <v>5</v>
      </c>
      <c r="AK59" s="3"/>
      <c r="AL59" s="3"/>
      <c r="AM59" s="3">
        <v>1390</v>
      </c>
      <c r="AN59" s="3">
        <v>2332</v>
      </c>
      <c r="AO59" s="3">
        <v>1539</v>
      </c>
      <c r="AP59" s="3">
        <v>3871</v>
      </c>
    </row>
    <row r="60" spans="1:42">
      <c r="A60" s="1" t="s">
        <v>124</v>
      </c>
      <c r="B60" s="787">
        <v>347</v>
      </c>
      <c r="C60" s="3"/>
      <c r="D60" s="3"/>
      <c r="E60" s="3">
        <v>1</v>
      </c>
      <c r="F60" s="3"/>
      <c r="G60" s="3"/>
      <c r="H60" s="3"/>
      <c r="I60" s="3"/>
      <c r="J60" s="3">
        <v>8</v>
      </c>
      <c r="K60" s="3"/>
      <c r="L60" s="3"/>
      <c r="M60" s="3"/>
      <c r="N60" s="3"/>
      <c r="O60" s="3"/>
      <c r="P60" s="3">
        <v>4</v>
      </c>
      <c r="Q60" s="3">
        <v>1</v>
      </c>
      <c r="R60" s="3">
        <v>2</v>
      </c>
      <c r="S60" s="3"/>
      <c r="T60" s="3">
        <v>5</v>
      </c>
      <c r="U60" s="3"/>
      <c r="V60" s="3"/>
      <c r="W60" s="3"/>
      <c r="X60" s="3">
        <v>25</v>
      </c>
      <c r="Y60" s="3">
        <v>14</v>
      </c>
      <c r="Z60" s="3"/>
      <c r="AA60" s="3"/>
      <c r="AB60" s="3">
        <v>5</v>
      </c>
      <c r="AC60" s="3"/>
      <c r="AD60" s="3">
        <v>2629</v>
      </c>
      <c r="AE60" s="3"/>
      <c r="AF60" s="3"/>
      <c r="AG60" s="3"/>
      <c r="AH60" s="3"/>
      <c r="AI60" s="3"/>
      <c r="AJ60" s="3"/>
      <c r="AK60" s="3"/>
      <c r="AL60" s="3"/>
      <c r="AM60" s="3">
        <v>506</v>
      </c>
      <c r="AN60" s="3">
        <v>2665</v>
      </c>
      <c r="AO60" s="3">
        <v>535</v>
      </c>
      <c r="AP60" s="3">
        <v>3200</v>
      </c>
    </row>
    <row r="61" spans="1:42">
      <c r="A61" s="1" t="s">
        <v>126</v>
      </c>
      <c r="B61" s="787">
        <v>353</v>
      </c>
      <c r="C61" s="3"/>
      <c r="D61" s="3">
        <v>2</v>
      </c>
      <c r="E61" s="3"/>
      <c r="F61" s="3">
        <v>2</v>
      </c>
      <c r="G61" s="3"/>
      <c r="H61" s="3"/>
      <c r="I61" s="3"/>
      <c r="J61" s="3"/>
      <c r="K61" s="3"/>
      <c r="L61" s="3"/>
      <c r="M61" s="3"/>
      <c r="N61" s="3"/>
      <c r="O61" s="3"/>
      <c r="P61" s="3">
        <v>2</v>
      </c>
      <c r="Q61" s="3">
        <v>1</v>
      </c>
      <c r="R61" s="3"/>
      <c r="S61" s="3"/>
      <c r="T61" s="3">
        <v>3</v>
      </c>
      <c r="U61" s="3"/>
      <c r="V61" s="3"/>
      <c r="W61" s="3"/>
      <c r="X61" s="3">
        <v>4</v>
      </c>
      <c r="Y61" s="3">
        <v>19</v>
      </c>
      <c r="Z61" s="3"/>
      <c r="AA61" s="3"/>
      <c r="AB61" s="3"/>
      <c r="AC61" s="3"/>
      <c r="AD61" s="3">
        <v>2261</v>
      </c>
      <c r="AE61" s="3"/>
      <c r="AF61" s="3"/>
      <c r="AG61" s="3"/>
      <c r="AH61" s="3"/>
      <c r="AI61" s="3">
        <v>1</v>
      </c>
      <c r="AJ61" s="3"/>
      <c r="AK61" s="3"/>
      <c r="AL61" s="3"/>
      <c r="AM61" s="3">
        <v>396</v>
      </c>
      <c r="AN61" s="3">
        <v>2286</v>
      </c>
      <c r="AO61" s="3">
        <v>405</v>
      </c>
      <c r="AP61" s="3">
        <v>2691</v>
      </c>
    </row>
    <row r="62" spans="1:42">
      <c r="A62" s="1" t="s">
        <v>3349</v>
      </c>
      <c r="B62" s="787">
        <v>360</v>
      </c>
      <c r="C62" s="3"/>
      <c r="D62" s="3">
        <v>181</v>
      </c>
      <c r="E62" s="3">
        <v>47</v>
      </c>
      <c r="F62" s="3">
        <v>33</v>
      </c>
      <c r="G62" s="3">
        <v>6</v>
      </c>
      <c r="H62" s="3">
        <v>2</v>
      </c>
      <c r="I62" s="3">
        <v>82</v>
      </c>
      <c r="J62" s="3">
        <v>107</v>
      </c>
      <c r="K62" s="3">
        <v>63</v>
      </c>
      <c r="L62" s="3">
        <v>61</v>
      </c>
      <c r="M62" s="3">
        <v>1</v>
      </c>
      <c r="N62" s="3"/>
      <c r="O62" s="3">
        <v>315</v>
      </c>
      <c r="P62" s="3">
        <v>275</v>
      </c>
      <c r="Q62" s="3">
        <v>33</v>
      </c>
      <c r="R62" s="3">
        <v>25</v>
      </c>
      <c r="S62" s="3">
        <v>18</v>
      </c>
      <c r="T62" s="3">
        <v>380</v>
      </c>
      <c r="U62" s="3">
        <v>9</v>
      </c>
      <c r="V62" s="3"/>
      <c r="W62" s="3"/>
      <c r="X62" s="3">
        <v>1874</v>
      </c>
      <c r="Y62" s="3">
        <v>3023</v>
      </c>
      <c r="Z62" s="3"/>
      <c r="AA62" s="3"/>
      <c r="AB62" s="3">
        <v>221</v>
      </c>
      <c r="AC62" s="3">
        <v>8</v>
      </c>
      <c r="AD62" s="3">
        <v>44764</v>
      </c>
      <c r="AE62" s="3">
        <v>44</v>
      </c>
      <c r="AF62" s="3"/>
      <c r="AG62" s="3">
        <v>2</v>
      </c>
      <c r="AH62" s="3">
        <v>157</v>
      </c>
      <c r="AI62" s="3">
        <v>4</v>
      </c>
      <c r="AJ62" s="3">
        <v>3</v>
      </c>
      <c r="AK62" s="3">
        <v>38</v>
      </c>
      <c r="AL62" s="3">
        <v>20</v>
      </c>
      <c r="AM62" s="3">
        <v>10484</v>
      </c>
      <c r="AN62" s="3">
        <v>49031</v>
      </c>
      <c r="AO62" s="3">
        <v>13249</v>
      </c>
      <c r="AP62" s="3">
        <v>62280</v>
      </c>
    </row>
    <row r="63" spans="1:42">
      <c r="A63" s="1" t="s">
        <v>131</v>
      </c>
      <c r="B63" s="787">
        <v>361</v>
      </c>
      <c r="C63" s="3"/>
      <c r="D63" s="3"/>
      <c r="E63" s="3"/>
      <c r="F63" s="3">
        <v>9</v>
      </c>
      <c r="G63" s="3"/>
      <c r="H63" s="3"/>
      <c r="I63" s="3">
        <v>12</v>
      </c>
      <c r="J63" s="3">
        <v>3</v>
      </c>
      <c r="K63" s="3">
        <v>30</v>
      </c>
      <c r="L63" s="3">
        <v>112</v>
      </c>
      <c r="M63" s="3">
        <v>1</v>
      </c>
      <c r="N63" s="3"/>
      <c r="O63" s="3">
        <v>4</v>
      </c>
      <c r="P63" s="3">
        <v>2</v>
      </c>
      <c r="Q63" s="3">
        <v>10</v>
      </c>
      <c r="R63" s="3">
        <v>7</v>
      </c>
      <c r="S63" s="3"/>
      <c r="T63" s="3">
        <v>7</v>
      </c>
      <c r="U63" s="3">
        <v>8</v>
      </c>
      <c r="V63" s="3"/>
      <c r="W63" s="3">
        <v>2</v>
      </c>
      <c r="X63" s="3">
        <v>6</v>
      </c>
      <c r="Y63" s="3">
        <v>45</v>
      </c>
      <c r="Z63" s="3">
        <v>1</v>
      </c>
      <c r="AA63" s="3"/>
      <c r="AB63" s="3">
        <v>13</v>
      </c>
      <c r="AC63" s="3"/>
      <c r="AD63" s="3">
        <v>5466</v>
      </c>
      <c r="AE63" s="3"/>
      <c r="AF63" s="3"/>
      <c r="AG63" s="3"/>
      <c r="AH63" s="3"/>
      <c r="AI63" s="3"/>
      <c r="AJ63" s="3"/>
      <c r="AK63" s="3">
        <v>4</v>
      </c>
      <c r="AL63" s="3">
        <v>40</v>
      </c>
      <c r="AM63" s="3">
        <v>11511</v>
      </c>
      <c r="AN63" s="3">
        <v>5543</v>
      </c>
      <c r="AO63" s="3">
        <v>11750</v>
      </c>
      <c r="AP63" s="3">
        <v>17293</v>
      </c>
    </row>
    <row r="64" spans="1:42">
      <c r="A64" s="1" t="s">
        <v>133</v>
      </c>
      <c r="B64" s="787">
        <v>364</v>
      </c>
      <c r="C64" s="3"/>
      <c r="D64" s="3">
        <v>102</v>
      </c>
      <c r="E64" s="3">
        <v>7</v>
      </c>
      <c r="F64" s="3">
        <v>6</v>
      </c>
      <c r="G64" s="3"/>
      <c r="H64" s="3"/>
      <c r="I64" s="3">
        <v>1</v>
      </c>
      <c r="J64" s="3">
        <v>1</v>
      </c>
      <c r="K64" s="3">
        <v>5</v>
      </c>
      <c r="L64" s="3">
        <v>1453</v>
      </c>
      <c r="M64" s="3"/>
      <c r="N64" s="3"/>
      <c r="O64" s="3">
        <v>25</v>
      </c>
      <c r="P64" s="3">
        <v>5</v>
      </c>
      <c r="Q64" s="3">
        <v>3</v>
      </c>
      <c r="R64" s="3">
        <v>1</v>
      </c>
      <c r="S64" s="3"/>
      <c r="T64" s="3">
        <v>9</v>
      </c>
      <c r="U64" s="3"/>
      <c r="V64" s="3"/>
      <c r="W64" s="3"/>
      <c r="X64" s="3">
        <v>9</v>
      </c>
      <c r="Y64" s="3">
        <v>60</v>
      </c>
      <c r="Z64" s="3">
        <v>1</v>
      </c>
      <c r="AA64" s="3"/>
      <c r="AB64" s="3">
        <v>17</v>
      </c>
      <c r="AC64" s="3"/>
      <c r="AD64" s="3">
        <v>6776</v>
      </c>
      <c r="AE64" s="3"/>
      <c r="AF64" s="3"/>
      <c r="AG64" s="3"/>
      <c r="AH64" s="3"/>
      <c r="AI64" s="3"/>
      <c r="AJ64" s="3"/>
      <c r="AK64" s="3"/>
      <c r="AL64" s="3">
        <v>1</v>
      </c>
      <c r="AM64" s="3">
        <v>1047</v>
      </c>
      <c r="AN64" s="3">
        <v>6869</v>
      </c>
      <c r="AO64" s="3">
        <v>2660</v>
      </c>
      <c r="AP64" s="3">
        <v>9529</v>
      </c>
    </row>
    <row r="65" spans="1:42">
      <c r="A65" s="1" t="s">
        <v>135</v>
      </c>
      <c r="B65" s="787">
        <v>368</v>
      </c>
      <c r="C65" s="3"/>
      <c r="D65" s="3">
        <v>2</v>
      </c>
      <c r="E65" s="3">
        <v>1</v>
      </c>
      <c r="F65" s="3"/>
      <c r="G65" s="3"/>
      <c r="H65" s="3"/>
      <c r="I65" s="3"/>
      <c r="J65" s="3"/>
      <c r="K65" s="3">
        <v>7</v>
      </c>
      <c r="L65" s="3">
        <v>3</v>
      </c>
      <c r="M65" s="3"/>
      <c r="N65" s="3"/>
      <c r="O65" s="3">
        <v>1</v>
      </c>
      <c r="P65" s="3">
        <v>18</v>
      </c>
      <c r="Q65" s="3"/>
      <c r="R65" s="3"/>
      <c r="S65" s="3"/>
      <c r="T65" s="3">
        <v>24</v>
      </c>
      <c r="U65" s="3"/>
      <c r="V65" s="3"/>
      <c r="W65" s="3"/>
      <c r="X65" s="3">
        <v>24</v>
      </c>
      <c r="Y65" s="3">
        <v>47</v>
      </c>
      <c r="Z65" s="3">
        <v>1</v>
      </c>
      <c r="AA65" s="3"/>
      <c r="AB65" s="3">
        <v>1</v>
      </c>
      <c r="AC65" s="3"/>
      <c r="AD65" s="3">
        <v>6204</v>
      </c>
      <c r="AE65" s="3"/>
      <c r="AF65" s="3"/>
      <c r="AG65" s="3"/>
      <c r="AH65" s="3"/>
      <c r="AI65" s="3">
        <v>3</v>
      </c>
      <c r="AJ65" s="3"/>
      <c r="AK65" s="3"/>
      <c r="AL65" s="3"/>
      <c r="AM65" s="3">
        <v>133</v>
      </c>
      <c r="AN65" s="3">
        <v>6298</v>
      </c>
      <c r="AO65" s="3">
        <v>171</v>
      </c>
      <c r="AP65" s="3">
        <v>6469</v>
      </c>
    </row>
    <row r="66" spans="1:42">
      <c r="A66" s="1" t="s">
        <v>3339</v>
      </c>
      <c r="B66" s="787">
        <v>376</v>
      </c>
      <c r="C66" s="3"/>
      <c r="D66" s="3">
        <v>30</v>
      </c>
      <c r="E66" s="3">
        <v>39</v>
      </c>
      <c r="F66" s="3">
        <v>4</v>
      </c>
      <c r="G66" s="3"/>
      <c r="H66" s="3"/>
      <c r="I66" s="3">
        <v>42</v>
      </c>
      <c r="J66" s="3">
        <v>2</v>
      </c>
      <c r="K66" s="3">
        <v>14</v>
      </c>
      <c r="L66" s="3">
        <v>9</v>
      </c>
      <c r="M66" s="3"/>
      <c r="N66" s="3"/>
      <c r="O66" s="3">
        <v>243</v>
      </c>
      <c r="P66" s="3">
        <v>58</v>
      </c>
      <c r="Q66" s="3">
        <v>6</v>
      </c>
      <c r="R66" s="3">
        <v>17</v>
      </c>
      <c r="S66" s="3">
        <v>6</v>
      </c>
      <c r="T66" s="3">
        <v>60</v>
      </c>
      <c r="U66" s="3">
        <v>3</v>
      </c>
      <c r="V66" s="3">
        <v>2</v>
      </c>
      <c r="W66" s="3"/>
      <c r="X66" s="3">
        <v>565</v>
      </c>
      <c r="Y66" s="3">
        <v>282</v>
      </c>
      <c r="Z66" s="3">
        <v>5</v>
      </c>
      <c r="AA66" s="3"/>
      <c r="AB66" s="3">
        <v>39</v>
      </c>
      <c r="AC66" s="3">
        <v>3</v>
      </c>
      <c r="AD66" s="3">
        <v>10461</v>
      </c>
      <c r="AE66" s="3">
        <v>1</v>
      </c>
      <c r="AF66" s="3"/>
      <c r="AG66" s="3"/>
      <c r="AH66" s="3">
        <v>16</v>
      </c>
      <c r="AI66" s="3"/>
      <c r="AJ66" s="3">
        <v>3</v>
      </c>
      <c r="AK66" s="3">
        <v>1</v>
      </c>
      <c r="AL66" s="3">
        <v>4</v>
      </c>
      <c r="AM66" s="3">
        <v>3219</v>
      </c>
      <c r="AN66" s="3">
        <v>10928</v>
      </c>
      <c r="AO66" s="3">
        <v>4206</v>
      </c>
      <c r="AP66" s="3">
        <v>15134</v>
      </c>
    </row>
    <row r="67" spans="1:42">
      <c r="A67" s="1" t="s">
        <v>139</v>
      </c>
      <c r="B67" s="787">
        <v>380</v>
      </c>
      <c r="C67" s="3"/>
      <c r="D67" s="3">
        <v>39</v>
      </c>
      <c r="E67" s="3">
        <v>3</v>
      </c>
      <c r="F67" s="3">
        <v>6</v>
      </c>
      <c r="G67" s="3"/>
      <c r="H67" s="3"/>
      <c r="I67" s="3"/>
      <c r="J67" s="3"/>
      <c r="K67" s="3">
        <v>125</v>
      </c>
      <c r="L67" s="3">
        <v>10</v>
      </c>
      <c r="M67" s="3"/>
      <c r="N67" s="3"/>
      <c r="O67" s="3">
        <v>23</v>
      </c>
      <c r="P67" s="3">
        <v>25</v>
      </c>
      <c r="Q67" s="3"/>
      <c r="R67" s="3">
        <v>8</v>
      </c>
      <c r="S67" s="3"/>
      <c r="T67" s="3">
        <v>128</v>
      </c>
      <c r="U67" s="3">
        <v>6</v>
      </c>
      <c r="V67" s="3"/>
      <c r="W67" s="3"/>
      <c r="X67" s="3">
        <v>71</v>
      </c>
      <c r="Y67" s="3">
        <v>1648</v>
      </c>
      <c r="Z67" s="3"/>
      <c r="AA67" s="3"/>
      <c r="AB67" s="3">
        <v>52</v>
      </c>
      <c r="AC67" s="3"/>
      <c r="AD67" s="3">
        <v>7781</v>
      </c>
      <c r="AE67" s="3">
        <v>3</v>
      </c>
      <c r="AF67" s="3"/>
      <c r="AG67" s="3"/>
      <c r="AH67" s="3">
        <v>11</v>
      </c>
      <c r="AI67" s="3"/>
      <c r="AJ67" s="3"/>
      <c r="AK67" s="3"/>
      <c r="AL67" s="3">
        <v>2</v>
      </c>
      <c r="AM67" s="3">
        <v>1688</v>
      </c>
      <c r="AN67" s="3">
        <v>9648</v>
      </c>
      <c r="AO67" s="3">
        <v>1981</v>
      </c>
      <c r="AP67" s="3">
        <v>11629</v>
      </c>
    </row>
    <row r="68" spans="1:42">
      <c r="A68" s="1" t="s">
        <v>141</v>
      </c>
      <c r="B68" s="787">
        <v>390</v>
      </c>
      <c r="C68" s="3"/>
      <c r="D68" s="3"/>
      <c r="E68" s="3"/>
      <c r="F68" s="3"/>
      <c r="G68" s="3"/>
      <c r="H68" s="3"/>
      <c r="I68" s="3">
        <v>2</v>
      </c>
      <c r="J68" s="3"/>
      <c r="K68" s="3"/>
      <c r="L68" s="3">
        <v>1</v>
      </c>
      <c r="M68" s="3"/>
      <c r="N68" s="3"/>
      <c r="O68" s="3"/>
      <c r="P68" s="3">
        <v>8</v>
      </c>
      <c r="Q68" s="3">
        <v>1</v>
      </c>
      <c r="R68" s="3">
        <v>5</v>
      </c>
      <c r="S68" s="3"/>
      <c r="T68" s="3">
        <v>9</v>
      </c>
      <c r="U68" s="3">
        <v>1</v>
      </c>
      <c r="V68" s="3"/>
      <c r="W68" s="3"/>
      <c r="X68" s="3">
        <v>10</v>
      </c>
      <c r="Y68" s="3">
        <v>44</v>
      </c>
      <c r="Z68" s="3"/>
      <c r="AA68" s="3"/>
      <c r="AB68" s="3">
        <v>9</v>
      </c>
      <c r="AC68" s="3"/>
      <c r="AD68" s="3">
        <v>3697</v>
      </c>
      <c r="AE68" s="3"/>
      <c r="AF68" s="3"/>
      <c r="AG68" s="3"/>
      <c r="AH68" s="3"/>
      <c r="AI68" s="3"/>
      <c r="AJ68" s="3"/>
      <c r="AK68" s="3"/>
      <c r="AL68" s="3"/>
      <c r="AM68" s="3">
        <v>832</v>
      </c>
      <c r="AN68" s="3">
        <v>3767</v>
      </c>
      <c r="AO68" s="3">
        <v>852</v>
      </c>
      <c r="AP68" s="3">
        <v>4619</v>
      </c>
    </row>
    <row r="69" spans="1:42">
      <c r="A69" s="1" t="s">
        <v>3340</v>
      </c>
      <c r="B69" s="787">
        <v>400</v>
      </c>
      <c r="C69" s="3"/>
      <c r="D69" s="3">
        <v>7</v>
      </c>
      <c r="E69" s="3">
        <v>1</v>
      </c>
      <c r="F69" s="3">
        <v>14</v>
      </c>
      <c r="G69" s="3"/>
      <c r="H69" s="3"/>
      <c r="I69" s="3">
        <v>1</v>
      </c>
      <c r="J69" s="3">
        <v>23</v>
      </c>
      <c r="K69" s="3">
        <v>26</v>
      </c>
      <c r="L69" s="3">
        <v>4</v>
      </c>
      <c r="M69" s="3">
        <v>1</v>
      </c>
      <c r="N69" s="3"/>
      <c r="O69" s="3">
        <v>3</v>
      </c>
      <c r="P69" s="3">
        <v>7</v>
      </c>
      <c r="Q69" s="3">
        <v>2</v>
      </c>
      <c r="R69" s="3">
        <v>2</v>
      </c>
      <c r="S69" s="3"/>
      <c r="T69" s="3">
        <v>27</v>
      </c>
      <c r="U69" s="3"/>
      <c r="V69" s="3"/>
      <c r="W69" s="3"/>
      <c r="X69" s="3">
        <v>68</v>
      </c>
      <c r="Y69" s="3">
        <v>177</v>
      </c>
      <c r="Z69" s="3"/>
      <c r="AA69" s="3"/>
      <c r="AB69" s="3">
        <v>35</v>
      </c>
      <c r="AC69" s="3"/>
      <c r="AD69" s="3">
        <v>5201</v>
      </c>
      <c r="AE69" s="3"/>
      <c r="AF69" s="3"/>
      <c r="AG69" s="3"/>
      <c r="AH69" s="3">
        <v>1</v>
      </c>
      <c r="AI69" s="3"/>
      <c r="AJ69" s="3">
        <v>1</v>
      </c>
      <c r="AK69" s="3"/>
      <c r="AL69" s="3">
        <v>1</v>
      </c>
      <c r="AM69" s="3">
        <v>4212</v>
      </c>
      <c r="AN69" s="3">
        <v>5471</v>
      </c>
      <c r="AO69" s="3">
        <v>4343</v>
      </c>
      <c r="AP69" s="3">
        <v>9814</v>
      </c>
    </row>
    <row r="70" spans="1:42">
      <c r="A70" s="1" t="s">
        <v>145</v>
      </c>
      <c r="B70" s="787">
        <v>411</v>
      </c>
      <c r="C70" s="3"/>
      <c r="D70" s="3">
        <v>5</v>
      </c>
      <c r="E70" s="3">
        <v>1</v>
      </c>
      <c r="F70" s="3">
        <v>2</v>
      </c>
      <c r="G70" s="3"/>
      <c r="H70" s="3"/>
      <c r="I70" s="3"/>
      <c r="J70" s="3"/>
      <c r="K70" s="3">
        <v>2</v>
      </c>
      <c r="L70" s="3">
        <v>1</v>
      </c>
      <c r="M70" s="3">
        <v>1</v>
      </c>
      <c r="N70" s="3"/>
      <c r="O70" s="3">
        <v>3</v>
      </c>
      <c r="P70" s="3">
        <v>5</v>
      </c>
      <c r="Q70" s="3"/>
      <c r="R70" s="3">
        <v>1</v>
      </c>
      <c r="S70" s="3"/>
      <c r="T70" s="3">
        <v>3</v>
      </c>
      <c r="U70" s="3"/>
      <c r="V70" s="3"/>
      <c r="W70" s="3"/>
      <c r="X70" s="3">
        <v>3</v>
      </c>
      <c r="Y70" s="3">
        <v>16</v>
      </c>
      <c r="Z70" s="3"/>
      <c r="AA70" s="3"/>
      <c r="AB70" s="3">
        <v>3</v>
      </c>
      <c r="AC70" s="3"/>
      <c r="AD70" s="3">
        <v>4300</v>
      </c>
      <c r="AE70" s="3"/>
      <c r="AF70" s="3"/>
      <c r="AG70" s="3"/>
      <c r="AH70" s="3"/>
      <c r="AI70" s="3"/>
      <c r="AJ70" s="3"/>
      <c r="AK70" s="3"/>
      <c r="AL70" s="3">
        <v>2</v>
      </c>
      <c r="AM70" s="3">
        <v>3058</v>
      </c>
      <c r="AN70" s="3">
        <v>4327</v>
      </c>
      <c r="AO70" s="3">
        <v>3079</v>
      </c>
      <c r="AP70" s="3">
        <v>7406</v>
      </c>
    </row>
    <row r="71" spans="1:42">
      <c r="A71" s="1" t="s">
        <v>147</v>
      </c>
      <c r="B71" s="787">
        <v>425</v>
      </c>
      <c r="C71" s="3"/>
      <c r="D71" s="3">
        <v>1</v>
      </c>
      <c r="E71" s="3"/>
      <c r="F71" s="3">
        <v>6</v>
      </c>
      <c r="G71" s="3"/>
      <c r="H71" s="3"/>
      <c r="I71" s="3">
        <v>2</v>
      </c>
      <c r="J71" s="3">
        <v>25</v>
      </c>
      <c r="K71" s="3">
        <v>11</v>
      </c>
      <c r="L71" s="3">
        <v>10</v>
      </c>
      <c r="M71" s="3"/>
      <c r="N71" s="3"/>
      <c r="O71" s="3">
        <v>3</v>
      </c>
      <c r="P71" s="3">
        <v>7</v>
      </c>
      <c r="Q71" s="3"/>
      <c r="R71" s="3">
        <v>2</v>
      </c>
      <c r="S71" s="3"/>
      <c r="T71" s="3">
        <v>6</v>
      </c>
      <c r="U71" s="3"/>
      <c r="V71" s="3"/>
      <c r="W71" s="3"/>
      <c r="X71" s="3">
        <v>9</v>
      </c>
      <c r="Y71" s="3">
        <v>63</v>
      </c>
      <c r="Z71" s="3"/>
      <c r="AA71" s="3"/>
      <c r="AB71" s="3">
        <v>12</v>
      </c>
      <c r="AC71" s="3"/>
      <c r="AD71" s="3">
        <v>4178</v>
      </c>
      <c r="AE71" s="3"/>
      <c r="AF71" s="3"/>
      <c r="AG71" s="3"/>
      <c r="AH71" s="3"/>
      <c r="AI71" s="3"/>
      <c r="AJ71" s="3"/>
      <c r="AK71" s="3">
        <v>2</v>
      </c>
      <c r="AL71" s="3">
        <v>3</v>
      </c>
      <c r="AM71" s="3">
        <v>1521</v>
      </c>
      <c r="AN71" s="3">
        <v>4293</v>
      </c>
      <c r="AO71" s="3">
        <v>1568</v>
      </c>
      <c r="AP71" s="3">
        <v>5861</v>
      </c>
    </row>
    <row r="72" spans="1:42">
      <c r="A72" s="1" t="s">
        <v>149</v>
      </c>
      <c r="B72" s="787">
        <v>440</v>
      </c>
      <c r="C72" s="3"/>
      <c r="D72" s="3">
        <v>27</v>
      </c>
      <c r="E72" s="3">
        <v>13</v>
      </c>
      <c r="F72" s="3">
        <v>15</v>
      </c>
      <c r="G72" s="3"/>
      <c r="H72" s="3"/>
      <c r="I72" s="3">
        <v>1</v>
      </c>
      <c r="J72" s="3">
        <v>7</v>
      </c>
      <c r="K72" s="3">
        <v>16</v>
      </c>
      <c r="L72" s="3">
        <v>12</v>
      </c>
      <c r="M72" s="3"/>
      <c r="N72" s="3"/>
      <c r="O72" s="3">
        <v>18</v>
      </c>
      <c r="P72" s="3">
        <v>17</v>
      </c>
      <c r="Q72" s="3">
        <v>42</v>
      </c>
      <c r="R72" s="3">
        <v>12</v>
      </c>
      <c r="S72" s="3"/>
      <c r="T72" s="3">
        <v>420</v>
      </c>
      <c r="U72" s="3">
        <v>2</v>
      </c>
      <c r="V72" s="3"/>
      <c r="W72" s="3">
        <v>1</v>
      </c>
      <c r="X72" s="3">
        <v>1795</v>
      </c>
      <c r="Y72" s="3">
        <v>1093</v>
      </c>
      <c r="Z72" s="3"/>
      <c r="AA72" s="3"/>
      <c r="AB72" s="3">
        <v>252</v>
      </c>
      <c r="AC72" s="3"/>
      <c r="AD72" s="3">
        <v>14661</v>
      </c>
      <c r="AE72" s="3">
        <v>2</v>
      </c>
      <c r="AF72" s="3"/>
      <c r="AG72" s="3"/>
      <c r="AH72" s="3">
        <v>23</v>
      </c>
      <c r="AI72" s="3"/>
      <c r="AJ72" s="3">
        <v>6</v>
      </c>
      <c r="AK72" s="3">
        <v>14</v>
      </c>
      <c r="AL72" s="3">
        <v>8</v>
      </c>
      <c r="AM72" s="3">
        <v>5699</v>
      </c>
      <c r="AN72" s="3">
        <v>16490</v>
      </c>
      <c r="AO72" s="3">
        <v>7666</v>
      </c>
      <c r="AP72" s="3">
        <v>24156</v>
      </c>
    </row>
    <row r="73" spans="1:42">
      <c r="A73" s="1" t="s">
        <v>151</v>
      </c>
      <c r="B73" s="787">
        <v>467</v>
      </c>
      <c r="C73" s="3"/>
      <c r="D73" s="3"/>
      <c r="E73" s="3"/>
      <c r="F73" s="3"/>
      <c r="G73" s="3"/>
      <c r="H73" s="3"/>
      <c r="I73" s="3"/>
      <c r="J73" s="3">
        <v>2</v>
      </c>
      <c r="K73" s="3"/>
      <c r="L73" s="3">
        <v>7</v>
      </c>
      <c r="M73" s="3"/>
      <c r="N73" s="3"/>
      <c r="O73" s="3">
        <v>4</v>
      </c>
      <c r="P73" s="3">
        <v>1</v>
      </c>
      <c r="Q73" s="3"/>
      <c r="R73" s="3">
        <v>1</v>
      </c>
      <c r="S73" s="3"/>
      <c r="T73" s="3"/>
      <c r="U73" s="3"/>
      <c r="V73" s="3"/>
      <c r="W73" s="3"/>
      <c r="X73" s="3">
        <v>3</v>
      </c>
      <c r="Y73" s="3">
        <v>11</v>
      </c>
      <c r="Z73" s="3"/>
      <c r="AA73" s="3"/>
      <c r="AB73" s="3">
        <v>5</v>
      </c>
      <c r="AC73" s="3"/>
      <c r="AD73" s="3">
        <v>2881</v>
      </c>
      <c r="AE73" s="3"/>
      <c r="AF73" s="3"/>
      <c r="AG73" s="3"/>
      <c r="AH73" s="3">
        <v>1</v>
      </c>
      <c r="AI73" s="3"/>
      <c r="AJ73" s="3"/>
      <c r="AK73" s="3">
        <v>1</v>
      </c>
      <c r="AL73" s="3">
        <v>3</v>
      </c>
      <c r="AM73" s="3">
        <v>1589</v>
      </c>
      <c r="AN73" s="3">
        <v>2902</v>
      </c>
      <c r="AO73" s="3">
        <v>1607</v>
      </c>
      <c r="AP73" s="3">
        <v>4509</v>
      </c>
    </row>
    <row r="74" spans="1:42">
      <c r="A74" s="1" t="s">
        <v>153</v>
      </c>
      <c r="B74" s="787">
        <v>475</v>
      </c>
      <c r="C74" s="3"/>
      <c r="D74" s="3">
        <v>3</v>
      </c>
      <c r="E74" s="3"/>
      <c r="F74" s="3">
        <v>1</v>
      </c>
      <c r="G74" s="3"/>
      <c r="H74" s="3"/>
      <c r="I74" s="3"/>
      <c r="J74" s="3">
        <v>65</v>
      </c>
      <c r="K74" s="3"/>
      <c r="L74" s="3">
        <v>2459</v>
      </c>
      <c r="M74" s="3"/>
      <c r="N74" s="3"/>
      <c r="O74" s="3">
        <v>1</v>
      </c>
      <c r="P74" s="3"/>
      <c r="Q74" s="3">
        <v>2</v>
      </c>
      <c r="R74" s="3">
        <v>3</v>
      </c>
      <c r="S74" s="3"/>
      <c r="T74" s="3">
        <v>3</v>
      </c>
      <c r="U74" s="3"/>
      <c r="V74" s="3"/>
      <c r="W74" s="3"/>
      <c r="X74" s="3"/>
      <c r="Y74" s="3">
        <v>15</v>
      </c>
      <c r="Z74" s="3"/>
      <c r="AA74" s="3"/>
      <c r="AB74" s="3">
        <v>5</v>
      </c>
      <c r="AC74" s="3"/>
      <c r="AD74" s="3">
        <v>1193</v>
      </c>
      <c r="AE74" s="3"/>
      <c r="AF74" s="3"/>
      <c r="AG74" s="3"/>
      <c r="AH74" s="3"/>
      <c r="AI74" s="3"/>
      <c r="AJ74" s="3"/>
      <c r="AK74" s="3"/>
      <c r="AL74" s="3">
        <v>7</v>
      </c>
      <c r="AM74" s="3">
        <v>997</v>
      </c>
      <c r="AN74" s="3">
        <v>1281</v>
      </c>
      <c r="AO74" s="3">
        <v>3473</v>
      </c>
      <c r="AP74" s="3">
        <v>4754</v>
      </c>
    </row>
    <row r="75" spans="1:42">
      <c r="A75" s="1" t="s">
        <v>155</v>
      </c>
      <c r="B75" s="787">
        <v>480</v>
      </c>
      <c r="C75" s="3"/>
      <c r="D75" s="3">
        <v>6</v>
      </c>
      <c r="E75" s="3">
        <v>2</v>
      </c>
      <c r="F75" s="3">
        <v>90</v>
      </c>
      <c r="G75" s="3"/>
      <c r="H75" s="3">
        <v>1</v>
      </c>
      <c r="I75" s="3">
        <v>1</v>
      </c>
      <c r="J75" s="3">
        <v>165</v>
      </c>
      <c r="K75" s="3"/>
      <c r="L75" s="3">
        <v>2779</v>
      </c>
      <c r="M75" s="3">
        <v>1</v>
      </c>
      <c r="N75" s="3">
        <v>14</v>
      </c>
      <c r="O75" s="3">
        <v>5</v>
      </c>
      <c r="P75" s="3">
        <v>3</v>
      </c>
      <c r="Q75" s="3">
        <v>13</v>
      </c>
      <c r="R75" s="3">
        <v>6</v>
      </c>
      <c r="S75" s="3"/>
      <c r="T75" s="3">
        <v>126</v>
      </c>
      <c r="U75" s="3"/>
      <c r="V75" s="3"/>
      <c r="W75" s="3">
        <v>1</v>
      </c>
      <c r="X75" s="3">
        <v>31</v>
      </c>
      <c r="Y75" s="3">
        <v>239</v>
      </c>
      <c r="Z75" s="3">
        <v>2</v>
      </c>
      <c r="AA75" s="3"/>
      <c r="AB75" s="3">
        <v>4</v>
      </c>
      <c r="AC75" s="3"/>
      <c r="AD75" s="3">
        <v>6056</v>
      </c>
      <c r="AE75" s="3"/>
      <c r="AF75" s="3"/>
      <c r="AG75" s="3"/>
      <c r="AH75" s="3"/>
      <c r="AI75" s="3">
        <v>1</v>
      </c>
      <c r="AJ75" s="3">
        <v>5</v>
      </c>
      <c r="AK75" s="3">
        <v>3</v>
      </c>
      <c r="AL75" s="3">
        <v>83</v>
      </c>
      <c r="AM75" s="3">
        <v>11561</v>
      </c>
      <c r="AN75" s="3">
        <v>6615</v>
      </c>
      <c r="AO75" s="3">
        <v>14583</v>
      </c>
      <c r="AP75" s="3">
        <v>21198</v>
      </c>
    </row>
    <row r="76" spans="1:42">
      <c r="A76" s="1" t="s">
        <v>157</v>
      </c>
      <c r="B76" s="787">
        <v>483</v>
      </c>
      <c r="C76" s="3"/>
      <c r="D76" s="3"/>
      <c r="E76" s="3"/>
      <c r="F76" s="3">
        <v>11</v>
      </c>
      <c r="G76" s="3"/>
      <c r="H76" s="3"/>
      <c r="I76" s="3"/>
      <c r="J76" s="3"/>
      <c r="K76" s="3">
        <v>1</v>
      </c>
      <c r="L76" s="3"/>
      <c r="M76" s="3"/>
      <c r="N76" s="3"/>
      <c r="O76" s="3">
        <v>1</v>
      </c>
      <c r="P76" s="3">
        <v>3</v>
      </c>
      <c r="Q76" s="3"/>
      <c r="R76" s="3"/>
      <c r="S76" s="3"/>
      <c r="T76" s="3">
        <v>1</v>
      </c>
      <c r="U76" s="3"/>
      <c r="V76" s="3"/>
      <c r="W76" s="3"/>
      <c r="X76" s="3">
        <v>4</v>
      </c>
      <c r="Y76" s="3">
        <v>19</v>
      </c>
      <c r="Z76" s="3"/>
      <c r="AA76" s="3"/>
      <c r="AB76" s="3">
        <v>3</v>
      </c>
      <c r="AC76" s="3"/>
      <c r="AD76" s="3">
        <v>1757</v>
      </c>
      <c r="AE76" s="3"/>
      <c r="AF76" s="3"/>
      <c r="AG76" s="3"/>
      <c r="AH76" s="3"/>
      <c r="AI76" s="3"/>
      <c r="AJ76" s="3"/>
      <c r="AK76" s="3"/>
      <c r="AL76" s="3">
        <v>7</v>
      </c>
      <c r="AM76" s="3">
        <v>6169</v>
      </c>
      <c r="AN76" s="3">
        <v>1783</v>
      </c>
      <c r="AO76" s="3">
        <v>6193</v>
      </c>
      <c r="AP76" s="3">
        <v>7976</v>
      </c>
    </row>
    <row r="77" spans="1:42">
      <c r="A77" s="1" t="s">
        <v>159</v>
      </c>
      <c r="B77" s="787">
        <v>490</v>
      </c>
      <c r="C77" s="3"/>
      <c r="D77" s="3">
        <v>11</v>
      </c>
      <c r="E77" s="3">
        <v>2</v>
      </c>
      <c r="F77" s="3">
        <v>325</v>
      </c>
      <c r="G77" s="3"/>
      <c r="H77" s="3"/>
      <c r="I77" s="3"/>
      <c r="J77" s="3">
        <v>46</v>
      </c>
      <c r="K77" s="3">
        <v>1</v>
      </c>
      <c r="L77" s="3">
        <v>2375</v>
      </c>
      <c r="M77" s="3"/>
      <c r="N77" s="3">
        <v>55</v>
      </c>
      <c r="O77" s="3">
        <v>8</v>
      </c>
      <c r="P77" s="3">
        <v>15</v>
      </c>
      <c r="Q77" s="3">
        <v>23</v>
      </c>
      <c r="R77" s="3">
        <v>10</v>
      </c>
      <c r="S77" s="3"/>
      <c r="T77" s="3">
        <v>330</v>
      </c>
      <c r="U77" s="3">
        <v>1</v>
      </c>
      <c r="V77" s="3"/>
      <c r="W77" s="3"/>
      <c r="X77" s="3">
        <v>95</v>
      </c>
      <c r="Y77" s="3">
        <v>217</v>
      </c>
      <c r="Z77" s="3">
        <v>50</v>
      </c>
      <c r="AA77" s="3"/>
      <c r="AB77" s="3">
        <v>9</v>
      </c>
      <c r="AC77" s="3"/>
      <c r="AD77" s="3">
        <v>19978</v>
      </c>
      <c r="AE77" s="3"/>
      <c r="AF77" s="3"/>
      <c r="AG77" s="3"/>
      <c r="AH77" s="3"/>
      <c r="AI77" s="3"/>
      <c r="AJ77" s="3"/>
      <c r="AK77" s="3">
        <v>3</v>
      </c>
      <c r="AL77" s="3">
        <v>37</v>
      </c>
      <c r="AM77" s="3">
        <v>25558</v>
      </c>
      <c r="AN77" s="3">
        <v>20703</v>
      </c>
      <c r="AO77" s="3">
        <v>28446</v>
      </c>
      <c r="AP77" s="3">
        <v>49149</v>
      </c>
    </row>
    <row r="78" spans="1:42">
      <c r="A78" s="1" t="s">
        <v>161</v>
      </c>
      <c r="B78" s="787">
        <v>495</v>
      </c>
      <c r="C78" s="3"/>
      <c r="D78" s="3">
        <v>1</v>
      </c>
      <c r="E78" s="3">
        <v>3</v>
      </c>
      <c r="F78" s="3">
        <v>5</v>
      </c>
      <c r="G78" s="3"/>
      <c r="H78" s="3"/>
      <c r="I78" s="3"/>
      <c r="J78" s="3">
        <v>654</v>
      </c>
      <c r="K78" s="3"/>
      <c r="L78" s="3">
        <v>9</v>
      </c>
      <c r="M78" s="3"/>
      <c r="N78" s="3"/>
      <c r="O78" s="3">
        <v>145</v>
      </c>
      <c r="P78" s="3">
        <v>5</v>
      </c>
      <c r="Q78" s="3">
        <v>13</v>
      </c>
      <c r="R78" s="3"/>
      <c r="S78" s="3"/>
      <c r="T78" s="3">
        <v>122</v>
      </c>
      <c r="U78" s="3"/>
      <c r="V78" s="3"/>
      <c r="W78" s="3"/>
      <c r="X78" s="3">
        <v>3</v>
      </c>
      <c r="Y78" s="3">
        <v>55</v>
      </c>
      <c r="Z78" s="3"/>
      <c r="AA78" s="3"/>
      <c r="AB78" s="3">
        <v>1</v>
      </c>
      <c r="AC78" s="3"/>
      <c r="AD78" s="3">
        <v>15397</v>
      </c>
      <c r="AE78" s="3"/>
      <c r="AF78" s="3"/>
      <c r="AG78" s="3"/>
      <c r="AH78" s="3"/>
      <c r="AI78" s="3"/>
      <c r="AJ78" s="3">
        <v>3</v>
      </c>
      <c r="AK78" s="3"/>
      <c r="AL78" s="3">
        <v>10</v>
      </c>
      <c r="AM78" s="3">
        <v>9411</v>
      </c>
      <c r="AN78" s="3">
        <v>16234</v>
      </c>
      <c r="AO78" s="3">
        <v>9603</v>
      </c>
      <c r="AP78" s="3">
        <v>25837</v>
      </c>
    </row>
    <row r="79" spans="1:42">
      <c r="A79" s="1" t="s">
        <v>163</v>
      </c>
      <c r="B79" s="787">
        <v>501</v>
      </c>
      <c r="C79" s="3"/>
      <c r="D79" s="3"/>
      <c r="E79" s="3"/>
      <c r="F79" s="3"/>
      <c r="G79" s="3"/>
      <c r="H79" s="3"/>
      <c r="I79" s="3"/>
      <c r="J79" s="3"/>
      <c r="K79" s="3">
        <v>1</v>
      </c>
      <c r="L79" s="3"/>
      <c r="M79" s="3"/>
      <c r="N79" s="3"/>
      <c r="O79" s="3"/>
      <c r="P79" s="3">
        <v>1</v>
      </c>
      <c r="Q79" s="3"/>
      <c r="R79" s="3"/>
      <c r="S79" s="3"/>
      <c r="T79" s="3">
        <v>6</v>
      </c>
      <c r="U79" s="3"/>
      <c r="V79" s="3"/>
      <c r="W79" s="3"/>
      <c r="X79" s="3"/>
      <c r="Y79" s="3">
        <v>27</v>
      </c>
      <c r="Z79" s="3"/>
      <c r="AA79" s="3"/>
      <c r="AB79" s="3"/>
      <c r="AC79" s="3"/>
      <c r="AD79" s="3">
        <v>1512</v>
      </c>
      <c r="AE79" s="3"/>
      <c r="AF79" s="3"/>
      <c r="AG79" s="3"/>
      <c r="AH79" s="3"/>
      <c r="AI79" s="3"/>
      <c r="AJ79" s="3"/>
      <c r="AK79" s="3"/>
      <c r="AL79" s="3">
        <v>7</v>
      </c>
      <c r="AM79" s="3">
        <v>293</v>
      </c>
      <c r="AN79" s="3">
        <v>1546</v>
      </c>
      <c r="AO79" s="3">
        <v>301</v>
      </c>
      <c r="AP79" s="3">
        <v>1847</v>
      </c>
    </row>
    <row r="80" spans="1:42">
      <c r="A80" s="1" t="s">
        <v>3341</v>
      </c>
      <c r="B80" s="787">
        <v>541</v>
      </c>
      <c r="C80" s="3"/>
      <c r="D80" s="3">
        <v>13</v>
      </c>
      <c r="E80" s="3"/>
      <c r="F80" s="3">
        <v>5</v>
      </c>
      <c r="G80" s="3"/>
      <c r="H80" s="3"/>
      <c r="I80" s="3">
        <v>2</v>
      </c>
      <c r="J80" s="3">
        <v>3</v>
      </c>
      <c r="K80" s="3">
        <v>1</v>
      </c>
      <c r="L80" s="3"/>
      <c r="M80" s="3"/>
      <c r="N80" s="3"/>
      <c r="O80" s="3">
        <v>5</v>
      </c>
      <c r="P80" s="3">
        <v>6</v>
      </c>
      <c r="Q80" s="3">
        <v>5</v>
      </c>
      <c r="R80" s="3"/>
      <c r="S80" s="3"/>
      <c r="T80" s="3">
        <v>42</v>
      </c>
      <c r="U80" s="3">
        <v>1</v>
      </c>
      <c r="V80" s="3"/>
      <c r="W80" s="3"/>
      <c r="X80" s="3">
        <v>80</v>
      </c>
      <c r="Y80" s="3">
        <v>129</v>
      </c>
      <c r="Z80" s="3">
        <v>1</v>
      </c>
      <c r="AA80" s="3"/>
      <c r="AB80" s="3">
        <v>1</v>
      </c>
      <c r="AC80" s="3">
        <v>4</v>
      </c>
      <c r="AD80" s="3">
        <v>8779</v>
      </c>
      <c r="AE80" s="3"/>
      <c r="AF80" s="3"/>
      <c r="AG80" s="3"/>
      <c r="AH80" s="3"/>
      <c r="AI80" s="3"/>
      <c r="AJ80" s="3">
        <v>1</v>
      </c>
      <c r="AK80" s="3"/>
      <c r="AL80" s="3">
        <v>7</v>
      </c>
      <c r="AM80" s="3">
        <v>3315</v>
      </c>
      <c r="AN80" s="3">
        <v>8965</v>
      </c>
      <c r="AO80" s="3">
        <v>3435</v>
      </c>
      <c r="AP80" s="3">
        <v>12400</v>
      </c>
    </row>
    <row r="81" spans="1:42">
      <c r="A81" s="1" t="s">
        <v>167</v>
      </c>
      <c r="B81" s="787">
        <v>543</v>
      </c>
      <c r="C81" s="3"/>
      <c r="D81" s="3">
        <v>2</v>
      </c>
      <c r="E81" s="3"/>
      <c r="F81" s="3">
        <v>2</v>
      </c>
      <c r="G81" s="3"/>
      <c r="H81" s="3"/>
      <c r="I81" s="3"/>
      <c r="J81" s="3">
        <v>31</v>
      </c>
      <c r="K81" s="3"/>
      <c r="L81" s="3"/>
      <c r="M81" s="3"/>
      <c r="N81" s="3"/>
      <c r="O81" s="3">
        <v>1</v>
      </c>
      <c r="P81" s="3">
        <v>3</v>
      </c>
      <c r="Q81" s="3"/>
      <c r="R81" s="3"/>
      <c r="S81" s="3"/>
      <c r="T81" s="3">
        <v>11</v>
      </c>
      <c r="U81" s="3"/>
      <c r="V81" s="3"/>
      <c r="W81" s="3"/>
      <c r="X81" s="3">
        <v>8</v>
      </c>
      <c r="Y81" s="3">
        <v>7</v>
      </c>
      <c r="Z81" s="3"/>
      <c r="AA81" s="3"/>
      <c r="AB81" s="3">
        <v>2</v>
      </c>
      <c r="AC81" s="3"/>
      <c r="AD81" s="3">
        <v>943</v>
      </c>
      <c r="AE81" s="3"/>
      <c r="AF81" s="3"/>
      <c r="AG81" s="3"/>
      <c r="AH81" s="3"/>
      <c r="AI81" s="3"/>
      <c r="AJ81" s="3"/>
      <c r="AK81" s="3"/>
      <c r="AL81" s="3">
        <v>2</v>
      </c>
      <c r="AM81" s="3">
        <v>5616</v>
      </c>
      <c r="AN81" s="3">
        <v>997</v>
      </c>
      <c r="AO81" s="3">
        <v>5631</v>
      </c>
      <c r="AP81" s="3">
        <v>6628</v>
      </c>
    </row>
    <row r="82" spans="1:42">
      <c r="A82" s="1" t="s">
        <v>169</v>
      </c>
      <c r="B82" s="787">
        <v>576</v>
      </c>
      <c r="C82" s="3"/>
      <c r="D82" s="3">
        <v>1</v>
      </c>
      <c r="E82" s="3">
        <v>1</v>
      </c>
      <c r="F82" s="3"/>
      <c r="G82" s="3"/>
      <c r="H82" s="3">
        <v>1</v>
      </c>
      <c r="I82" s="3"/>
      <c r="J82" s="3">
        <v>12</v>
      </c>
      <c r="K82" s="3"/>
      <c r="L82" s="3">
        <v>109</v>
      </c>
      <c r="M82" s="3"/>
      <c r="N82" s="3"/>
      <c r="O82" s="3">
        <v>1</v>
      </c>
      <c r="P82" s="3">
        <v>7</v>
      </c>
      <c r="Q82" s="3">
        <v>2</v>
      </c>
      <c r="R82" s="3">
        <v>1</v>
      </c>
      <c r="S82" s="3"/>
      <c r="T82" s="3">
        <v>5</v>
      </c>
      <c r="U82" s="3"/>
      <c r="V82" s="3"/>
      <c r="W82" s="3"/>
      <c r="X82" s="3">
        <v>1</v>
      </c>
      <c r="Y82" s="3">
        <v>36</v>
      </c>
      <c r="Z82" s="3"/>
      <c r="AA82" s="3"/>
      <c r="AB82" s="3">
        <v>2</v>
      </c>
      <c r="AC82" s="3">
        <v>1</v>
      </c>
      <c r="AD82" s="3">
        <v>4881</v>
      </c>
      <c r="AE82" s="3"/>
      <c r="AF82" s="3"/>
      <c r="AG82" s="3"/>
      <c r="AH82" s="3"/>
      <c r="AI82" s="3">
        <v>2</v>
      </c>
      <c r="AJ82" s="3"/>
      <c r="AK82" s="3">
        <v>1</v>
      </c>
      <c r="AL82" s="3">
        <v>3</v>
      </c>
      <c r="AM82" s="3">
        <v>590</v>
      </c>
      <c r="AN82" s="3">
        <v>4948</v>
      </c>
      <c r="AO82" s="3">
        <v>709</v>
      </c>
      <c r="AP82" s="3">
        <v>5657</v>
      </c>
    </row>
    <row r="83" spans="1:42">
      <c r="A83" s="1" t="s">
        <v>171</v>
      </c>
      <c r="B83" s="787">
        <v>579</v>
      </c>
      <c r="C83" s="3"/>
      <c r="D83" s="3">
        <v>81</v>
      </c>
      <c r="E83" s="3">
        <v>2</v>
      </c>
      <c r="F83" s="3">
        <v>29</v>
      </c>
      <c r="G83" s="3"/>
      <c r="H83" s="3"/>
      <c r="I83" s="3">
        <v>7</v>
      </c>
      <c r="J83" s="3">
        <v>7</v>
      </c>
      <c r="K83" s="3">
        <v>31</v>
      </c>
      <c r="L83" s="3">
        <v>33</v>
      </c>
      <c r="M83" s="3"/>
      <c r="N83" s="3"/>
      <c r="O83" s="3">
        <v>54</v>
      </c>
      <c r="P83" s="3">
        <v>39</v>
      </c>
      <c r="Q83" s="3">
        <v>3</v>
      </c>
      <c r="R83" s="3">
        <v>5</v>
      </c>
      <c r="S83" s="3">
        <v>3</v>
      </c>
      <c r="T83" s="3">
        <v>224</v>
      </c>
      <c r="U83" s="3"/>
      <c r="V83" s="3"/>
      <c r="W83" s="3"/>
      <c r="X83" s="3">
        <v>32</v>
      </c>
      <c r="Y83" s="3">
        <v>313</v>
      </c>
      <c r="Z83" s="3">
        <v>7</v>
      </c>
      <c r="AA83" s="3"/>
      <c r="AB83" s="3">
        <v>34</v>
      </c>
      <c r="AC83" s="3"/>
      <c r="AD83" s="3">
        <v>20138</v>
      </c>
      <c r="AE83" s="3"/>
      <c r="AF83" s="3"/>
      <c r="AG83" s="3"/>
      <c r="AH83" s="3">
        <v>1</v>
      </c>
      <c r="AI83" s="3"/>
      <c r="AJ83" s="3"/>
      <c r="AK83" s="3">
        <v>1</v>
      </c>
      <c r="AL83" s="3">
        <v>32</v>
      </c>
      <c r="AM83" s="3">
        <v>5048</v>
      </c>
      <c r="AN83" s="3">
        <v>20764</v>
      </c>
      <c r="AO83" s="3">
        <v>5360</v>
      </c>
      <c r="AP83" s="3">
        <v>26124</v>
      </c>
    </row>
    <row r="84" spans="1:42">
      <c r="A84" s="1" t="s">
        <v>173</v>
      </c>
      <c r="B84" s="787">
        <v>585</v>
      </c>
      <c r="C84" s="3"/>
      <c r="D84" s="3">
        <v>4</v>
      </c>
      <c r="E84" s="3">
        <v>2</v>
      </c>
      <c r="F84" s="3">
        <v>3</v>
      </c>
      <c r="G84" s="3"/>
      <c r="H84" s="3"/>
      <c r="I84" s="3">
        <v>1</v>
      </c>
      <c r="J84" s="3">
        <v>2</v>
      </c>
      <c r="K84" s="3">
        <v>6</v>
      </c>
      <c r="L84" s="3">
        <v>2</v>
      </c>
      <c r="M84" s="3"/>
      <c r="N84" s="3"/>
      <c r="O84" s="3">
        <v>2</v>
      </c>
      <c r="P84" s="3">
        <v>14</v>
      </c>
      <c r="Q84" s="3">
        <v>2</v>
      </c>
      <c r="R84" s="3">
        <v>3</v>
      </c>
      <c r="S84" s="3"/>
      <c r="T84" s="3">
        <v>22</v>
      </c>
      <c r="U84" s="3"/>
      <c r="V84" s="3"/>
      <c r="W84" s="3"/>
      <c r="X84" s="3">
        <v>2</v>
      </c>
      <c r="Y84" s="3">
        <v>45</v>
      </c>
      <c r="Z84" s="3"/>
      <c r="AA84" s="3"/>
      <c r="AB84" s="3">
        <v>16</v>
      </c>
      <c r="AC84" s="3">
        <v>1</v>
      </c>
      <c r="AD84" s="3">
        <v>5741</v>
      </c>
      <c r="AE84" s="3"/>
      <c r="AF84" s="3"/>
      <c r="AG84" s="3"/>
      <c r="AH84" s="3"/>
      <c r="AI84" s="3"/>
      <c r="AJ84" s="3"/>
      <c r="AK84" s="3"/>
      <c r="AL84" s="3">
        <v>3</v>
      </c>
      <c r="AM84" s="3">
        <v>1357</v>
      </c>
      <c r="AN84" s="3">
        <v>5841</v>
      </c>
      <c r="AO84" s="3">
        <v>1387</v>
      </c>
      <c r="AP84" s="3">
        <v>7228</v>
      </c>
    </row>
    <row r="85" spans="1:42">
      <c r="A85" s="1" t="s">
        <v>175</v>
      </c>
      <c r="B85" s="787">
        <v>591</v>
      </c>
      <c r="C85" s="3"/>
      <c r="D85" s="3"/>
      <c r="E85" s="3"/>
      <c r="F85" s="3">
        <v>15</v>
      </c>
      <c r="G85" s="3"/>
      <c r="H85" s="3"/>
      <c r="I85" s="3">
        <v>3</v>
      </c>
      <c r="J85" s="3"/>
      <c r="K85" s="3">
        <v>4</v>
      </c>
      <c r="L85" s="3">
        <v>1</v>
      </c>
      <c r="M85" s="3"/>
      <c r="N85" s="3"/>
      <c r="O85" s="3">
        <v>12</v>
      </c>
      <c r="P85" s="3">
        <v>10</v>
      </c>
      <c r="Q85" s="3">
        <v>6</v>
      </c>
      <c r="R85" s="3">
        <v>11</v>
      </c>
      <c r="S85" s="3"/>
      <c r="T85" s="3">
        <v>90</v>
      </c>
      <c r="U85" s="3"/>
      <c r="V85" s="3"/>
      <c r="W85" s="3"/>
      <c r="X85" s="3">
        <v>152</v>
      </c>
      <c r="Y85" s="3">
        <v>254</v>
      </c>
      <c r="Z85" s="3"/>
      <c r="AA85" s="3"/>
      <c r="AB85" s="3">
        <v>5</v>
      </c>
      <c r="AC85" s="3"/>
      <c r="AD85" s="3">
        <v>6775</v>
      </c>
      <c r="AE85" s="3"/>
      <c r="AF85" s="3"/>
      <c r="AG85" s="3"/>
      <c r="AH85" s="3"/>
      <c r="AI85" s="3"/>
      <c r="AJ85" s="3"/>
      <c r="AK85" s="3"/>
      <c r="AL85" s="3">
        <v>17</v>
      </c>
      <c r="AM85" s="3">
        <v>3054</v>
      </c>
      <c r="AN85" s="3">
        <v>7134</v>
      </c>
      <c r="AO85" s="3">
        <v>3275</v>
      </c>
      <c r="AP85" s="3">
        <v>10409</v>
      </c>
    </row>
    <row r="86" spans="1:42">
      <c r="A86" s="1" t="s">
        <v>177</v>
      </c>
      <c r="B86" s="787">
        <v>604</v>
      </c>
      <c r="C86" s="3"/>
      <c r="D86" s="3"/>
      <c r="E86" s="3">
        <v>14</v>
      </c>
      <c r="F86" s="3">
        <v>20</v>
      </c>
      <c r="G86" s="3"/>
      <c r="H86" s="3"/>
      <c r="I86" s="3"/>
      <c r="J86" s="3">
        <v>3</v>
      </c>
      <c r="K86" s="3">
        <v>1</v>
      </c>
      <c r="L86" s="3">
        <v>12</v>
      </c>
      <c r="M86" s="3"/>
      <c r="N86" s="3"/>
      <c r="O86" s="3">
        <v>66</v>
      </c>
      <c r="P86" s="3">
        <v>10</v>
      </c>
      <c r="Q86" s="3">
        <v>44</v>
      </c>
      <c r="R86" s="3">
        <v>3</v>
      </c>
      <c r="S86" s="3"/>
      <c r="T86" s="3">
        <v>185</v>
      </c>
      <c r="U86" s="3">
        <v>1</v>
      </c>
      <c r="V86" s="3"/>
      <c r="W86" s="3"/>
      <c r="X86" s="3">
        <v>116</v>
      </c>
      <c r="Y86" s="3">
        <v>273</v>
      </c>
      <c r="Z86" s="3"/>
      <c r="AA86" s="3"/>
      <c r="AB86" s="3">
        <v>18</v>
      </c>
      <c r="AC86" s="3"/>
      <c r="AD86" s="3">
        <v>15630</v>
      </c>
      <c r="AE86" s="3"/>
      <c r="AF86" s="3"/>
      <c r="AG86" s="3"/>
      <c r="AH86" s="3"/>
      <c r="AI86" s="3">
        <v>1</v>
      </c>
      <c r="AJ86" s="3">
        <v>2</v>
      </c>
      <c r="AK86" s="3"/>
      <c r="AL86" s="3">
        <v>44</v>
      </c>
      <c r="AM86" s="3">
        <v>6014</v>
      </c>
      <c r="AN86" s="3">
        <v>16120</v>
      </c>
      <c r="AO86" s="3">
        <v>6337</v>
      </c>
      <c r="AP86" s="3">
        <v>22457</v>
      </c>
    </row>
    <row r="87" spans="1:42">
      <c r="A87" s="1" t="s">
        <v>3342</v>
      </c>
      <c r="B87" s="787">
        <v>607</v>
      </c>
      <c r="C87" s="3"/>
      <c r="D87" s="3">
        <v>10</v>
      </c>
      <c r="E87" s="3"/>
      <c r="F87" s="3"/>
      <c r="G87" s="3"/>
      <c r="H87" s="3"/>
      <c r="I87" s="3">
        <v>4</v>
      </c>
      <c r="J87" s="3"/>
      <c r="K87" s="3">
        <v>11</v>
      </c>
      <c r="L87" s="3">
        <v>2</v>
      </c>
      <c r="M87" s="3"/>
      <c r="N87" s="3"/>
      <c r="O87" s="3">
        <v>2</v>
      </c>
      <c r="P87" s="3">
        <v>11</v>
      </c>
      <c r="Q87" s="3">
        <v>1</v>
      </c>
      <c r="R87" s="3">
        <v>14</v>
      </c>
      <c r="S87" s="3">
        <v>1</v>
      </c>
      <c r="T87" s="3">
        <v>23</v>
      </c>
      <c r="U87" s="3"/>
      <c r="V87" s="3"/>
      <c r="W87" s="3"/>
      <c r="X87" s="3">
        <v>36</v>
      </c>
      <c r="Y87" s="3">
        <v>76</v>
      </c>
      <c r="Z87" s="3">
        <v>6</v>
      </c>
      <c r="AA87" s="3"/>
      <c r="AB87" s="3">
        <v>19</v>
      </c>
      <c r="AC87" s="3"/>
      <c r="AD87" s="3">
        <v>3111</v>
      </c>
      <c r="AE87" s="3">
        <v>1</v>
      </c>
      <c r="AF87" s="3"/>
      <c r="AG87" s="3"/>
      <c r="AH87" s="3"/>
      <c r="AI87" s="3"/>
      <c r="AJ87" s="3">
        <v>5</v>
      </c>
      <c r="AK87" s="3"/>
      <c r="AL87" s="3">
        <v>1</v>
      </c>
      <c r="AM87" s="3">
        <v>817</v>
      </c>
      <c r="AN87" s="3">
        <v>3247</v>
      </c>
      <c r="AO87" s="3">
        <v>904</v>
      </c>
      <c r="AP87" s="3">
        <v>4151</v>
      </c>
    </row>
    <row r="88" spans="1:42">
      <c r="A88" s="1" t="s">
        <v>3343</v>
      </c>
      <c r="B88" s="787">
        <v>615</v>
      </c>
      <c r="C88" s="3">
        <v>1</v>
      </c>
      <c r="D88" s="3">
        <v>162</v>
      </c>
      <c r="E88" s="3">
        <v>83</v>
      </c>
      <c r="F88" s="3">
        <v>14</v>
      </c>
      <c r="G88" s="3"/>
      <c r="H88" s="3"/>
      <c r="I88" s="3">
        <v>84</v>
      </c>
      <c r="J88" s="3"/>
      <c r="K88" s="3">
        <v>63</v>
      </c>
      <c r="L88" s="3">
        <v>31</v>
      </c>
      <c r="M88" s="3">
        <v>2</v>
      </c>
      <c r="N88" s="3"/>
      <c r="O88" s="3">
        <v>60</v>
      </c>
      <c r="P88" s="3">
        <v>53</v>
      </c>
      <c r="Q88" s="3">
        <v>53</v>
      </c>
      <c r="R88" s="3">
        <v>22</v>
      </c>
      <c r="S88" s="3"/>
      <c r="T88" s="3">
        <v>370</v>
      </c>
      <c r="U88" s="3">
        <v>8</v>
      </c>
      <c r="V88" s="3"/>
      <c r="W88" s="3"/>
      <c r="X88" s="3">
        <v>723</v>
      </c>
      <c r="Y88" s="3">
        <v>1078</v>
      </c>
      <c r="Z88" s="3">
        <v>9</v>
      </c>
      <c r="AA88" s="3"/>
      <c r="AB88" s="3">
        <v>99</v>
      </c>
      <c r="AC88" s="3"/>
      <c r="AD88" s="3">
        <v>23583</v>
      </c>
      <c r="AE88" s="3">
        <v>10</v>
      </c>
      <c r="AF88" s="3"/>
      <c r="AG88" s="3"/>
      <c r="AH88" s="3">
        <v>36</v>
      </c>
      <c r="AI88" s="3"/>
      <c r="AJ88" s="3">
        <v>2</v>
      </c>
      <c r="AK88" s="3"/>
      <c r="AL88" s="3">
        <v>8</v>
      </c>
      <c r="AM88" s="3">
        <v>7663</v>
      </c>
      <c r="AN88" s="3">
        <v>25239</v>
      </c>
      <c r="AO88" s="3">
        <v>8978</v>
      </c>
      <c r="AP88" s="3">
        <v>34217</v>
      </c>
    </row>
    <row r="89" spans="1:42">
      <c r="A89" s="1" t="s">
        <v>183</v>
      </c>
      <c r="B89" s="787">
        <v>628</v>
      </c>
      <c r="C89" s="3"/>
      <c r="D89" s="3"/>
      <c r="E89" s="3">
        <v>3</v>
      </c>
      <c r="F89" s="3">
        <v>2</v>
      </c>
      <c r="G89" s="3"/>
      <c r="H89" s="3"/>
      <c r="I89" s="3"/>
      <c r="J89" s="3"/>
      <c r="K89" s="3">
        <v>8</v>
      </c>
      <c r="L89" s="3">
        <v>1</v>
      </c>
      <c r="M89" s="3"/>
      <c r="N89" s="3"/>
      <c r="O89" s="3">
        <v>2</v>
      </c>
      <c r="P89" s="3">
        <v>4</v>
      </c>
      <c r="Q89" s="3"/>
      <c r="R89" s="3">
        <v>2</v>
      </c>
      <c r="S89" s="3"/>
      <c r="T89" s="3">
        <v>3</v>
      </c>
      <c r="U89" s="3"/>
      <c r="V89" s="3"/>
      <c r="W89" s="3"/>
      <c r="X89" s="3">
        <v>1</v>
      </c>
      <c r="Y89" s="3">
        <v>8</v>
      </c>
      <c r="Z89" s="3"/>
      <c r="AA89" s="3"/>
      <c r="AB89" s="3">
        <v>3</v>
      </c>
      <c r="AC89" s="3"/>
      <c r="AD89" s="3">
        <v>3319</v>
      </c>
      <c r="AE89" s="3"/>
      <c r="AF89" s="3"/>
      <c r="AG89" s="3"/>
      <c r="AH89" s="3"/>
      <c r="AI89" s="3"/>
      <c r="AJ89" s="3"/>
      <c r="AK89" s="3"/>
      <c r="AL89" s="3"/>
      <c r="AM89" s="3">
        <v>3886</v>
      </c>
      <c r="AN89" s="3">
        <v>3337</v>
      </c>
      <c r="AO89" s="3">
        <v>3905</v>
      </c>
      <c r="AP89" s="3">
        <v>7242</v>
      </c>
    </row>
    <row r="90" spans="1:42">
      <c r="A90" s="1" t="s">
        <v>185</v>
      </c>
      <c r="B90" s="787">
        <v>631</v>
      </c>
      <c r="C90" s="3"/>
      <c r="D90" s="3">
        <v>47</v>
      </c>
      <c r="E90" s="3">
        <v>9</v>
      </c>
      <c r="F90" s="3">
        <v>21</v>
      </c>
      <c r="G90" s="3"/>
      <c r="H90" s="3"/>
      <c r="I90" s="3">
        <v>2</v>
      </c>
      <c r="J90" s="3"/>
      <c r="K90" s="3">
        <v>5</v>
      </c>
      <c r="L90" s="3">
        <v>21</v>
      </c>
      <c r="M90" s="3">
        <v>8</v>
      </c>
      <c r="N90" s="3"/>
      <c r="O90" s="3">
        <v>15</v>
      </c>
      <c r="P90" s="3">
        <v>23</v>
      </c>
      <c r="Q90" s="3">
        <v>4</v>
      </c>
      <c r="R90" s="3">
        <v>14</v>
      </c>
      <c r="S90" s="3"/>
      <c r="T90" s="3">
        <v>109</v>
      </c>
      <c r="U90" s="3">
        <v>3</v>
      </c>
      <c r="V90" s="3"/>
      <c r="W90" s="3"/>
      <c r="X90" s="3">
        <v>705</v>
      </c>
      <c r="Y90" s="3">
        <v>618</v>
      </c>
      <c r="Z90" s="3"/>
      <c r="AA90" s="3"/>
      <c r="AB90" s="3">
        <v>75</v>
      </c>
      <c r="AC90" s="3"/>
      <c r="AD90" s="3">
        <v>8866</v>
      </c>
      <c r="AE90" s="3">
        <v>15</v>
      </c>
      <c r="AF90" s="3">
        <v>2</v>
      </c>
      <c r="AG90" s="3"/>
      <c r="AH90" s="3">
        <v>28</v>
      </c>
      <c r="AI90" s="3"/>
      <c r="AJ90" s="3"/>
      <c r="AK90" s="3"/>
      <c r="AL90" s="3">
        <v>1</v>
      </c>
      <c r="AM90" s="3">
        <v>1498</v>
      </c>
      <c r="AN90" s="3">
        <v>9736</v>
      </c>
      <c r="AO90" s="3">
        <v>2353</v>
      </c>
      <c r="AP90" s="3">
        <v>12089</v>
      </c>
    </row>
    <row r="91" spans="1:42">
      <c r="A91" s="1" t="s">
        <v>187</v>
      </c>
      <c r="B91" s="787">
        <v>642</v>
      </c>
      <c r="C91" s="3"/>
      <c r="D91" s="3">
        <v>4</v>
      </c>
      <c r="E91" s="3"/>
      <c r="F91" s="3"/>
      <c r="G91" s="3"/>
      <c r="H91" s="3"/>
      <c r="I91" s="3">
        <v>1</v>
      </c>
      <c r="J91" s="3"/>
      <c r="K91" s="3">
        <v>24</v>
      </c>
      <c r="L91" s="3"/>
      <c r="M91" s="3"/>
      <c r="N91" s="3"/>
      <c r="O91" s="3">
        <v>3</v>
      </c>
      <c r="P91" s="3">
        <v>15</v>
      </c>
      <c r="Q91" s="3"/>
      <c r="R91" s="3">
        <v>7</v>
      </c>
      <c r="S91" s="3"/>
      <c r="T91" s="3">
        <v>29</v>
      </c>
      <c r="U91" s="3"/>
      <c r="V91" s="3"/>
      <c r="W91" s="3"/>
      <c r="X91" s="3">
        <v>48</v>
      </c>
      <c r="Y91" s="3">
        <v>98</v>
      </c>
      <c r="Z91" s="3">
        <v>4</v>
      </c>
      <c r="AA91" s="3"/>
      <c r="AB91" s="3">
        <v>4</v>
      </c>
      <c r="AC91" s="3"/>
      <c r="AD91" s="3">
        <v>8525</v>
      </c>
      <c r="AE91" s="3"/>
      <c r="AF91" s="3"/>
      <c r="AG91" s="3"/>
      <c r="AH91" s="3"/>
      <c r="AI91" s="3"/>
      <c r="AJ91" s="3"/>
      <c r="AK91" s="3"/>
      <c r="AL91" s="3"/>
      <c r="AM91" s="3">
        <v>4070</v>
      </c>
      <c r="AN91" s="3">
        <v>8675</v>
      </c>
      <c r="AO91" s="3">
        <v>4157</v>
      </c>
      <c r="AP91" s="3">
        <v>12832</v>
      </c>
    </row>
    <row r="92" spans="1:42">
      <c r="A92" s="1" t="s">
        <v>3334</v>
      </c>
      <c r="B92" s="787">
        <v>647</v>
      </c>
      <c r="C92" s="3"/>
      <c r="D92" s="3">
        <v>3</v>
      </c>
      <c r="E92" s="3">
        <v>1</v>
      </c>
      <c r="F92" s="3">
        <v>3</v>
      </c>
      <c r="G92" s="3"/>
      <c r="H92" s="3"/>
      <c r="I92" s="3">
        <v>1</v>
      </c>
      <c r="J92" s="3"/>
      <c r="K92" s="3"/>
      <c r="L92" s="3"/>
      <c r="M92" s="3"/>
      <c r="N92" s="3"/>
      <c r="O92" s="3"/>
      <c r="P92" s="3">
        <v>3</v>
      </c>
      <c r="Q92" s="3">
        <v>1</v>
      </c>
      <c r="R92" s="3"/>
      <c r="S92" s="3"/>
      <c r="T92" s="3">
        <v>4</v>
      </c>
      <c r="U92" s="3"/>
      <c r="V92" s="3"/>
      <c r="W92" s="3"/>
      <c r="X92" s="3">
        <v>6</v>
      </c>
      <c r="Y92" s="3">
        <v>17</v>
      </c>
      <c r="Z92" s="3"/>
      <c r="AA92" s="3"/>
      <c r="AB92" s="3">
        <v>4</v>
      </c>
      <c r="AC92" s="3"/>
      <c r="AD92" s="3">
        <v>2766</v>
      </c>
      <c r="AE92" s="3"/>
      <c r="AF92" s="3"/>
      <c r="AG92" s="3"/>
      <c r="AH92" s="3"/>
      <c r="AI92" s="3"/>
      <c r="AJ92" s="3"/>
      <c r="AK92" s="3"/>
      <c r="AL92" s="3">
        <v>4</v>
      </c>
      <c r="AM92" s="3">
        <v>1663</v>
      </c>
      <c r="AN92" s="3">
        <v>2794</v>
      </c>
      <c r="AO92" s="3">
        <v>1682</v>
      </c>
      <c r="AP92" s="3">
        <v>4476</v>
      </c>
    </row>
    <row r="93" spans="1:42">
      <c r="A93" s="1" t="s">
        <v>3344</v>
      </c>
      <c r="B93" s="787">
        <v>649</v>
      </c>
      <c r="C93" s="3"/>
      <c r="D93" s="3">
        <v>5</v>
      </c>
      <c r="E93" s="3"/>
      <c r="F93" s="3">
        <v>30</v>
      </c>
      <c r="G93" s="3"/>
      <c r="H93" s="3"/>
      <c r="I93" s="3">
        <v>3</v>
      </c>
      <c r="J93" s="3"/>
      <c r="K93" s="3">
        <v>1</v>
      </c>
      <c r="L93" s="3">
        <v>1</v>
      </c>
      <c r="M93" s="3"/>
      <c r="N93" s="3"/>
      <c r="O93" s="3">
        <v>6</v>
      </c>
      <c r="P93" s="3">
        <v>2</v>
      </c>
      <c r="Q93" s="3"/>
      <c r="R93" s="3">
        <v>2</v>
      </c>
      <c r="S93" s="3"/>
      <c r="T93" s="3">
        <v>26</v>
      </c>
      <c r="U93" s="3"/>
      <c r="V93" s="3"/>
      <c r="W93" s="3"/>
      <c r="X93" s="3">
        <v>27</v>
      </c>
      <c r="Y93" s="3">
        <v>80</v>
      </c>
      <c r="Z93" s="3"/>
      <c r="AA93" s="3"/>
      <c r="AB93" s="3">
        <v>10</v>
      </c>
      <c r="AC93" s="3"/>
      <c r="AD93" s="3">
        <v>1872</v>
      </c>
      <c r="AE93" s="3"/>
      <c r="AF93" s="3"/>
      <c r="AG93" s="3"/>
      <c r="AH93" s="3"/>
      <c r="AI93" s="3"/>
      <c r="AJ93" s="3"/>
      <c r="AK93" s="3"/>
      <c r="AL93" s="3">
        <v>5</v>
      </c>
      <c r="AM93" s="3">
        <v>8410</v>
      </c>
      <c r="AN93" s="3">
        <v>1990</v>
      </c>
      <c r="AO93" s="3">
        <v>8490</v>
      </c>
      <c r="AP93" s="3">
        <v>10480</v>
      </c>
    </row>
    <row r="94" spans="1:42">
      <c r="A94" s="1" t="s">
        <v>193</v>
      </c>
      <c r="B94" s="787">
        <v>652</v>
      </c>
      <c r="C94" s="3"/>
      <c r="D94" s="3">
        <v>2</v>
      </c>
      <c r="E94" s="3"/>
      <c r="F94" s="3">
        <v>9</v>
      </c>
      <c r="G94" s="3"/>
      <c r="H94" s="3"/>
      <c r="I94" s="3"/>
      <c r="J94" s="3"/>
      <c r="K94" s="3"/>
      <c r="L94" s="3"/>
      <c r="M94" s="3"/>
      <c r="N94" s="3"/>
      <c r="O94" s="3">
        <v>2</v>
      </c>
      <c r="P94" s="3"/>
      <c r="Q94" s="3"/>
      <c r="R94" s="3">
        <v>2</v>
      </c>
      <c r="S94" s="3"/>
      <c r="T94" s="3">
        <v>7</v>
      </c>
      <c r="U94" s="3"/>
      <c r="V94" s="3"/>
      <c r="W94" s="3"/>
      <c r="X94" s="3">
        <v>3</v>
      </c>
      <c r="Y94" s="3">
        <v>5</v>
      </c>
      <c r="Z94" s="3"/>
      <c r="AA94" s="3"/>
      <c r="AB94" s="3">
        <v>2</v>
      </c>
      <c r="AC94" s="3"/>
      <c r="AD94" s="3">
        <v>669</v>
      </c>
      <c r="AE94" s="3"/>
      <c r="AF94" s="3"/>
      <c r="AG94" s="3"/>
      <c r="AH94" s="3"/>
      <c r="AI94" s="3"/>
      <c r="AJ94" s="3"/>
      <c r="AK94" s="3"/>
      <c r="AL94" s="3">
        <v>6</v>
      </c>
      <c r="AM94" s="3">
        <v>4299</v>
      </c>
      <c r="AN94" s="3">
        <v>683</v>
      </c>
      <c r="AO94" s="3">
        <v>4323</v>
      </c>
      <c r="AP94" s="3">
        <v>5006</v>
      </c>
    </row>
    <row r="95" spans="1:42">
      <c r="A95" s="1" t="s">
        <v>195</v>
      </c>
      <c r="B95" s="787">
        <v>656</v>
      </c>
      <c r="C95" s="3"/>
      <c r="D95" s="3">
        <v>1</v>
      </c>
      <c r="E95" s="3"/>
      <c r="F95" s="3"/>
      <c r="G95" s="3"/>
      <c r="H95" s="3"/>
      <c r="I95" s="3"/>
      <c r="J95" s="3"/>
      <c r="K95" s="3">
        <v>2</v>
      </c>
      <c r="L95" s="3">
        <v>1</v>
      </c>
      <c r="M95" s="3"/>
      <c r="N95" s="3"/>
      <c r="O95" s="3">
        <v>2</v>
      </c>
      <c r="P95" s="3">
        <v>6</v>
      </c>
      <c r="Q95" s="3"/>
      <c r="R95" s="3">
        <v>13</v>
      </c>
      <c r="S95" s="3"/>
      <c r="T95" s="3">
        <v>44</v>
      </c>
      <c r="U95" s="3"/>
      <c r="V95" s="3"/>
      <c r="W95" s="3"/>
      <c r="X95" s="3">
        <v>100</v>
      </c>
      <c r="Y95" s="3">
        <v>82</v>
      </c>
      <c r="Z95" s="3"/>
      <c r="AA95" s="3"/>
      <c r="AB95" s="3">
        <v>17</v>
      </c>
      <c r="AC95" s="3"/>
      <c r="AD95" s="3">
        <v>6578</v>
      </c>
      <c r="AE95" s="3"/>
      <c r="AF95" s="3"/>
      <c r="AG95" s="3"/>
      <c r="AH95" s="3"/>
      <c r="AI95" s="3"/>
      <c r="AJ95" s="3">
        <v>1</v>
      </c>
      <c r="AK95" s="3"/>
      <c r="AL95" s="3">
        <v>1</v>
      </c>
      <c r="AM95" s="3">
        <v>925</v>
      </c>
      <c r="AN95" s="3">
        <v>6727</v>
      </c>
      <c r="AO95" s="3">
        <v>1046</v>
      </c>
      <c r="AP95" s="3">
        <v>7773</v>
      </c>
    </row>
    <row r="96" spans="1:42">
      <c r="A96" s="1" t="s">
        <v>3335</v>
      </c>
      <c r="B96" s="787">
        <v>658</v>
      </c>
      <c r="C96" s="3"/>
      <c r="D96" s="3">
        <v>1</v>
      </c>
      <c r="E96" s="3"/>
      <c r="F96" s="3">
        <v>1</v>
      </c>
      <c r="G96" s="3"/>
      <c r="H96" s="3"/>
      <c r="I96" s="3"/>
      <c r="J96" s="3"/>
      <c r="K96" s="3">
        <v>2</v>
      </c>
      <c r="L96" s="3"/>
      <c r="M96" s="3"/>
      <c r="N96" s="3"/>
      <c r="O96" s="3">
        <v>2</v>
      </c>
      <c r="P96" s="3">
        <v>2</v>
      </c>
      <c r="Q96" s="3"/>
      <c r="R96" s="3">
        <v>1</v>
      </c>
      <c r="S96" s="3"/>
      <c r="T96" s="3">
        <v>1</v>
      </c>
      <c r="U96" s="3"/>
      <c r="V96" s="3"/>
      <c r="W96" s="3"/>
      <c r="X96" s="3"/>
      <c r="Y96" s="3">
        <v>3</v>
      </c>
      <c r="Z96" s="3"/>
      <c r="AA96" s="3"/>
      <c r="AB96" s="3">
        <v>7</v>
      </c>
      <c r="AC96" s="3"/>
      <c r="AD96" s="3">
        <v>1384</v>
      </c>
      <c r="AE96" s="3"/>
      <c r="AF96" s="3"/>
      <c r="AG96" s="3"/>
      <c r="AH96" s="3"/>
      <c r="AI96" s="3"/>
      <c r="AJ96" s="3"/>
      <c r="AK96" s="3"/>
      <c r="AL96" s="3"/>
      <c r="AM96" s="3">
        <v>440</v>
      </c>
      <c r="AN96" s="3">
        <v>1397</v>
      </c>
      <c r="AO96" s="3">
        <v>447</v>
      </c>
      <c r="AP96" s="3">
        <v>1844</v>
      </c>
    </row>
    <row r="97" spans="1:42">
      <c r="A97" s="1" t="s">
        <v>199</v>
      </c>
      <c r="B97" s="787">
        <v>659</v>
      </c>
      <c r="C97" s="3"/>
      <c r="D97" s="3">
        <v>1</v>
      </c>
      <c r="E97" s="3">
        <v>1</v>
      </c>
      <c r="F97" s="3">
        <v>33</v>
      </c>
      <c r="G97" s="3"/>
      <c r="H97" s="3"/>
      <c r="I97" s="3">
        <v>1</v>
      </c>
      <c r="J97" s="3">
        <v>179</v>
      </c>
      <c r="K97" s="3"/>
      <c r="L97" s="3">
        <v>369</v>
      </c>
      <c r="M97" s="3"/>
      <c r="N97" s="3"/>
      <c r="O97" s="3">
        <v>5</v>
      </c>
      <c r="P97" s="3">
        <v>5</v>
      </c>
      <c r="Q97" s="3"/>
      <c r="R97" s="3">
        <v>11</v>
      </c>
      <c r="S97" s="3"/>
      <c r="T97" s="3">
        <v>52</v>
      </c>
      <c r="U97" s="3"/>
      <c r="V97" s="3"/>
      <c r="W97" s="3">
        <v>2</v>
      </c>
      <c r="X97" s="3">
        <v>19</v>
      </c>
      <c r="Y97" s="3">
        <v>29</v>
      </c>
      <c r="Z97" s="3">
        <v>2</v>
      </c>
      <c r="AA97" s="3"/>
      <c r="AB97" s="3">
        <v>4</v>
      </c>
      <c r="AC97" s="3">
        <v>1</v>
      </c>
      <c r="AD97" s="3">
        <v>11003</v>
      </c>
      <c r="AE97" s="3"/>
      <c r="AF97" s="3"/>
      <c r="AG97" s="3"/>
      <c r="AH97" s="3"/>
      <c r="AI97" s="3"/>
      <c r="AJ97" s="3">
        <v>2</v>
      </c>
      <c r="AK97" s="3">
        <v>3</v>
      </c>
      <c r="AL97" s="3">
        <v>6</v>
      </c>
      <c r="AM97" s="3">
        <v>9496</v>
      </c>
      <c r="AN97" s="3">
        <v>11280</v>
      </c>
      <c r="AO97" s="3">
        <v>9944</v>
      </c>
      <c r="AP97" s="3">
        <v>21224</v>
      </c>
    </row>
    <row r="98" spans="1:42">
      <c r="A98" s="1" t="s">
        <v>3345</v>
      </c>
      <c r="B98" s="787">
        <v>660</v>
      </c>
      <c r="C98" s="3"/>
      <c r="D98" s="3">
        <v>1</v>
      </c>
      <c r="E98" s="3">
        <v>1</v>
      </c>
      <c r="F98" s="3">
        <v>10</v>
      </c>
      <c r="G98" s="3"/>
      <c r="H98" s="3"/>
      <c r="I98" s="3"/>
      <c r="J98" s="3">
        <v>1</v>
      </c>
      <c r="K98" s="3">
        <v>2</v>
      </c>
      <c r="L98" s="3">
        <v>1</v>
      </c>
      <c r="M98" s="3"/>
      <c r="N98" s="3"/>
      <c r="O98" s="3">
        <v>4</v>
      </c>
      <c r="P98" s="3">
        <v>2</v>
      </c>
      <c r="Q98" s="3">
        <v>3</v>
      </c>
      <c r="R98" s="3">
        <v>1</v>
      </c>
      <c r="S98" s="3"/>
      <c r="T98" s="3">
        <v>34</v>
      </c>
      <c r="U98" s="3"/>
      <c r="V98" s="3"/>
      <c r="W98" s="3"/>
      <c r="X98" s="3">
        <v>62</v>
      </c>
      <c r="Y98" s="3">
        <v>73</v>
      </c>
      <c r="Z98" s="3"/>
      <c r="AA98" s="3"/>
      <c r="AB98" s="3">
        <v>12</v>
      </c>
      <c r="AC98" s="3"/>
      <c r="AD98" s="3">
        <v>2286</v>
      </c>
      <c r="AE98" s="3"/>
      <c r="AF98" s="3"/>
      <c r="AG98" s="3"/>
      <c r="AH98" s="3"/>
      <c r="AI98" s="3"/>
      <c r="AJ98" s="3"/>
      <c r="AK98" s="3"/>
      <c r="AL98" s="3">
        <v>18</v>
      </c>
      <c r="AM98" s="3">
        <v>7968</v>
      </c>
      <c r="AN98" s="3">
        <v>2408</v>
      </c>
      <c r="AO98" s="3">
        <v>8071</v>
      </c>
      <c r="AP98" s="3">
        <v>10479</v>
      </c>
    </row>
    <row r="99" spans="1:42">
      <c r="A99" s="1" t="s">
        <v>3336</v>
      </c>
      <c r="B99" s="787">
        <v>664</v>
      </c>
      <c r="C99" s="3"/>
      <c r="D99" s="3">
        <v>2</v>
      </c>
      <c r="E99" s="3">
        <v>8</v>
      </c>
      <c r="F99" s="3">
        <v>4</v>
      </c>
      <c r="G99" s="3"/>
      <c r="H99" s="3"/>
      <c r="I99" s="3">
        <v>2</v>
      </c>
      <c r="J99" s="3">
        <v>4</v>
      </c>
      <c r="K99" s="3">
        <v>7</v>
      </c>
      <c r="L99" s="3">
        <v>2</v>
      </c>
      <c r="M99" s="3">
        <v>2</v>
      </c>
      <c r="N99" s="3"/>
      <c r="O99" s="3">
        <v>55</v>
      </c>
      <c r="P99" s="3">
        <v>14</v>
      </c>
      <c r="Q99" s="3">
        <v>2</v>
      </c>
      <c r="R99" s="3">
        <v>4</v>
      </c>
      <c r="S99" s="3">
        <v>5</v>
      </c>
      <c r="T99" s="3">
        <v>38</v>
      </c>
      <c r="U99" s="3"/>
      <c r="V99" s="3"/>
      <c r="W99" s="3">
        <v>1</v>
      </c>
      <c r="X99" s="3">
        <v>146</v>
      </c>
      <c r="Y99" s="3">
        <v>200</v>
      </c>
      <c r="Z99" s="3">
        <v>4</v>
      </c>
      <c r="AA99" s="3"/>
      <c r="AB99" s="3">
        <v>26</v>
      </c>
      <c r="AC99" s="3">
        <v>1</v>
      </c>
      <c r="AD99" s="3">
        <v>8747</v>
      </c>
      <c r="AE99" s="3"/>
      <c r="AF99" s="3"/>
      <c r="AG99" s="3"/>
      <c r="AH99" s="3">
        <v>7</v>
      </c>
      <c r="AI99" s="3"/>
      <c r="AJ99" s="3">
        <v>1</v>
      </c>
      <c r="AK99" s="3">
        <v>8</v>
      </c>
      <c r="AL99" s="3">
        <v>5</v>
      </c>
      <c r="AM99" s="3">
        <v>1172</v>
      </c>
      <c r="AN99" s="3">
        <v>9050</v>
      </c>
      <c r="AO99" s="3">
        <v>1417</v>
      </c>
      <c r="AP99" s="3">
        <v>10467</v>
      </c>
    </row>
    <row r="100" spans="1:42">
      <c r="A100" s="1" t="s">
        <v>207</v>
      </c>
      <c r="B100" s="787">
        <v>665</v>
      </c>
      <c r="C100" s="3"/>
      <c r="D100" s="3"/>
      <c r="E100" s="3">
        <v>3</v>
      </c>
      <c r="F100" s="3">
        <v>78</v>
      </c>
      <c r="G100" s="3"/>
      <c r="H100" s="3"/>
      <c r="I100" s="3"/>
      <c r="J100" s="3"/>
      <c r="K100" s="3">
        <v>1</v>
      </c>
      <c r="L100" s="3">
        <v>11</v>
      </c>
      <c r="M100" s="3"/>
      <c r="N100" s="3"/>
      <c r="O100" s="3">
        <v>12</v>
      </c>
      <c r="P100" s="3">
        <v>7</v>
      </c>
      <c r="Q100" s="3"/>
      <c r="R100" s="3">
        <v>4</v>
      </c>
      <c r="S100" s="3"/>
      <c r="T100" s="3">
        <v>66</v>
      </c>
      <c r="U100" s="3"/>
      <c r="V100" s="3"/>
      <c r="W100" s="3"/>
      <c r="X100" s="3">
        <v>13</v>
      </c>
      <c r="Y100" s="3">
        <v>108</v>
      </c>
      <c r="Z100" s="3">
        <v>2</v>
      </c>
      <c r="AA100" s="3"/>
      <c r="AB100" s="3">
        <v>5</v>
      </c>
      <c r="AC100" s="3"/>
      <c r="AD100" s="3">
        <v>10318</v>
      </c>
      <c r="AE100" s="3"/>
      <c r="AF100" s="3"/>
      <c r="AG100" s="3"/>
      <c r="AH100" s="3"/>
      <c r="AI100" s="3"/>
      <c r="AJ100" s="3">
        <v>2</v>
      </c>
      <c r="AK100" s="3"/>
      <c r="AL100" s="3">
        <v>37</v>
      </c>
      <c r="AM100" s="3">
        <v>20176</v>
      </c>
      <c r="AN100" s="3">
        <v>10506</v>
      </c>
      <c r="AO100" s="3">
        <v>20337</v>
      </c>
      <c r="AP100" s="3">
        <v>30843</v>
      </c>
    </row>
    <row r="101" spans="1:42">
      <c r="A101" s="1" t="s">
        <v>209</v>
      </c>
      <c r="B101" s="787">
        <v>667</v>
      </c>
      <c r="C101" s="3"/>
      <c r="D101" s="3"/>
      <c r="E101" s="3">
        <v>2</v>
      </c>
      <c r="F101" s="3">
        <v>46</v>
      </c>
      <c r="G101" s="3"/>
      <c r="H101" s="3"/>
      <c r="I101" s="3"/>
      <c r="J101" s="3">
        <v>4</v>
      </c>
      <c r="K101" s="3">
        <v>5</v>
      </c>
      <c r="L101" s="3">
        <v>3</v>
      </c>
      <c r="M101" s="3"/>
      <c r="N101" s="3"/>
      <c r="O101" s="3">
        <v>2</v>
      </c>
      <c r="P101" s="3">
        <v>3</v>
      </c>
      <c r="Q101" s="3">
        <v>1</v>
      </c>
      <c r="R101" s="3"/>
      <c r="S101" s="3"/>
      <c r="T101" s="3">
        <v>9</v>
      </c>
      <c r="U101" s="3"/>
      <c r="V101" s="3"/>
      <c r="W101" s="3"/>
      <c r="X101" s="3">
        <v>49</v>
      </c>
      <c r="Y101" s="3">
        <v>81</v>
      </c>
      <c r="Z101" s="3">
        <v>3</v>
      </c>
      <c r="AA101" s="3"/>
      <c r="AB101" s="3">
        <v>10</v>
      </c>
      <c r="AC101" s="3"/>
      <c r="AD101" s="3">
        <v>1520</v>
      </c>
      <c r="AE101" s="3"/>
      <c r="AF101" s="3"/>
      <c r="AG101" s="3"/>
      <c r="AH101" s="3"/>
      <c r="AI101" s="3"/>
      <c r="AJ101" s="3"/>
      <c r="AK101" s="3"/>
      <c r="AL101" s="3">
        <v>3</v>
      </c>
      <c r="AM101" s="3">
        <v>8216</v>
      </c>
      <c r="AN101" s="3">
        <v>1630</v>
      </c>
      <c r="AO101" s="3">
        <v>8327</v>
      </c>
      <c r="AP101" s="3">
        <v>9957</v>
      </c>
    </row>
    <row r="102" spans="1:42">
      <c r="A102" s="1" t="s">
        <v>211</v>
      </c>
      <c r="B102" s="787">
        <v>670</v>
      </c>
      <c r="C102" s="3"/>
      <c r="D102" s="3">
        <v>5</v>
      </c>
      <c r="E102" s="3"/>
      <c r="F102" s="3">
        <v>19</v>
      </c>
      <c r="G102" s="3"/>
      <c r="H102" s="3"/>
      <c r="I102" s="3"/>
      <c r="J102" s="3">
        <v>39</v>
      </c>
      <c r="K102" s="3"/>
      <c r="L102" s="3">
        <v>2</v>
      </c>
      <c r="M102" s="3"/>
      <c r="N102" s="3"/>
      <c r="O102" s="3">
        <v>4</v>
      </c>
      <c r="P102" s="3">
        <v>5</v>
      </c>
      <c r="Q102" s="3">
        <v>3</v>
      </c>
      <c r="R102" s="3">
        <v>2</v>
      </c>
      <c r="S102" s="3"/>
      <c r="T102" s="3">
        <v>14</v>
      </c>
      <c r="U102" s="3"/>
      <c r="V102" s="3"/>
      <c r="W102" s="3"/>
      <c r="X102" s="3">
        <v>47</v>
      </c>
      <c r="Y102" s="3">
        <v>119</v>
      </c>
      <c r="Z102" s="3"/>
      <c r="AA102" s="3"/>
      <c r="AB102" s="3">
        <v>20</v>
      </c>
      <c r="AC102" s="3"/>
      <c r="AD102" s="3">
        <v>8332</v>
      </c>
      <c r="AE102" s="3"/>
      <c r="AF102" s="3"/>
      <c r="AG102" s="3"/>
      <c r="AH102" s="3"/>
      <c r="AI102" s="3"/>
      <c r="AJ102" s="3">
        <v>6</v>
      </c>
      <c r="AK102" s="3">
        <v>3</v>
      </c>
      <c r="AL102" s="3">
        <v>5</v>
      </c>
      <c r="AM102" s="3">
        <v>5361</v>
      </c>
      <c r="AN102" s="3">
        <v>8532</v>
      </c>
      <c r="AO102" s="3">
        <v>5454</v>
      </c>
      <c r="AP102" s="3">
        <v>13986</v>
      </c>
    </row>
    <row r="103" spans="1:42">
      <c r="A103" s="1" t="s">
        <v>213</v>
      </c>
      <c r="B103" s="787">
        <v>674</v>
      </c>
      <c r="C103" s="3"/>
      <c r="D103" s="3">
        <v>1</v>
      </c>
      <c r="E103" s="3"/>
      <c r="F103" s="3">
        <v>5</v>
      </c>
      <c r="G103" s="3"/>
      <c r="H103" s="3"/>
      <c r="I103" s="3">
        <v>3</v>
      </c>
      <c r="J103" s="3">
        <v>14</v>
      </c>
      <c r="K103" s="3">
        <v>2</v>
      </c>
      <c r="L103" s="3">
        <v>1</v>
      </c>
      <c r="M103" s="3"/>
      <c r="N103" s="3"/>
      <c r="O103" s="3">
        <v>5</v>
      </c>
      <c r="P103" s="3">
        <v>7</v>
      </c>
      <c r="Q103" s="3">
        <v>7</v>
      </c>
      <c r="R103" s="3">
        <v>5</v>
      </c>
      <c r="S103" s="3"/>
      <c r="T103" s="3">
        <v>17</v>
      </c>
      <c r="U103" s="3">
        <v>2</v>
      </c>
      <c r="V103" s="3"/>
      <c r="W103" s="3"/>
      <c r="X103" s="3">
        <v>160</v>
      </c>
      <c r="Y103" s="3">
        <v>76</v>
      </c>
      <c r="Z103" s="3"/>
      <c r="AA103" s="3"/>
      <c r="AB103" s="3">
        <v>15</v>
      </c>
      <c r="AC103" s="3">
        <v>4</v>
      </c>
      <c r="AD103" s="3">
        <v>7681</v>
      </c>
      <c r="AE103" s="3"/>
      <c r="AF103" s="3"/>
      <c r="AG103" s="3"/>
      <c r="AH103" s="3"/>
      <c r="AI103" s="3"/>
      <c r="AJ103" s="3"/>
      <c r="AK103" s="3">
        <v>2</v>
      </c>
      <c r="AL103" s="3">
        <v>1</v>
      </c>
      <c r="AM103" s="3">
        <v>3719</v>
      </c>
      <c r="AN103" s="3">
        <v>7816</v>
      </c>
      <c r="AO103" s="3">
        <v>3911</v>
      </c>
      <c r="AP103" s="3">
        <v>11727</v>
      </c>
    </row>
    <row r="104" spans="1:42">
      <c r="A104" s="1" t="s">
        <v>3347</v>
      </c>
      <c r="B104" s="787">
        <v>679</v>
      </c>
      <c r="C104" s="3"/>
      <c r="D104" s="3">
        <v>9</v>
      </c>
      <c r="E104" s="3">
        <v>2</v>
      </c>
      <c r="F104" s="3">
        <v>1</v>
      </c>
      <c r="G104" s="3"/>
      <c r="H104" s="3"/>
      <c r="I104" s="3">
        <v>4</v>
      </c>
      <c r="J104" s="3">
        <v>186</v>
      </c>
      <c r="K104" s="3">
        <v>11</v>
      </c>
      <c r="L104" s="3">
        <v>3</v>
      </c>
      <c r="M104" s="3">
        <v>1</v>
      </c>
      <c r="N104" s="3"/>
      <c r="O104" s="3">
        <v>13</v>
      </c>
      <c r="P104" s="3">
        <v>17</v>
      </c>
      <c r="Q104" s="3">
        <v>6</v>
      </c>
      <c r="R104" s="3">
        <v>5</v>
      </c>
      <c r="S104" s="3"/>
      <c r="T104" s="3">
        <v>38</v>
      </c>
      <c r="U104" s="3"/>
      <c r="V104" s="3"/>
      <c r="W104" s="3">
        <v>1</v>
      </c>
      <c r="X104" s="3">
        <v>31</v>
      </c>
      <c r="Y104" s="3">
        <v>152</v>
      </c>
      <c r="Z104" s="3"/>
      <c r="AA104" s="3"/>
      <c r="AB104" s="3">
        <v>13</v>
      </c>
      <c r="AC104" s="3">
        <v>2</v>
      </c>
      <c r="AD104" s="3">
        <v>10302</v>
      </c>
      <c r="AE104" s="3"/>
      <c r="AF104" s="3"/>
      <c r="AG104" s="3"/>
      <c r="AH104" s="3"/>
      <c r="AI104" s="3">
        <v>1</v>
      </c>
      <c r="AJ104" s="3">
        <v>1</v>
      </c>
      <c r="AK104" s="3">
        <v>1</v>
      </c>
      <c r="AL104" s="3">
        <v>1</v>
      </c>
      <c r="AM104" s="3">
        <v>2097</v>
      </c>
      <c r="AN104" s="3">
        <v>10713</v>
      </c>
      <c r="AO104" s="3">
        <v>2185</v>
      </c>
      <c r="AP104" s="3">
        <v>12898</v>
      </c>
    </row>
    <row r="105" spans="1:42">
      <c r="A105" s="1" t="s">
        <v>219</v>
      </c>
      <c r="B105" s="787">
        <v>686</v>
      </c>
      <c r="C105" s="3"/>
      <c r="D105" s="3">
        <v>3</v>
      </c>
      <c r="E105" s="3">
        <v>2</v>
      </c>
      <c r="F105" s="3">
        <v>4</v>
      </c>
      <c r="G105" s="3"/>
      <c r="H105" s="3"/>
      <c r="I105" s="3">
        <v>5</v>
      </c>
      <c r="J105" s="3">
        <v>10</v>
      </c>
      <c r="K105" s="3">
        <v>17</v>
      </c>
      <c r="L105" s="3">
        <v>11</v>
      </c>
      <c r="M105" s="3"/>
      <c r="N105" s="3"/>
      <c r="O105" s="3">
        <v>4</v>
      </c>
      <c r="P105" s="3">
        <v>27</v>
      </c>
      <c r="Q105" s="3">
        <v>4</v>
      </c>
      <c r="R105" s="3">
        <v>10</v>
      </c>
      <c r="S105" s="3"/>
      <c r="T105" s="3">
        <v>39</v>
      </c>
      <c r="U105" s="3"/>
      <c r="V105" s="3"/>
      <c r="W105" s="3"/>
      <c r="X105" s="3">
        <v>143</v>
      </c>
      <c r="Y105" s="3">
        <v>256</v>
      </c>
      <c r="Z105" s="3"/>
      <c r="AA105" s="3">
        <v>1</v>
      </c>
      <c r="AB105" s="3">
        <v>46</v>
      </c>
      <c r="AC105" s="3">
        <v>7</v>
      </c>
      <c r="AD105" s="3">
        <v>14892</v>
      </c>
      <c r="AE105" s="3">
        <v>3</v>
      </c>
      <c r="AF105" s="3"/>
      <c r="AG105" s="3"/>
      <c r="AH105" s="3">
        <v>7</v>
      </c>
      <c r="AI105" s="3"/>
      <c r="AJ105" s="3"/>
      <c r="AK105" s="3">
        <v>9</v>
      </c>
      <c r="AL105" s="3">
        <v>3</v>
      </c>
      <c r="AM105" s="3">
        <v>2159</v>
      </c>
      <c r="AN105" s="3">
        <v>15296</v>
      </c>
      <c r="AO105" s="3">
        <v>2366</v>
      </c>
      <c r="AP105" s="3">
        <v>17662</v>
      </c>
    </row>
    <row r="106" spans="1:42">
      <c r="A106" s="1" t="s">
        <v>221</v>
      </c>
      <c r="B106" s="787">
        <v>690</v>
      </c>
      <c r="C106" s="3"/>
      <c r="D106" s="3"/>
      <c r="E106" s="3"/>
      <c r="F106" s="3">
        <v>4</v>
      </c>
      <c r="G106" s="3"/>
      <c r="H106" s="3"/>
      <c r="I106" s="3">
        <v>11</v>
      </c>
      <c r="J106" s="3">
        <v>2</v>
      </c>
      <c r="K106" s="3">
        <v>5</v>
      </c>
      <c r="L106" s="3"/>
      <c r="M106" s="3"/>
      <c r="N106" s="3"/>
      <c r="O106" s="3">
        <v>1</v>
      </c>
      <c r="P106" s="3">
        <v>13</v>
      </c>
      <c r="Q106" s="3">
        <v>1</v>
      </c>
      <c r="R106" s="3">
        <v>6</v>
      </c>
      <c r="S106" s="3"/>
      <c r="T106" s="3">
        <v>15</v>
      </c>
      <c r="U106" s="3"/>
      <c r="V106" s="3">
        <v>7</v>
      </c>
      <c r="W106" s="3"/>
      <c r="X106" s="3">
        <v>26</v>
      </c>
      <c r="Y106" s="3">
        <v>54</v>
      </c>
      <c r="Z106" s="3">
        <v>1</v>
      </c>
      <c r="AA106" s="3"/>
      <c r="AB106" s="3">
        <v>18</v>
      </c>
      <c r="AC106" s="3"/>
      <c r="AD106" s="3">
        <v>4337</v>
      </c>
      <c r="AE106" s="3"/>
      <c r="AF106" s="3"/>
      <c r="AG106" s="3"/>
      <c r="AH106" s="3"/>
      <c r="AI106" s="3"/>
      <c r="AJ106" s="3"/>
      <c r="AK106" s="3">
        <v>3</v>
      </c>
      <c r="AL106" s="3">
        <v>2</v>
      </c>
      <c r="AM106" s="3">
        <v>1757</v>
      </c>
      <c r="AN106" s="3">
        <v>4443</v>
      </c>
      <c r="AO106" s="3">
        <v>1820</v>
      </c>
      <c r="AP106" s="3">
        <v>6263</v>
      </c>
    </row>
    <row r="107" spans="1:42">
      <c r="A107" s="1" t="s">
        <v>223</v>
      </c>
      <c r="B107" s="787">
        <v>697</v>
      </c>
      <c r="C107" s="3"/>
      <c r="D107" s="3">
        <v>3</v>
      </c>
      <c r="E107" s="3">
        <v>2</v>
      </c>
      <c r="F107" s="3">
        <v>10</v>
      </c>
      <c r="G107" s="3"/>
      <c r="H107" s="3"/>
      <c r="I107" s="3">
        <v>2</v>
      </c>
      <c r="J107" s="3">
        <v>3</v>
      </c>
      <c r="K107" s="3">
        <v>1</v>
      </c>
      <c r="L107" s="3">
        <v>3</v>
      </c>
      <c r="M107" s="3"/>
      <c r="N107" s="3"/>
      <c r="O107" s="3">
        <v>12</v>
      </c>
      <c r="P107" s="3">
        <v>11</v>
      </c>
      <c r="Q107" s="3">
        <v>16</v>
      </c>
      <c r="R107" s="3">
        <v>2</v>
      </c>
      <c r="S107" s="3"/>
      <c r="T107" s="3">
        <v>93</v>
      </c>
      <c r="U107" s="3"/>
      <c r="V107" s="3"/>
      <c r="W107" s="3"/>
      <c r="X107" s="3">
        <v>192</v>
      </c>
      <c r="Y107" s="3">
        <v>587</v>
      </c>
      <c r="Z107" s="3"/>
      <c r="AA107" s="3"/>
      <c r="AB107" s="3">
        <v>18</v>
      </c>
      <c r="AC107" s="3">
        <v>1</v>
      </c>
      <c r="AD107" s="3">
        <v>11113</v>
      </c>
      <c r="AE107" s="3"/>
      <c r="AF107" s="3"/>
      <c r="AG107" s="3"/>
      <c r="AH107" s="3">
        <v>3</v>
      </c>
      <c r="AI107" s="3"/>
      <c r="AJ107" s="3">
        <v>11</v>
      </c>
      <c r="AK107" s="3">
        <v>2</v>
      </c>
      <c r="AL107" s="3">
        <v>7</v>
      </c>
      <c r="AM107" s="3">
        <v>4971</v>
      </c>
      <c r="AN107" s="3">
        <v>11831</v>
      </c>
      <c r="AO107" s="3">
        <v>5232</v>
      </c>
      <c r="AP107" s="3">
        <v>17063</v>
      </c>
    </row>
    <row r="108" spans="1:42">
      <c r="A108" s="1" t="s">
        <v>225</v>
      </c>
      <c r="B108" s="787">
        <v>736</v>
      </c>
      <c r="C108" s="3"/>
      <c r="D108" s="3">
        <v>5</v>
      </c>
      <c r="E108" s="3">
        <v>4</v>
      </c>
      <c r="F108" s="3">
        <v>18</v>
      </c>
      <c r="G108" s="3"/>
      <c r="H108" s="3"/>
      <c r="I108" s="3">
        <v>1</v>
      </c>
      <c r="J108" s="3">
        <v>570</v>
      </c>
      <c r="K108" s="3">
        <v>2</v>
      </c>
      <c r="L108" s="3">
        <v>668</v>
      </c>
      <c r="M108" s="3"/>
      <c r="N108" s="3"/>
      <c r="O108" s="3">
        <v>14</v>
      </c>
      <c r="P108" s="3">
        <v>19</v>
      </c>
      <c r="Q108" s="3">
        <v>15</v>
      </c>
      <c r="R108" s="3">
        <v>8</v>
      </c>
      <c r="S108" s="3"/>
      <c r="T108" s="3">
        <v>258</v>
      </c>
      <c r="U108" s="3"/>
      <c r="V108" s="3"/>
      <c r="W108" s="3"/>
      <c r="X108" s="3">
        <v>359</v>
      </c>
      <c r="Y108" s="3">
        <v>235</v>
      </c>
      <c r="Z108" s="3"/>
      <c r="AA108" s="3"/>
      <c r="AB108" s="3">
        <v>14</v>
      </c>
      <c r="AC108" s="3">
        <v>5</v>
      </c>
      <c r="AD108" s="3">
        <v>18166</v>
      </c>
      <c r="AE108" s="3"/>
      <c r="AF108" s="3"/>
      <c r="AG108" s="3"/>
      <c r="AH108" s="3"/>
      <c r="AI108" s="3">
        <v>1</v>
      </c>
      <c r="AJ108" s="3">
        <v>2</v>
      </c>
      <c r="AK108" s="3">
        <v>11</v>
      </c>
      <c r="AL108" s="3">
        <v>11</v>
      </c>
      <c r="AM108" s="3">
        <v>6090</v>
      </c>
      <c r="AN108" s="3">
        <v>19279</v>
      </c>
      <c r="AO108" s="3">
        <v>7197</v>
      </c>
      <c r="AP108" s="3">
        <v>26476</v>
      </c>
    </row>
    <row r="109" spans="1:42">
      <c r="A109" s="1" t="s">
        <v>228</v>
      </c>
      <c r="B109" s="787">
        <v>756</v>
      </c>
      <c r="C109" s="3"/>
      <c r="D109" s="3">
        <v>10</v>
      </c>
      <c r="E109" s="3">
        <v>4</v>
      </c>
      <c r="F109" s="3">
        <v>28</v>
      </c>
      <c r="G109" s="3"/>
      <c r="H109" s="3"/>
      <c r="I109" s="3">
        <v>4</v>
      </c>
      <c r="J109" s="3">
        <v>39</v>
      </c>
      <c r="K109" s="3">
        <v>21</v>
      </c>
      <c r="L109" s="3">
        <v>8</v>
      </c>
      <c r="M109" s="3">
        <v>1</v>
      </c>
      <c r="N109" s="3"/>
      <c r="O109" s="3">
        <v>13</v>
      </c>
      <c r="P109" s="3">
        <v>26</v>
      </c>
      <c r="Q109" s="3">
        <v>8</v>
      </c>
      <c r="R109" s="3">
        <v>4</v>
      </c>
      <c r="S109" s="3"/>
      <c r="T109" s="3">
        <v>96</v>
      </c>
      <c r="U109" s="3"/>
      <c r="V109" s="3"/>
      <c r="W109" s="3"/>
      <c r="X109" s="3">
        <v>166</v>
      </c>
      <c r="Y109" s="3">
        <v>118</v>
      </c>
      <c r="Z109" s="3"/>
      <c r="AA109" s="3"/>
      <c r="AB109" s="3">
        <v>22</v>
      </c>
      <c r="AC109" s="3">
        <v>2</v>
      </c>
      <c r="AD109" s="3">
        <v>12604</v>
      </c>
      <c r="AE109" s="3"/>
      <c r="AF109" s="3"/>
      <c r="AG109" s="3"/>
      <c r="AH109" s="3"/>
      <c r="AI109" s="3"/>
      <c r="AJ109" s="3">
        <v>1</v>
      </c>
      <c r="AK109" s="3">
        <v>18</v>
      </c>
      <c r="AL109" s="3">
        <v>7</v>
      </c>
      <c r="AM109" s="3">
        <v>10604</v>
      </c>
      <c r="AN109" s="3">
        <v>12925</v>
      </c>
      <c r="AO109" s="3">
        <v>10879</v>
      </c>
      <c r="AP109" s="3">
        <v>23804</v>
      </c>
    </row>
    <row r="110" spans="1:42">
      <c r="A110" s="1" t="s">
        <v>230</v>
      </c>
      <c r="B110" s="787">
        <v>761</v>
      </c>
      <c r="C110" s="3"/>
      <c r="D110" s="3">
        <v>3</v>
      </c>
      <c r="E110" s="3">
        <v>1</v>
      </c>
      <c r="F110" s="3">
        <v>1</v>
      </c>
      <c r="G110" s="3"/>
      <c r="H110" s="3"/>
      <c r="I110" s="3"/>
      <c r="J110" s="3">
        <v>9</v>
      </c>
      <c r="K110" s="3">
        <v>4</v>
      </c>
      <c r="L110" s="3">
        <v>9</v>
      </c>
      <c r="M110" s="3"/>
      <c r="N110" s="3"/>
      <c r="O110" s="3">
        <v>18</v>
      </c>
      <c r="P110" s="3">
        <v>9</v>
      </c>
      <c r="Q110" s="3">
        <v>3</v>
      </c>
      <c r="R110" s="3">
        <v>3</v>
      </c>
      <c r="S110" s="3"/>
      <c r="T110" s="3">
        <v>31</v>
      </c>
      <c r="U110" s="3"/>
      <c r="V110" s="3"/>
      <c r="W110" s="3"/>
      <c r="X110" s="3">
        <v>206</v>
      </c>
      <c r="Y110" s="3">
        <v>159</v>
      </c>
      <c r="Z110" s="3"/>
      <c r="AA110" s="3"/>
      <c r="AB110" s="3">
        <v>9</v>
      </c>
      <c r="AC110" s="3"/>
      <c r="AD110" s="3">
        <v>6834</v>
      </c>
      <c r="AE110" s="3"/>
      <c r="AF110" s="3"/>
      <c r="AG110" s="3"/>
      <c r="AH110" s="3"/>
      <c r="AI110" s="3"/>
      <c r="AJ110" s="3"/>
      <c r="AK110" s="3">
        <v>1</v>
      </c>
      <c r="AL110" s="3">
        <v>8</v>
      </c>
      <c r="AM110" s="3">
        <v>1404</v>
      </c>
      <c r="AN110" s="3">
        <v>7052</v>
      </c>
      <c r="AO110" s="3">
        <v>1660</v>
      </c>
      <c r="AP110" s="3">
        <v>8712</v>
      </c>
    </row>
    <row r="111" spans="1:42">
      <c r="A111" s="1" t="s">
        <v>232</v>
      </c>
      <c r="B111" s="787">
        <v>789</v>
      </c>
      <c r="C111" s="3"/>
      <c r="D111" s="3"/>
      <c r="E111" s="3"/>
      <c r="F111" s="3"/>
      <c r="G111" s="3"/>
      <c r="H111" s="3"/>
      <c r="I111" s="3"/>
      <c r="J111" s="3"/>
      <c r="K111" s="3">
        <v>21</v>
      </c>
      <c r="L111" s="3">
        <v>16</v>
      </c>
      <c r="M111" s="3"/>
      <c r="N111" s="3"/>
      <c r="O111" s="3">
        <v>3</v>
      </c>
      <c r="P111" s="3">
        <v>16</v>
      </c>
      <c r="Q111" s="3">
        <v>2</v>
      </c>
      <c r="R111" s="3">
        <v>31</v>
      </c>
      <c r="S111" s="3"/>
      <c r="T111" s="3">
        <v>36</v>
      </c>
      <c r="U111" s="3"/>
      <c r="V111" s="3"/>
      <c r="W111" s="3"/>
      <c r="X111" s="3">
        <v>7</v>
      </c>
      <c r="Y111" s="3">
        <v>121</v>
      </c>
      <c r="Z111" s="3"/>
      <c r="AA111" s="3"/>
      <c r="AB111" s="3">
        <v>17</v>
      </c>
      <c r="AC111" s="3"/>
      <c r="AD111" s="3">
        <v>7886</v>
      </c>
      <c r="AE111" s="3"/>
      <c r="AF111" s="3"/>
      <c r="AG111" s="3"/>
      <c r="AH111" s="3"/>
      <c r="AI111" s="3">
        <v>4</v>
      </c>
      <c r="AJ111" s="3"/>
      <c r="AK111" s="3"/>
      <c r="AL111" s="3">
        <v>4</v>
      </c>
      <c r="AM111" s="3">
        <v>1066</v>
      </c>
      <c r="AN111" s="3">
        <v>8080</v>
      </c>
      <c r="AO111" s="3">
        <v>1150</v>
      </c>
      <c r="AP111" s="3">
        <v>9230</v>
      </c>
    </row>
    <row r="112" spans="1:42">
      <c r="A112" s="1" t="s">
        <v>234</v>
      </c>
      <c r="B112" s="787">
        <v>790</v>
      </c>
      <c r="C112" s="3"/>
      <c r="D112" s="3"/>
      <c r="E112" s="3"/>
      <c r="F112" s="3">
        <v>3</v>
      </c>
      <c r="G112" s="3"/>
      <c r="H112" s="3"/>
      <c r="I112" s="3">
        <v>10</v>
      </c>
      <c r="J112" s="3"/>
      <c r="K112" s="3">
        <v>4</v>
      </c>
      <c r="L112" s="3">
        <v>28</v>
      </c>
      <c r="M112" s="3"/>
      <c r="N112" s="3"/>
      <c r="O112" s="3">
        <v>10</v>
      </c>
      <c r="P112" s="3">
        <v>6</v>
      </c>
      <c r="Q112" s="3"/>
      <c r="R112" s="3"/>
      <c r="S112" s="3"/>
      <c r="T112" s="3">
        <v>30</v>
      </c>
      <c r="U112" s="3"/>
      <c r="V112" s="3"/>
      <c r="W112" s="3"/>
      <c r="X112" s="3">
        <v>15</v>
      </c>
      <c r="Y112" s="3">
        <v>59</v>
      </c>
      <c r="Z112" s="3">
        <v>17</v>
      </c>
      <c r="AA112" s="3"/>
      <c r="AB112" s="3">
        <v>4</v>
      </c>
      <c r="AC112" s="3"/>
      <c r="AD112" s="3">
        <v>11611</v>
      </c>
      <c r="AE112" s="3"/>
      <c r="AF112" s="3"/>
      <c r="AG112" s="3"/>
      <c r="AH112" s="3"/>
      <c r="AI112" s="3">
        <v>1</v>
      </c>
      <c r="AJ112" s="3"/>
      <c r="AK112" s="3"/>
      <c r="AL112" s="3">
        <v>39</v>
      </c>
      <c r="AM112" s="3">
        <v>14319</v>
      </c>
      <c r="AN112" s="3">
        <v>11728</v>
      </c>
      <c r="AO112" s="3">
        <v>14428</v>
      </c>
      <c r="AP112" s="3">
        <v>26156</v>
      </c>
    </row>
    <row r="113" spans="1:42">
      <c r="A113" s="1" t="s">
        <v>236</v>
      </c>
      <c r="B113" s="787">
        <v>792</v>
      </c>
      <c r="C113" s="3"/>
      <c r="D113" s="3"/>
      <c r="E113" s="3"/>
      <c r="F113" s="3">
        <v>1</v>
      </c>
      <c r="G113" s="3"/>
      <c r="H113" s="3">
        <v>12</v>
      </c>
      <c r="I113" s="3">
        <v>2</v>
      </c>
      <c r="J113" s="3"/>
      <c r="K113" s="3">
        <v>3</v>
      </c>
      <c r="L113" s="3">
        <v>3</v>
      </c>
      <c r="M113" s="3"/>
      <c r="N113" s="3"/>
      <c r="O113" s="3">
        <v>2</v>
      </c>
      <c r="P113" s="3">
        <v>6</v>
      </c>
      <c r="Q113" s="3"/>
      <c r="R113" s="3">
        <v>3</v>
      </c>
      <c r="S113" s="3"/>
      <c r="T113" s="3">
        <v>3</v>
      </c>
      <c r="U113" s="3"/>
      <c r="V113" s="3"/>
      <c r="W113" s="3"/>
      <c r="X113" s="3">
        <v>14</v>
      </c>
      <c r="Y113" s="3">
        <v>33</v>
      </c>
      <c r="Z113" s="3">
        <v>1</v>
      </c>
      <c r="AA113" s="3"/>
      <c r="AB113" s="3">
        <v>6</v>
      </c>
      <c r="AC113" s="3"/>
      <c r="AD113" s="3">
        <v>2805</v>
      </c>
      <c r="AE113" s="3"/>
      <c r="AF113" s="3"/>
      <c r="AG113" s="3"/>
      <c r="AH113" s="3"/>
      <c r="AI113" s="3"/>
      <c r="AJ113" s="3">
        <v>1</v>
      </c>
      <c r="AK113" s="3">
        <v>5</v>
      </c>
      <c r="AL113" s="3">
        <v>1</v>
      </c>
      <c r="AM113" s="3">
        <v>235</v>
      </c>
      <c r="AN113" s="3">
        <v>2871</v>
      </c>
      <c r="AO113" s="3">
        <v>265</v>
      </c>
      <c r="AP113" s="3">
        <v>3136</v>
      </c>
    </row>
    <row r="114" spans="1:42">
      <c r="A114" s="1" t="s">
        <v>238</v>
      </c>
      <c r="B114" s="787">
        <v>809</v>
      </c>
      <c r="C114" s="3"/>
      <c r="D114" s="3">
        <v>3</v>
      </c>
      <c r="E114" s="3"/>
      <c r="F114" s="3"/>
      <c r="G114" s="3"/>
      <c r="H114" s="3"/>
      <c r="I114" s="3">
        <v>3</v>
      </c>
      <c r="J114" s="3"/>
      <c r="K114" s="3">
        <v>15</v>
      </c>
      <c r="L114" s="3"/>
      <c r="M114" s="3"/>
      <c r="N114" s="3"/>
      <c r="O114" s="3">
        <v>2</v>
      </c>
      <c r="P114" s="3">
        <v>6</v>
      </c>
      <c r="Q114" s="3"/>
      <c r="R114" s="3"/>
      <c r="S114" s="3"/>
      <c r="T114" s="3">
        <v>5</v>
      </c>
      <c r="U114" s="3"/>
      <c r="V114" s="3"/>
      <c r="W114" s="3"/>
      <c r="X114" s="3">
        <v>1</v>
      </c>
      <c r="Y114" s="3">
        <v>18</v>
      </c>
      <c r="Z114" s="3"/>
      <c r="AA114" s="3"/>
      <c r="AB114" s="3">
        <v>5</v>
      </c>
      <c r="AC114" s="3">
        <v>1</v>
      </c>
      <c r="AD114" s="3">
        <v>3083</v>
      </c>
      <c r="AE114" s="3"/>
      <c r="AF114" s="3"/>
      <c r="AG114" s="3"/>
      <c r="AH114" s="3"/>
      <c r="AI114" s="3"/>
      <c r="AJ114" s="3"/>
      <c r="AK114" s="3"/>
      <c r="AL114" s="3"/>
      <c r="AM114" s="3">
        <v>395</v>
      </c>
      <c r="AN114" s="3">
        <v>3118</v>
      </c>
      <c r="AO114" s="3">
        <v>419</v>
      </c>
      <c r="AP114" s="3">
        <v>3537</v>
      </c>
    </row>
    <row r="115" spans="1:42">
      <c r="A115" s="1" t="s">
        <v>240</v>
      </c>
      <c r="B115" s="787">
        <v>819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>
        <v>3</v>
      </c>
      <c r="P115" s="3">
        <v>2</v>
      </c>
      <c r="Q115" s="3"/>
      <c r="R115" s="3">
        <v>3</v>
      </c>
      <c r="S115" s="3"/>
      <c r="T115" s="3">
        <v>4</v>
      </c>
      <c r="U115" s="3"/>
      <c r="V115" s="3"/>
      <c r="W115" s="3"/>
      <c r="X115" s="3">
        <v>8</v>
      </c>
      <c r="Y115" s="3">
        <v>14</v>
      </c>
      <c r="Z115" s="3"/>
      <c r="AA115" s="3"/>
      <c r="AB115" s="3">
        <v>3</v>
      </c>
      <c r="AC115" s="3"/>
      <c r="AD115" s="3">
        <v>2106</v>
      </c>
      <c r="AE115" s="3"/>
      <c r="AF115" s="3"/>
      <c r="AG115" s="3"/>
      <c r="AH115" s="3"/>
      <c r="AI115" s="3"/>
      <c r="AJ115" s="3"/>
      <c r="AK115" s="3"/>
      <c r="AL115" s="3">
        <v>4</v>
      </c>
      <c r="AM115" s="3">
        <v>1694</v>
      </c>
      <c r="AN115" s="3">
        <v>2129</v>
      </c>
      <c r="AO115" s="3">
        <v>1712</v>
      </c>
      <c r="AP115" s="3">
        <v>3841</v>
      </c>
    </row>
    <row r="116" spans="1:42">
      <c r="A116" s="1" t="s">
        <v>242</v>
      </c>
      <c r="B116" s="787">
        <v>837</v>
      </c>
      <c r="C116" s="3"/>
      <c r="D116" s="3">
        <v>542</v>
      </c>
      <c r="E116" s="3">
        <v>13</v>
      </c>
      <c r="F116" s="3">
        <v>715</v>
      </c>
      <c r="G116" s="3"/>
      <c r="H116" s="3"/>
      <c r="I116" s="3">
        <v>14</v>
      </c>
      <c r="J116" s="3"/>
      <c r="K116" s="3">
        <v>7</v>
      </c>
      <c r="L116" s="3">
        <v>1771</v>
      </c>
      <c r="M116" s="3">
        <v>8</v>
      </c>
      <c r="N116" s="3"/>
      <c r="O116" s="3">
        <v>14</v>
      </c>
      <c r="P116" s="3">
        <v>57</v>
      </c>
      <c r="Q116" s="3">
        <v>49</v>
      </c>
      <c r="R116" s="3">
        <v>30</v>
      </c>
      <c r="S116" s="3"/>
      <c r="T116" s="3">
        <v>443</v>
      </c>
      <c r="U116" s="3">
        <v>1</v>
      </c>
      <c r="V116" s="3"/>
      <c r="W116" s="3"/>
      <c r="X116" s="3">
        <v>405</v>
      </c>
      <c r="Y116" s="3">
        <v>2320</v>
      </c>
      <c r="Z116" s="3">
        <v>73</v>
      </c>
      <c r="AA116" s="3"/>
      <c r="AB116" s="3">
        <v>22</v>
      </c>
      <c r="AC116" s="3"/>
      <c r="AD116" s="3">
        <v>33301</v>
      </c>
      <c r="AE116" s="3"/>
      <c r="AF116" s="3"/>
      <c r="AG116" s="3"/>
      <c r="AH116" s="3">
        <v>7</v>
      </c>
      <c r="AI116" s="3"/>
      <c r="AJ116" s="3">
        <v>24</v>
      </c>
      <c r="AK116" s="3"/>
      <c r="AL116" s="3">
        <v>92</v>
      </c>
      <c r="AM116" s="3">
        <v>62519</v>
      </c>
      <c r="AN116" s="3">
        <v>36223</v>
      </c>
      <c r="AO116" s="3">
        <v>66204</v>
      </c>
      <c r="AP116" s="3">
        <v>102427</v>
      </c>
    </row>
    <row r="117" spans="1:42">
      <c r="A117" s="1" t="s">
        <v>244</v>
      </c>
      <c r="B117" s="787">
        <v>842</v>
      </c>
      <c r="C117" s="3"/>
      <c r="D117" s="3">
        <v>5</v>
      </c>
      <c r="E117" s="3">
        <v>1</v>
      </c>
      <c r="F117" s="3">
        <v>1</v>
      </c>
      <c r="G117" s="3"/>
      <c r="H117" s="3"/>
      <c r="I117" s="3"/>
      <c r="J117" s="3">
        <v>69</v>
      </c>
      <c r="K117" s="3"/>
      <c r="L117" s="3">
        <v>103</v>
      </c>
      <c r="M117" s="3"/>
      <c r="N117" s="3"/>
      <c r="O117" s="3">
        <v>2</v>
      </c>
      <c r="P117" s="3">
        <v>1</v>
      </c>
      <c r="Q117" s="3"/>
      <c r="R117" s="3"/>
      <c r="S117" s="3"/>
      <c r="T117" s="3">
        <v>5</v>
      </c>
      <c r="U117" s="3"/>
      <c r="V117" s="3"/>
      <c r="W117" s="3"/>
      <c r="X117" s="3">
        <v>1</v>
      </c>
      <c r="Y117" s="3">
        <v>8</v>
      </c>
      <c r="Z117" s="3"/>
      <c r="AA117" s="3"/>
      <c r="AB117" s="3">
        <v>1</v>
      </c>
      <c r="AC117" s="3"/>
      <c r="AD117" s="3">
        <v>1906</v>
      </c>
      <c r="AE117" s="3"/>
      <c r="AF117" s="3"/>
      <c r="AG117" s="3"/>
      <c r="AH117" s="3"/>
      <c r="AI117" s="3"/>
      <c r="AJ117" s="3"/>
      <c r="AK117" s="3"/>
      <c r="AL117" s="3">
        <v>4</v>
      </c>
      <c r="AM117" s="3">
        <v>3280</v>
      </c>
      <c r="AN117" s="3">
        <v>1990</v>
      </c>
      <c r="AO117" s="3">
        <v>3397</v>
      </c>
      <c r="AP117" s="3">
        <v>5387</v>
      </c>
    </row>
    <row r="118" spans="1:42">
      <c r="A118" s="1" t="s">
        <v>246</v>
      </c>
      <c r="B118" s="787">
        <v>847</v>
      </c>
      <c r="C118" s="3"/>
      <c r="D118" s="3">
        <v>111</v>
      </c>
      <c r="E118" s="3">
        <v>3</v>
      </c>
      <c r="F118" s="3">
        <v>28</v>
      </c>
      <c r="G118" s="3"/>
      <c r="H118" s="3">
        <v>1</v>
      </c>
      <c r="I118" s="3"/>
      <c r="J118" s="3">
        <v>5</v>
      </c>
      <c r="K118" s="3">
        <v>14</v>
      </c>
      <c r="L118" s="3">
        <v>1145</v>
      </c>
      <c r="M118" s="3"/>
      <c r="N118" s="3"/>
      <c r="O118" s="3">
        <v>46</v>
      </c>
      <c r="P118" s="3">
        <v>10</v>
      </c>
      <c r="Q118" s="3">
        <v>1</v>
      </c>
      <c r="R118" s="3">
        <v>8</v>
      </c>
      <c r="S118" s="3">
        <v>1</v>
      </c>
      <c r="T118" s="3">
        <v>15</v>
      </c>
      <c r="U118" s="3"/>
      <c r="V118" s="3"/>
      <c r="W118" s="3"/>
      <c r="X118" s="3">
        <v>5</v>
      </c>
      <c r="Y118" s="3">
        <v>78</v>
      </c>
      <c r="Z118" s="3"/>
      <c r="AA118" s="3"/>
      <c r="AB118" s="3">
        <v>24</v>
      </c>
      <c r="AC118" s="3">
        <v>1</v>
      </c>
      <c r="AD118" s="3">
        <v>5589</v>
      </c>
      <c r="AE118" s="3"/>
      <c r="AF118" s="3"/>
      <c r="AG118" s="3"/>
      <c r="AH118" s="3">
        <v>1</v>
      </c>
      <c r="AI118" s="3"/>
      <c r="AJ118" s="3">
        <v>1</v>
      </c>
      <c r="AK118" s="3">
        <v>2</v>
      </c>
      <c r="AL118" s="3">
        <v>15</v>
      </c>
      <c r="AM118" s="3">
        <v>17529</v>
      </c>
      <c r="AN118" s="3">
        <v>5726</v>
      </c>
      <c r="AO118" s="3">
        <v>18907</v>
      </c>
      <c r="AP118" s="3">
        <v>24633</v>
      </c>
    </row>
    <row r="119" spans="1:42">
      <c r="A119" s="1" t="s">
        <v>248</v>
      </c>
      <c r="B119" s="787">
        <v>854</v>
      </c>
      <c r="C119" s="3"/>
      <c r="D119" s="3"/>
      <c r="E119" s="3">
        <v>1</v>
      </c>
      <c r="F119" s="3">
        <v>4</v>
      </c>
      <c r="G119" s="3"/>
      <c r="H119" s="3"/>
      <c r="I119" s="3"/>
      <c r="J119" s="3">
        <v>209</v>
      </c>
      <c r="K119" s="3"/>
      <c r="L119" s="3"/>
      <c r="M119" s="3"/>
      <c r="N119" s="3"/>
      <c r="O119" s="3">
        <v>1</v>
      </c>
      <c r="P119" s="3">
        <v>5</v>
      </c>
      <c r="Q119" s="3">
        <v>22</v>
      </c>
      <c r="R119" s="3"/>
      <c r="S119" s="3"/>
      <c r="T119" s="3">
        <v>78</v>
      </c>
      <c r="U119" s="3"/>
      <c r="V119" s="3"/>
      <c r="W119" s="3"/>
      <c r="X119" s="3"/>
      <c r="Y119" s="3">
        <v>34</v>
      </c>
      <c r="Z119" s="3"/>
      <c r="AA119" s="3"/>
      <c r="AB119" s="3"/>
      <c r="AC119" s="3"/>
      <c r="AD119" s="3">
        <v>6857</v>
      </c>
      <c r="AE119" s="3"/>
      <c r="AF119" s="3"/>
      <c r="AG119" s="3"/>
      <c r="AH119" s="3"/>
      <c r="AI119" s="3">
        <v>1</v>
      </c>
      <c r="AJ119" s="3">
        <v>2</v>
      </c>
      <c r="AK119" s="3"/>
      <c r="AL119" s="3">
        <v>6</v>
      </c>
      <c r="AM119" s="3">
        <v>6158</v>
      </c>
      <c r="AN119" s="3">
        <v>7184</v>
      </c>
      <c r="AO119" s="3">
        <v>6194</v>
      </c>
      <c r="AP119" s="3">
        <v>13378</v>
      </c>
    </row>
    <row r="120" spans="1:42">
      <c r="A120" s="1" t="s">
        <v>251</v>
      </c>
      <c r="B120" s="787">
        <v>856</v>
      </c>
      <c r="C120" s="3"/>
      <c r="D120" s="3">
        <v>6</v>
      </c>
      <c r="E120" s="3"/>
      <c r="F120" s="3"/>
      <c r="G120" s="3"/>
      <c r="H120" s="3"/>
      <c r="I120" s="3">
        <v>1</v>
      </c>
      <c r="J120" s="3"/>
      <c r="K120" s="3">
        <v>5</v>
      </c>
      <c r="L120" s="3">
        <v>210</v>
      </c>
      <c r="M120" s="3"/>
      <c r="N120" s="3"/>
      <c r="O120" s="3">
        <v>1</v>
      </c>
      <c r="P120" s="3">
        <v>1</v>
      </c>
      <c r="Q120" s="3">
        <v>1</v>
      </c>
      <c r="R120" s="3"/>
      <c r="S120" s="3"/>
      <c r="T120" s="3">
        <v>4</v>
      </c>
      <c r="U120" s="3">
        <v>1</v>
      </c>
      <c r="V120" s="3"/>
      <c r="W120" s="3"/>
      <c r="X120" s="3"/>
      <c r="Y120" s="3">
        <v>30</v>
      </c>
      <c r="Z120" s="3"/>
      <c r="AA120" s="3"/>
      <c r="AB120" s="3">
        <v>4</v>
      </c>
      <c r="AC120" s="3"/>
      <c r="AD120" s="3">
        <v>2394</v>
      </c>
      <c r="AE120" s="3"/>
      <c r="AF120" s="3"/>
      <c r="AG120" s="3"/>
      <c r="AH120" s="3">
        <v>1</v>
      </c>
      <c r="AI120" s="3"/>
      <c r="AJ120" s="3"/>
      <c r="AK120" s="3"/>
      <c r="AL120" s="3"/>
      <c r="AM120" s="3">
        <v>308</v>
      </c>
      <c r="AN120" s="3">
        <v>2434</v>
      </c>
      <c r="AO120" s="3">
        <v>533</v>
      </c>
      <c r="AP120" s="3">
        <v>2967</v>
      </c>
    </row>
    <row r="121" spans="1:42">
      <c r="A121" s="1" t="s">
        <v>253</v>
      </c>
      <c r="B121" s="787">
        <v>858</v>
      </c>
      <c r="C121" s="3"/>
      <c r="D121" s="3"/>
      <c r="E121" s="3"/>
      <c r="F121" s="3"/>
      <c r="G121" s="3"/>
      <c r="H121" s="3"/>
      <c r="I121" s="3"/>
      <c r="J121" s="3">
        <v>3</v>
      </c>
      <c r="K121" s="3">
        <v>13</v>
      </c>
      <c r="L121" s="3">
        <v>1</v>
      </c>
      <c r="M121" s="3"/>
      <c r="N121" s="3"/>
      <c r="O121" s="3"/>
      <c r="P121" s="3">
        <v>2</v>
      </c>
      <c r="Q121" s="3"/>
      <c r="R121" s="3"/>
      <c r="S121" s="3"/>
      <c r="T121" s="3">
        <v>7</v>
      </c>
      <c r="U121" s="3"/>
      <c r="V121" s="3"/>
      <c r="W121" s="3"/>
      <c r="X121" s="3">
        <v>5</v>
      </c>
      <c r="Y121" s="3">
        <v>39</v>
      </c>
      <c r="Z121" s="3"/>
      <c r="AA121" s="3"/>
      <c r="AB121" s="3">
        <v>5</v>
      </c>
      <c r="AC121" s="3"/>
      <c r="AD121" s="3">
        <v>8295</v>
      </c>
      <c r="AE121" s="3"/>
      <c r="AF121" s="3"/>
      <c r="AG121" s="3"/>
      <c r="AH121" s="3"/>
      <c r="AI121" s="3"/>
      <c r="AJ121" s="3"/>
      <c r="AK121" s="3">
        <v>2</v>
      </c>
      <c r="AL121" s="3"/>
      <c r="AM121" s="3">
        <v>2868</v>
      </c>
      <c r="AN121" s="3">
        <v>8353</v>
      </c>
      <c r="AO121" s="3">
        <v>2887</v>
      </c>
      <c r="AP121" s="3">
        <v>11240</v>
      </c>
    </row>
    <row r="122" spans="1:42">
      <c r="A122" s="1" t="s">
        <v>255</v>
      </c>
      <c r="B122" s="787">
        <v>861</v>
      </c>
      <c r="C122" s="3"/>
      <c r="D122" s="3">
        <v>1</v>
      </c>
      <c r="E122" s="3"/>
      <c r="F122" s="3">
        <v>1</v>
      </c>
      <c r="G122" s="3"/>
      <c r="H122" s="3"/>
      <c r="I122" s="3"/>
      <c r="J122" s="3"/>
      <c r="K122" s="3">
        <v>15</v>
      </c>
      <c r="L122" s="3">
        <v>3</v>
      </c>
      <c r="M122" s="3">
        <v>1</v>
      </c>
      <c r="N122" s="3"/>
      <c r="O122" s="3">
        <v>4</v>
      </c>
      <c r="P122" s="3">
        <v>5</v>
      </c>
      <c r="Q122" s="3"/>
      <c r="R122" s="3">
        <v>2</v>
      </c>
      <c r="S122" s="3"/>
      <c r="T122" s="3">
        <v>9</v>
      </c>
      <c r="U122" s="3"/>
      <c r="V122" s="3"/>
      <c r="W122" s="3"/>
      <c r="X122" s="3"/>
      <c r="Y122" s="3">
        <v>34</v>
      </c>
      <c r="Z122" s="3"/>
      <c r="AA122" s="3"/>
      <c r="AB122" s="3">
        <v>17</v>
      </c>
      <c r="AC122" s="3"/>
      <c r="AD122" s="3">
        <v>5186</v>
      </c>
      <c r="AE122" s="3"/>
      <c r="AF122" s="3"/>
      <c r="AG122" s="3"/>
      <c r="AH122" s="3"/>
      <c r="AI122" s="3"/>
      <c r="AJ122" s="3"/>
      <c r="AK122" s="3"/>
      <c r="AL122" s="3">
        <v>1</v>
      </c>
      <c r="AM122" s="3">
        <v>641</v>
      </c>
      <c r="AN122" s="3">
        <v>5251</v>
      </c>
      <c r="AO122" s="3">
        <v>669</v>
      </c>
      <c r="AP122" s="3">
        <v>5920</v>
      </c>
    </row>
    <row r="123" spans="1:42">
      <c r="A123" s="1" t="s">
        <v>3330</v>
      </c>
      <c r="B123" s="787">
        <v>873</v>
      </c>
      <c r="C123" s="3"/>
      <c r="D123" s="3">
        <v>1</v>
      </c>
      <c r="E123" s="3"/>
      <c r="F123" s="3">
        <v>1</v>
      </c>
      <c r="G123" s="3"/>
      <c r="H123" s="3"/>
      <c r="I123" s="3"/>
      <c r="J123" s="3"/>
      <c r="K123" s="3"/>
      <c r="L123" s="3">
        <v>1217</v>
      </c>
      <c r="M123" s="3"/>
      <c r="N123" s="3"/>
      <c r="O123" s="3"/>
      <c r="P123" s="3"/>
      <c r="Q123" s="3"/>
      <c r="R123" s="3"/>
      <c r="S123" s="3"/>
      <c r="T123" s="3">
        <v>4</v>
      </c>
      <c r="U123" s="3"/>
      <c r="V123" s="3"/>
      <c r="W123" s="3"/>
      <c r="X123" s="3">
        <v>3</v>
      </c>
      <c r="Y123" s="3">
        <v>8</v>
      </c>
      <c r="Z123" s="3"/>
      <c r="AA123" s="3"/>
      <c r="AB123" s="3">
        <v>3</v>
      </c>
      <c r="AC123" s="3"/>
      <c r="AD123" s="3">
        <v>2201</v>
      </c>
      <c r="AE123" s="3"/>
      <c r="AF123" s="3"/>
      <c r="AG123" s="3"/>
      <c r="AH123" s="3"/>
      <c r="AI123" s="3"/>
      <c r="AJ123" s="3"/>
      <c r="AK123" s="3"/>
      <c r="AL123" s="3">
        <v>14</v>
      </c>
      <c r="AM123" s="3">
        <v>4131</v>
      </c>
      <c r="AN123" s="3">
        <v>2216</v>
      </c>
      <c r="AO123" s="3">
        <v>5367</v>
      </c>
      <c r="AP123" s="3">
        <v>7583</v>
      </c>
    </row>
    <row r="124" spans="1:42">
      <c r="A124" s="1" t="s">
        <v>259</v>
      </c>
      <c r="B124" s="787">
        <v>885</v>
      </c>
      <c r="C124" s="3"/>
      <c r="D124" s="3">
        <v>2</v>
      </c>
      <c r="E124" s="3"/>
      <c r="F124" s="3">
        <v>1</v>
      </c>
      <c r="G124" s="3"/>
      <c r="H124" s="3"/>
      <c r="I124" s="3"/>
      <c r="J124" s="3">
        <v>4</v>
      </c>
      <c r="K124" s="3"/>
      <c r="L124" s="3">
        <v>2</v>
      </c>
      <c r="M124" s="3"/>
      <c r="N124" s="3"/>
      <c r="O124" s="3">
        <v>3</v>
      </c>
      <c r="P124" s="3">
        <v>4</v>
      </c>
      <c r="Q124" s="3"/>
      <c r="R124" s="3">
        <v>1</v>
      </c>
      <c r="S124" s="3"/>
      <c r="T124" s="3">
        <v>12</v>
      </c>
      <c r="U124" s="3"/>
      <c r="V124" s="3"/>
      <c r="W124" s="3"/>
      <c r="X124" s="3">
        <v>18</v>
      </c>
      <c r="Y124" s="3">
        <v>30</v>
      </c>
      <c r="Z124" s="3">
        <v>2</v>
      </c>
      <c r="AA124" s="3"/>
      <c r="AB124" s="3">
        <v>2</v>
      </c>
      <c r="AC124" s="3"/>
      <c r="AD124" s="3">
        <v>4398</v>
      </c>
      <c r="AE124" s="3"/>
      <c r="AF124" s="3"/>
      <c r="AG124" s="3"/>
      <c r="AH124" s="3"/>
      <c r="AI124" s="3"/>
      <c r="AJ124" s="3"/>
      <c r="AK124" s="3"/>
      <c r="AL124" s="3">
        <v>1</v>
      </c>
      <c r="AM124" s="3">
        <v>1042</v>
      </c>
      <c r="AN124" s="3">
        <v>4452</v>
      </c>
      <c r="AO124" s="3">
        <v>1070</v>
      </c>
      <c r="AP124" s="3">
        <v>5522</v>
      </c>
    </row>
    <row r="125" spans="1:42">
      <c r="A125" s="1" t="s">
        <v>261</v>
      </c>
      <c r="B125" s="787">
        <v>887</v>
      </c>
      <c r="C125" s="3"/>
      <c r="D125" s="3">
        <v>7</v>
      </c>
      <c r="E125" s="3">
        <v>2</v>
      </c>
      <c r="F125" s="3">
        <v>9</v>
      </c>
      <c r="G125" s="3"/>
      <c r="H125" s="3"/>
      <c r="I125" s="3">
        <v>6</v>
      </c>
      <c r="J125" s="3">
        <v>121</v>
      </c>
      <c r="K125" s="3">
        <v>19</v>
      </c>
      <c r="L125" s="3">
        <v>6</v>
      </c>
      <c r="M125" s="3"/>
      <c r="N125" s="3"/>
      <c r="O125" s="3">
        <v>89</v>
      </c>
      <c r="P125" s="3">
        <v>18</v>
      </c>
      <c r="Q125" s="3">
        <v>3</v>
      </c>
      <c r="R125" s="3">
        <v>10</v>
      </c>
      <c r="S125" s="3">
        <v>2</v>
      </c>
      <c r="T125" s="3">
        <v>43</v>
      </c>
      <c r="U125" s="3">
        <v>2</v>
      </c>
      <c r="V125" s="3"/>
      <c r="W125" s="3"/>
      <c r="X125" s="3">
        <v>45</v>
      </c>
      <c r="Y125" s="3">
        <v>174</v>
      </c>
      <c r="Z125" s="3"/>
      <c r="AA125" s="3"/>
      <c r="AB125" s="3">
        <v>40</v>
      </c>
      <c r="AC125" s="3"/>
      <c r="AD125" s="3">
        <v>18694</v>
      </c>
      <c r="AE125" s="3"/>
      <c r="AF125" s="3"/>
      <c r="AG125" s="3"/>
      <c r="AH125" s="3">
        <v>2</v>
      </c>
      <c r="AI125" s="3"/>
      <c r="AJ125" s="3"/>
      <c r="AK125" s="3">
        <v>8</v>
      </c>
      <c r="AL125" s="3">
        <v>6</v>
      </c>
      <c r="AM125" s="3">
        <v>7424</v>
      </c>
      <c r="AN125" s="3">
        <v>19100</v>
      </c>
      <c r="AO125" s="3">
        <v>7630</v>
      </c>
      <c r="AP125" s="3">
        <v>26730</v>
      </c>
    </row>
    <row r="126" spans="1:42">
      <c r="A126" s="1" t="s">
        <v>263</v>
      </c>
      <c r="B126" s="787">
        <v>890</v>
      </c>
      <c r="C126" s="3"/>
      <c r="D126" s="3">
        <v>1</v>
      </c>
      <c r="E126" s="3">
        <v>8</v>
      </c>
      <c r="F126" s="3">
        <v>6</v>
      </c>
      <c r="G126" s="3"/>
      <c r="H126" s="3"/>
      <c r="I126" s="3">
        <v>3</v>
      </c>
      <c r="J126" s="3">
        <v>446</v>
      </c>
      <c r="K126" s="3">
        <v>19</v>
      </c>
      <c r="L126" s="3">
        <v>5</v>
      </c>
      <c r="M126" s="3"/>
      <c r="N126" s="3"/>
      <c r="O126" s="3">
        <v>23</v>
      </c>
      <c r="P126" s="3">
        <v>2</v>
      </c>
      <c r="Q126" s="3">
        <v>3</v>
      </c>
      <c r="R126" s="3">
        <v>2</v>
      </c>
      <c r="S126" s="3"/>
      <c r="T126" s="3">
        <v>38</v>
      </c>
      <c r="U126" s="3"/>
      <c r="V126" s="3"/>
      <c r="W126" s="3"/>
      <c r="X126" s="3">
        <v>36</v>
      </c>
      <c r="Y126" s="3">
        <v>114</v>
      </c>
      <c r="Z126" s="3">
        <v>2</v>
      </c>
      <c r="AA126" s="3"/>
      <c r="AB126" s="3">
        <v>16</v>
      </c>
      <c r="AC126" s="3"/>
      <c r="AD126" s="3">
        <v>10879</v>
      </c>
      <c r="AE126" s="3"/>
      <c r="AF126" s="3"/>
      <c r="AG126" s="3"/>
      <c r="AH126" s="3"/>
      <c r="AI126" s="3"/>
      <c r="AJ126" s="3">
        <v>1</v>
      </c>
      <c r="AK126" s="3">
        <v>3</v>
      </c>
      <c r="AL126" s="3">
        <v>14</v>
      </c>
      <c r="AM126" s="3">
        <v>3751</v>
      </c>
      <c r="AN126" s="3">
        <v>11500</v>
      </c>
      <c r="AO126" s="3">
        <v>3872</v>
      </c>
      <c r="AP126" s="3">
        <v>15372</v>
      </c>
    </row>
    <row r="127" spans="1:42">
      <c r="A127" s="1" t="s">
        <v>265</v>
      </c>
      <c r="B127" s="787">
        <v>893</v>
      </c>
      <c r="C127" s="3"/>
      <c r="D127" s="3"/>
      <c r="E127" s="3"/>
      <c r="F127" s="3">
        <v>22</v>
      </c>
      <c r="G127" s="3"/>
      <c r="H127" s="3">
        <v>1</v>
      </c>
      <c r="I127" s="3"/>
      <c r="J127" s="3">
        <v>25</v>
      </c>
      <c r="K127" s="3">
        <v>19</v>
      </c>
      <c r="L127" s="3">
        <v>1</v>
      </c>
      <c r="M127" s="3"/>
      <c r="N127" s="3"/>
      <c r="O127" s="3">
        <v>2</v>
      </c>
      <c r="P127" s="3">
        <v>6</v>
      </c>
      <c r="Q127" s="3"/>
      <c r="R127" s="3">
        <v>5</v>
      </c>
      <c r="S127" s="3"/>
      <c r="T127" s="3">
        <v>40</v>
      </c>
      <c r="U127" s="3"/>
      <c r="V127" s="3"/>
      <c r="W127" s="3"/>
      <c r="X127" s="3">
        <v>22</v>
      </c>
      <c r="Y127" s="3">
        <v>58</v>
      </c>
      <c r="Z127" s="3"/>
      <c r="AA127" s="3"/>
      <c r="AB127" s="3">
        <v>51</v>
      </c>
      <c r="AC127" s="3"/>
      <c r="AD127" s="3">
        <v>5644</v>
      </c>
      <c r="AE127" s="3"/>
      <c r="AF127" s="3"/>
      <c r="AG127" s="3"/>
      <c r="AH127" s="3"/>
      <c r="AI127" s="3"/>
      <c r="AJ127" s="3"/>
      <c r="AK127" s="3"/>
      <c r="AL127" s="3">
        <v>3</v>
      </c>
      <c r="AM127" s="3">
        <v>3738</v>
      </c>
      <c r="AN127" s="3">
        <v>5825</v>
      </c>
      <c r="AO127" s="3">
        <v>3812</v>
      </c>
      <c r="AP127" s="3">
        <v>9637</v>
      </c>
    </row>
    <row r="128" spans="1:42">
      <c r="A128" s="1" t="s">
        <v>267</v>
      </c>
      <c r="B128" s="787">
        <v>895</v>
      </c>
      <c r="C128" s="3"/>
      <c r="D128" s="3">
        <v>1</v>
      </c>
      <c r="E128" s="3"/>
      <c r="F128" s="3">
        <v>7</v>
      </c>
      <c r="G128" s="3"/>
      <c r="H128" s="3"/>
      <c r="I128" s="3"/>
      <c r="J128" s="3">
        <v>295</v>
      </c>
      <c r="K128" s="3">
        <v>1</v>
      </c>
      <c r="L128" s="3">
        <v>1819</v>
      </c>
      <c r="M128" s="3"/>
      <c r="N128" s="3">
        <v>1</v>
      </c>
      <c r="O128" s="3">
        <v>17</v>
      </c>
      <c r="P128" s="3">
        <v>9</v>
      </c>
      <c r="Q128" s="3">
        <v>6</v>
      </c>
      <c r="R128" s="3">
        <v>9</v>
      </c>
      <c r="S128" s="3"/>
      <c r="T128" s="3">
        <v>126</v>
      </c>
      <c r="U128" s="3"/>
      <c r="V128" s="3"/>
      <c r="W128" s="3"/>
      <c r="X128" s="3">
        <v>7</v>
      </c>
      <c r="Y128" s="3">
        <v>114</v>
      </c>
      <c r="Z128" s="3"/>
      <c r="AA128" s="3"/>
      <c r="AB128" s="3">
        <v>36</v>
      </c>
      <c r="AC128" s="3"/>
      <c r="AD128" s="3">
        <v>15220</v>
      </c>
      <c r="AE128" s="3"/>
      <c r="AF128" s="3"/>
      <c r="AG128" s="3"/>
      <c r="AH128" s="3"/>
      <c r="AI128" s="3">
        <v>2</v>
      </c>
      <c r="AJ128" s="3">
        <v>2</v>
      </c>
      <c r="AK128" s="3">
        <v>19</v>
      </c>
      <c r="AL128" s="3">
        <v>19</v>
      </c>
      <c r="AM128" s="3">
        <v>6786</v>
      </c>
      <c r="AN128" s="3">
        <v>15822</v>
      </c>
      <c r="AO128" s="3">
        <v>8674</v>
      </c>
      <c r="AP128" s="3">
        <v>24496</v>
      </c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9900"/>
  </sheetPr>
  <dimension ref="B1:X45"/>
  <sheetViews>
    <sheetView topLeftCell="A3" zoomScale="80" zoomScaleNormal="80" workbookViewId="0">
      <selection activeCell="AB16" sqref="AB16"/>
    </sheetView>
  </sheetViews>
  <sheetFormatPr baseColWidth="10" defaultColWidth="11.42578125" defaultRowHeight="12.75"/>
  <cols>
    <col min="1" max="1" width="11" customWidth="1"/>
    <col min="2" max="2" width="39.42578125" customWidth="1"/>
    <col min="3" max="3" width="23.85546875" customWidth="1"/>
    <col min="4" max="4" width="8.7109375" customWidth="1"/>
    <col min="5" max="5" width="19.7109375" customWidth="1"/>
    <col min="6" max="6" width="8.42578125" customWidth="1"/>
    <col min="7" max="7" width="20.140625" customWidth="1"/>
    <col min="8" max="8" width="8.7109375" customWidth="1"/>
    <col min="9" max="9" width="16.42578125" hidden="1" customWidth="1"/>
    <col min="10" max="10" width="12.85546875" hidden="1" customWidth="1"/>
    <col min="11" max="11" width="17.85546875" customWidth="1"/>
    <col min="12" max="12" width="14" customWidth="1"/>
    <col min="13" max="13" width="20.140625" customWidth="1"/>
    <col min="14" max="14" width="11.85546875" hidden="1" customWidth="1"/>
    <col min="15" max="15" width="12.7109375" hidden="1" customWidth="1"/>
    <col min="16" max="16" width="13" hidden="1" customWidth="1"/>
    <col min="17" max="17" width="9.140625" hidden="1" customWidth="1"/>
    <col min="18" max="18" width="11.7109375" hidden="1" customWidth="1"/>
    <col min="19" max="19" width="12.140625" hidden="1" customWidth="1"/>
    <col min="20" max="20" width="12.5703125" hidden="1" customWidth="1"/>
    <col min="21" max="21" width="13.5703125" hidden="1" customWidth="1"/>
    <col min="22" max="22" width="15" style="211" hidden="1" customWidth="1"/>
    <col min="23" max="23" width="15.28515625" style="211" hidden="1" customWidth="1"/>
    <col min="24" max="24" width="9.140625" hidden="1" customWidth="1"/>
    <col min="25" max="249" width="9.140625" customWidth="1"/>
  </cols>
  <sheetData>
    <row r="1" spans="2:24" ht="7.7" customHeight="1"/>
    <row r="2" spans="2:24" ht="20.25">
      <c r="B2" s="962" t="s">
        <v>3436</v>
      </c>
      <c r="C2" s="962"/>
      <c r="D2" s="962"/>
      <c r="E2" s="962"/>
      <c r="F2" s="962"/>
      <c r="G2" s="962"/>
      <c r="H2" s="962"/>
      <c r="I2" s="962"/>
      <c r="J2" s="962"/>
      <c r="K2" s="962"/>
      <c r="L2" s="962"/>
      <c r="W2" s="761" t="s">
        <v>3437</v>
      </c>
      <c r="X2" s="762">
        <f>D8</f>
        <v>45.356939696769629</v>
      </c>
    </row>
    <row r="3" spans="2:24" ht="22.5" customHeight="1">
      <c r="W3" s="761" t="s">
        <v>3438</v>
      </c>
      <c r="X3" s="762">
        <f>H8</f>
        <v>49.393076550247343</v>
      </c>
    </row>
    <row r="4" spans="2:24" ht="267.75" customHeight="1">
      <c r="B4" s="963"/>
      <c r="C4" s="964"/>
      <c r="D4" s="964"/>
      <c r="E4" s="964"/>
      <c r="F4" s="964"/>
      <c r="G4" s="964"/>
      <c r="H4" s="964"/>
      <c r="I4" s="964"/>
      <c r="J4" s="964"/>
      <c r="K4" s="964"/>
      <c r="W4" s="761" t="s">
        <v>3439</v>
      </c>
      <c r="X4" s="762">
        <f>F8</f>
        <v>1.7853756850922373</v>
      </c>
    </row>
    <row r="5" spans="2:24" ht="31.5" customHeight="1">
      <c r="B5" s="763"/>
      <c r="W5" s="761" t="s">
        <v>3440</v>
      </c>
      <c r="X5" s="762">
        <f>100-SUM(X2:X4)</f>
        <v>3.4646080678907936</v>
      </c>
    </row>
    <row r="6" spans="2:24" ht="22.5" customHeight="1"/>
    <row r="7" spans="2:24" ht="58.5">
      <c r="B7" s="764" t="s">
        <v>3441</v>
      </c>
      <c r="C7" s="764" t="s">
        <v>3437</v>
      </c>
      <c r="D7" s="764" t="s">
        <v>488</v>
      </c>
      <c r="E7" s="764" t="s">
        <v>3439</v>
      </c>
      <c r="F7" s="764" t="s">
        <v>488</v>
      </c>
      <c r="G7" s="764" t="s">
        <v>3438</v>
      </c>
      <c r="H7" s="764" t="s">
        <v>488</v>
      </c>
      <c r="I7" s="764" t="s">
        <v>3442</v>
      </c>
      <c r="J7" s="764" t="s">
        <v>488</v>
      </c>
      <c r="K7" s="764" t="s">
        <v>504</v>
      </c>
      <c r="L7" s="764" t="s">
        <v>3443</v>
      </c>
      <c r="M7" s="764" t="s">
        <v>3444</v>
      </c>
      <c r="O7" s="765">
        <v>2014</v>
      </c>
      <c r="P7" s="765">
        <v>2015</v>
      </c>
      <c r="Q7" s="765">
        <v>2016</v>
      </c>
      <c r="R7" s="765">
        <v>2017</v>
      </c>
      <c r="S7" s="765">
        <v>2018</v>
      </c>
      <c r="T7" s="765">
        <v>2019</v>
      </c>
      <c r="U7" s="765">
        <v>2020</v>
      </c>
      <c r="V7" s="765">
        <v>2021</v>
      </c>
      <c r="W7" s="765">
        <v>2022</v>
      </c>
    </row>
    <row r="8" spans="2:24" ht="15">
      <c r="B8" s="766" t="s">
        <v>3445</v>
      </c>
      <c r="C8" s="767">
        <v>23408478</v>
      </c>
      <c r="D8" s="768">
        <f>(C8/M8)*100</f>
        <v>45.356939696769629</v>
      </c>
      <c r="E8" s="769">
        <v>921423</v>
      </c>
      <c r="F8" s="768">
        <f>(E8/M8)*100</f>
        <v>1.7853756850922373</v>
      </c>
      <c r="G8" s="769">
        <v>25491507</v>
      </c>
      <c r="H8" s="768">
        <f>(G8/M8)*100</f>
        <v>49.393076550247343</v>
      </c>
      <c r="I8" s="769">
        <f>SUM(I9:I41)</f>
        <v>88722</v>
      </c>
      <c r="J8" s="768">
        <f t="shared" ref="J8:J26" si="0">(I8/M8)*100</f>
        <v>0.17191029693501622</v>
      </c>
      <c r="K8" s="769">
        <f>C8+E8+G8</f>
        <v>49821408</v>
      </c>
      <c r="L8" s="768">
        <f>(K8/M8)*100</f>
        <v>96.535391932109206</v>
      </c>
      <c r="M8" s="769">
        <f>SUM(M9:M41)</f>
        <v>51609474</v>
      </c>
      <c r="O8" s="765"/>
      <c r="P8" s="765"/>
      <c r="V8" s="770"/>
      <c r="W8" s="770"/>
    </row>
    <row r="9" spans="2:24" ht="15">
      <c r="B9" s="771" t="s">
        <v>3446</v>
      </c>
      <c r="C9" s="772">
        <v>16678</v>
      </c>
      <c r="D9" s="773">
        <f>(C9/M9)*100</f>
        <v>20.322171857484037</v>
      </c>
      <c r="E9" s="772">
        <v>1975</v>
      </c>
      <c r="F9" s="773">
        <f>(E9/M9)*100</f>
        <v>2.4065409172881025</v>
      </c>
      <c r="G9" s="772">
        <v>57914</v>
      </c>
      <c r="H9" s="773">
        <f>(G9/M9)*100</f>
        <v>70.568309206999075</v>
      </c>
      <c r="I9" s="773"/>
      <c r="J9" s="773">
        <f t="shared" si="0"/>
        <v>0</v>
      </c>
      <c r="K9" s="774">
        <f>C9+E9+G9+I9</f>
        <v>76567</v>
      </c>
      <c r="L9" s="775">
        <f>(K9/M9)*100</f>
        <v>93.297021981771209</v>
      </c>
      <c r="M9" s="776">
        <f t="shared" ref="M9:M41" si="1">W9</f>
        <v>82068</v>
      </c>
      <c r="N9" s="777" t="s">
        <v>3447</v>
      </c>
      <c r="O9" s="95">
        <v>75388</v>
      </c>
      <c r="P9" s="95">
        <v>76243</v>
      </c>
      <c r="Q9">
        <v>77088</v>
      </c>
      <c r="R9" s="95">
        <v>77948</v>
      </c>
      <c r="S9" s="95">
        <v>76589</v>
      </c>
      <c r="T9" s="95">
        <v>77753</v>
      </c>
      <c r="U9" s="95">
        <v>79020</v>
      </c>
      <c r="V9" s="778">
        <v>80464</v>
      </c>
      <c r="W9" s="779">
        <v>82068</v>
      </c>
    </row>
    <row r="10" spans="2:24" ht="15">
      <c r="B10" s="771" t="s">
        <v>3448</v>
      </c>
      <c r="C10" s="772">
        <v>4098016</v>
      </c>
      <c r="D10" s="773">
        <v>59.5</v>
      </c>
      <c r="E10" s="772">
        <v>106175</v>
      </c>
      <c r="F10" s="773">
        <v>1.54</v>
      </c>
      <c r="G10" s="772">
        <v>2677491</v>
      </c>
      <c r="H10" s="773">
        <v>38.61</v>
      </c>
      <c r="I10" s="773">
        <v>1865</v>
      </c>
      <c r="J10" s="773">
        <f t="shared" si="0"/>
        <v>2.7078802655203644E-2</v>
      </c>
      <c r="K10" s="774">
        <v>6863315</v>
      </c>
      <c r="L10" s="775">
        <f t="shared" ref="L10:L41" si="2">(K10/M10)*100</f>
        <v>99.651663509650945</v>
      </c>
      <c r="M10" s="776">
        <f t="shared" si="1"/>
        <v>6887306</v>
      </c>
      <c r="N10" s="777" t="s">
        <v>3449</v>
      </c>
      <c r="O10" s="95">
        <v>6378132</v>
      </c>
      <c r="P10" s="95">
        <v>6456299</v>
      </c>
      <c r="Q10">
        <v>6534857</v>
      </c>
      <c r="R10" s="95">
        <v>6613118</v>
      </c>
      <c r="S10" s="95">
        <v>6407102</v>
      </c>
      <c r="T10" s="95">
        <v>6550206</v>
      </c>
      <c r="U10" s="95">
        <v>6677930</v>
      </c>
      <c r="V10" s="780">
        <v>6782584</v>
      </c>
      <c r="W10" s="781">
        <v>6887306</v>
      </c>
    </row>
    <row r="11" spans="2:24" ht="15">
      <c r="B11" s="771" t="s">
        <v>3450</v>
      </c>
      <c r="C11" s="772">
        <v>51895</v>
      </c>
      <c r="D11" s="773">
        <f t="shared" ref="D11:D26" si="3">(C11/M11)*100</f>
        <v>17.015981480631389</v>
      </c>
      <c r="E11" s="772">
        <v>6048</v>
      </c>
      <c r="F11" s="773">
        <f t="shared" ref="F11:F26" si="4">(E11/M11)*100</f>
        <v>1.9830938625081154</v>
      </c>
      <c r="G11" s="772">
        <v>244545</v>
      </c>
      <c r="H11" s="773">
        <f t="shared" ref="H11:H26" si="5">(G11/M11)*100</f>
        <v>80.184472322593763</v>
      </c>
      <c r="I11" s="773"/>
      <c r="J11" s="773">
        <f t="shared" si="0"/>
        <v>0</v>
      </c>
      <c r="K11" s="774">
        <f t="shared" ref="K11:K41" si="6">C11+E11+G11+I11</f>
        <v>302488</v>
      </c>
      <c r="L11" s="775">
        <f t="shared" si="2"/>
        <v>99.183547665733258</v>
      </c>
      <c r="M11" s="776">
        <f t="shared" si="1"/>
        <v>304978</v>
      </c>
      <c r="N11" s="777" t="s">
        <v>3451</v>
      </c>
      <c r="O11" s="95">
        <v>259447</v>
      </c>
      <c r="P11" s="95">
        <v>262315</v>
      </c>
      <c r="Q11">
        <v>265190</v>
      </c>
      <c r="R11" s="95">
        <v>267992</v>
      </c>
      <c r="S11" s="95">
        <v>262174</v>
      </c>
      <c r="T11" s="95">
        <v>280109</v>
      </c>
      <c r="U11" s="95">
        <v>294206</v>
      </c>
      <c r="V11" s="778">
        <v>301270</v>
      </c>
      <c r="W11" s="781">
        <v>304978</v>
      </c>
    </row>
    <row r="12" spans="2:24" ht="15">
      <c r="B12" s="771" t="s">
        <v>3452</v>
      </c>
      <c r="C12" s="772">
        <v>1210547</v>
      </c>
      <c r="D12" s="773">
        <f t="shared" si="3"/>
        <v>43.171762020666719</v>
      </c>
      <c r="E12" s="772">
        <v>38623</v>
      </c>
      <c r="F12" s="773">
        <f t="shared" si="4"/>
        <v>1.3774128262051872</v>
      </c>
      <c r="G12" s="772">
        <v>1541374</v>
      </c>
      <c r="H12" s="773">
        <f t="shared" si="5"/>
        <v>54.970051978851828</v>
      </c>
      <c r="I12" s="773"/>
      <c r="J12" s="773">
        <f t="shared" si="0"/>
        <v>0</v>
      </c>
      <c r="K12" s="774">
        <f t="shared" si="6"/>
        <v>2790544</v>
      </c>
      <c r="L12" s="775">
        <f t="shared" si="2"/>
        <v>99.519226825723734</v>
      </c>
      <c r="M12" s="776">
        <f t="shared" si="1"/>
        <v>2804025</v>
      </c>
      <c r="N12" s="777" t="s">
        <v>3453</v>
      </c>
      <c r="O12" s="95">
        <v>2432003</v>
      </c>
      <c r="P12" s="95">
        <v>2460863</v>
      </c>
      <c r="Q12">
        <v>2489514</v>
      </c>
      <c r="R12" s="95">
        <v>2517897</v>
      </c>
      <c r="S12" s="95">
        <v>2535517</v>
      </c>
      <c r="T12" s="95">
        <v>2638151</v>
      </c>
      <c r="U12" s="95">
        <v>2722128</v>
      </c>
      <c r="V12" s="778">
        <v>2771139</v>
      </c>
      <c r="W12" s="781">
        <v>2804025</v>
      </c>
    </row>
    <row r="13" spans="2:24" ht="15">
      <c r="B13" s="771" t="s">
        <v>3454</v>
      </c>
      <c r="C13" s="772">
        <v>6203709</v>
      </c>
      <c r="D13" s="773">
        <f t="shared" si="3"/>
        <v>78.511534232141045</v>
      </c>
      <c r="E13" s="772">
        <v>135516</v>
      </c>
      <c r="F13" s="773">
        <f t="shared" si="4"/>
        <v>1.7150335505747973</v>
      </c>
      <c r="G13" s="772">
        <v>1676341</v>
      </c>
      <c r="H13" s="773">
        <f t="shared" si="5"/>
        <v>21.215067277694931</v>
      </c>
      <c r="I13" s="773"/>
      <c r="J13" s="773">
        <f t="shared" si="0"/>
        <v>0</v>
      </c>
      <c r="K13" s="774">
        <f t="shared" si="6"/>
        <v>8015566</v>
      </c>
      <c r="L13" s="775">
        <f t="shared" si="2"/>
        <v>101.44163506041077</v>
      </c>
      <c r="M13" s="776">
        <f t="shared" si="1"/>
        <v>7901653</v>
      </c>
      <c r="N13" s="777" t="s">
        <v>3455</v>
      </c>
      <c r="O13" s="95">
        <v>7776845</v>
      </c>
      <c r="P13" s="95">
        <v>7878783</v>
      </c>
      <c r="Q13">
        <v>7980001</v>
      </c>
      <c r="R13" s="95">
        <v>8080734</v>
      </c>
      <c r="S13" s="95">
        <v>7412566</v>
      </c>
      <c r="T13" s="95">
        <v>7592871</v>
      </c>
      <c r="U13" s="95">
        <v>7743955</v>
      </c>
      <c r="V13" s="778">
        <v>7834167</v>
      </c>
      <c r="W13" s="781">
        <v>7901653</v>
      </c>
    </row>
    <row r="14" spans="2:24" ht="15">
      <c r="B14" s="771" t="s">
        <v>3456</v>
      </c>
      <c r="C14" s="772">
        <v>684707</v>
      </c>
      <c r="D14" s="773">
        <f t="shared" si="3"/>
        <v>30.613703013006777</v>
      </c>
      <c r="E14" s="772">
        <v>42400</v>
      </c>
      <c r="F14" s="773">
        <f t="shared" si="4"/>
        <v>1.895732054369953</v>
      </c>
      <c r="G14" s="772">
        <v>1602876</v>
      </c>
      <c r="H14" s="773">
        <f t="shared" si="5"/>
        <v>71.665646518403136</v>
      </c>
      <c r="I14" s="773"/>
      <c r="J14" s="773">
        <f t="shared" si="0"/>
        <v>0</v>
      </c>
      <c r="K14" s="774">
        <f t="shared" si="6"/>
        <v>2329983</v>
      </c>
      <c r="L14" s="775">
        <f t="shared" si="2"/>
        <v>104.17508158577986</v>
      </c>
      <c r="M14" s="776">
        <f t="shared" si="1"/>
        <v>2236603</v>
      </c>
      <c r="N14" s="777" t="s">
        <v>3457</v>
      </c>
      <c r="O14" s="95">
        <v>2073004</v>
      </c>
      <c r="P14" s="95">
        <v>2097161</v>
      </c>
      <c r="Q14">
        <v>2121956</v>
      </c>
      <c r="R14" s="95">
        <v>2146696</v>
      </c>
      <c r="S14" s="95">
        <v>2070110</v>
      </c>
      <c r="T14" s="95">
        <v>2130512</v>
      </c>
      <c r="U14" s="95">
        <v>2180976</v>
      </c>
      <c r="V14" s="778">
        <v>2213061</v>
      </c>
      <c r="W14" s="781">
        <v>2236603</v>
      </c>
    </row>
    <row r="15" spans="2:24" ht="15">
      <c r="B15" s="771" t="s">
        <v>3458</v>
      </c>
      <c r="C15" s="772">
        <v>484887</v>
      </c>
      <c r="D15" s="773">
        <f t="shared" si="3"/>
        <v>38.495285411808979</v>
      </c>
      <c r="E15" s="772">
        <v>30777</v>
      </c>
      <c r="F15" s="773">
        <f t="shared" si="4"/>
        <v>2.4433927886687927</v>
      </c>
      <c r="G15" s="772">
        <v>673214</v>
      </c>
      <c r="H15" s="773">
        <f t="shared" si="5"/>
        <v>53.446607298660453</v>
      </c>
      <c r="I15" s="773"/>
      <c r="J15" s="773">
        <f t="shared" si="0"/>
        <v>0</v>
      </c>
      <c r="K15" s="774">
        <f t="shared" si="6"/>
        <v>1188878</v>
      </c>
      <c r="L15" s="775">
        <f t="shared" si="2"/>
        <v>94.38528549913822</v>
      </c>
      <c r="M15" s="776">
        <f t="shared" si="1"/>
        <v>1259601</v>
      </c>
      <c r="N15" s="777" t="s">
        <v>3459</v>
      </c>
      <c r="O15" s="95">
        <v>1274615</v>
      </c>
      <c r="P15" s="95">
        <v>1276407</v>
      </c>
      <c r="Q15">
        <v>1278107</v>
      </c>
      <c r="R15" s="95">
        <v>1279955</v>
      </c>
      <c r="S15" s="95">
        <v>1217376</v>
      </c>
      <c r="T15" s="95">
        <v>1230910</v>
      </c>
      <c r="U15" s="95">
        <v>1242731</v>
      </c>
      <c r="V15" s="778">
        <v>1251675</v>
      </c>
      <c r="W15" s="781">
        <v>1259601</v>
      </c>
    </row>
    <row r="16" spans="2:24" ht="15">
      <c r="B16" s="771" t="s">
        <v>417</v>
      </c>
      <c r="C16" s="772">
        <v>482948</v>
      </c>
      <c r="D16" s="773">
        <f t="shared" si="3"/>
        <v>46.59613779662407</v>
      </c>
      <c r="E16" s="772">
        <v>20544</v>
      </c>
      <c r="F16" s="773">
        <f t="shared" si="4"/>
        <v>1.9821410480918129</v>
      </c>
      <c r="G16" s="772">
        <v>424569</v>
      </c>
      <c r="H16" s="773">
        <f t="shared" si="5"/>
        <v>40.963572948174303</v>
      </c>
      <c r="I16" s="773"/>
      <c r="J16" s="773">
        <f t="shared" si="0"/>
        <v>0</v>
      </c>
      <c r="K16" s="774">
        <f t="shared" si="6"/>
        <v>928061</v>
      </c>
      <c r="L16" s="775">
        <f t="shared" si="2"/>
        <v>89.541851792890199</v>
      </c>
      <c r="M16" s="776">
        <f t="shared" si="1"/>
        <v>1036455</v>
      </c>
      <c r="N16" s="777" t="s">
        <v>3460</v>
      </c>
      <c r="O16" s="95">
        <v>986042</v>
      </c>
      <c r="P16" s="95">
        <v>987991</v>
      </c>
      <c r="Q16">
        <v>989934</v>
      </c>
      <c r="R16" s="95">
        <v>991860</v>
      </c>
      <c r="S16" s="95">
        <v>998255</v>
      </c>
      <c r="T16" s="95">
        <v>1008344</v>
      </c>
      <c r="U16" s="95">
        <v>1018453</v>
      </c>
      <c r="V16" s="778">
        <v>1027314</v>
      </c>
      <c r="W16" s="781">
        <v>1036455</v>
      </c>
    </row>
    <row r="17" spans="2:23" ht="15">
      <c r="B17" s="771" t="s">
        <v>3461</v>
      </c>
      <c r="C17" s="772">
        <v>74410</v>
      </c>
      <c r="D17" s="773">
        <f t="shared" si="3"/>
        <v>17.747301890167552</v>
      </c>
      <c r="E17" s="772">
        <v>10559</v>
      </c>
      <c r="F17" s="773">
        <f t="shared" si="4"/>
        <v>2.5183948482499554</v>
      </c>
      <c r="G17" s="772">
        <v>334237</v>
      </c>
      <c r="H17" s="773">
        <f t="shared" si="5"/>
        <v>79.717846282272973</v>
      </c>
      <c r="I17" s="773"/>
      <c r="J17" s="773">
        <f t="shared" si="0"/>
        <v>0</v>
      </c>
      <c r="K17" s="774">
        <f t="shared" si="6"/>
        <v>419206</v>
      </c>
      <c r="L17" s="775">
        <f t="shared" si="2"/>
        <v>99.983543020690476</v>
      </c>
      <c r="M17" s="776">
        <f t="shared" si="1"/>
        <v>419275</v>
      </c>
      <c r="N17" s="777" t="s">
        <v>3462</v>
      </c>
      <c r="O17" s="95">
        <v>471541</v>
      </c>
      <c r="P17" s="95">
        <v>477642</v>
      </c>
      <c r="Q17">
        <v>483846</v>
      </c>
      <c r="R17" s="95">
        <v>490056</v>
      </c>
      <c r="S17" s="95">
        <v>401849</v>
      </c>
      <c r="T17" s="95">
        <v>406142</v>
      </c>
      <c r="U17" s="95">
        <v>410521</v>
      </c>
      <c r="V17" s="778">
        <v>414841</v>
      </c>
      <c r="W17" s="781">
        <v>419275</v>
      </c>
    </row>
    <row r="18" spans="2:23" ht="15">
      <c r="B18" s="771" t="s">
        <v>3463</v>
      </c>
      <c r="C18" s="772">
        <v>162760</v>
      </c>
      <c r="D18" s="773">
        <f t="shared" si="3"/>
        <v>36.817865124822426</v>
      </c>
      <c r="E18" s="772">
        <v>10057</v>
      </c>
      <c r="F18" s="773">
        <f t="shared" si="4"/>
        <v>2.2749893681515059</v>
      </c>
      <c r="G18" s="772">
        <v>252272</v>
      </c>
      <c r="H18" s="773">
        <f t="shared" si="5"/>
        <v>57.066333686220219</v>
      </c>
      <c r="I18" s="773"/>
      <c r="J18" s="773">
        <f t="shared" si="0"/>
        <v>0</v>
      </c>
      <c r="K18" s="774">
        <f t="shared" si="6"/>
        <v>425089</v>
      </c>
      <c r="L18" s="775">
        <f t="shared" si="2"/>
        <v>96.15918817919416</v>
      </c>
      <c r="M18" s="776">
        <f t="shared" si="1"/>
        <v>442068</v>
      </c>
      <c r="N18" s="777" t="s">
        <v>3464</v>
      </c>
      <c r="O18" s="95">
        <v>350239</v>
      </c>
      <c r="P18" s="95">
        <v>356479</v>
      </c>
      <c r="Q18">
        <v>362721</v>
      </c>
      <c r="R18" s="95">
        <v>368989</v>
      </c>
      <c r="S18" s="95">
        <v>420504</v>
      </c>
      <c r="T18" s="95">
        <v>428563</v>
      </c>
      <c r="U18" s="95">
        <v>435195</v>
      </c>
      <c r="V18" s="778">
        <v>439238</v>
      </c>
      <c r="W18" s="781">
        <v>442068</v>
      </c>
    </row>
    <row r="19" spans="2:23" ht="15">
      <c r="B19" s="771" t="s">
        <v>3465</v>
      </c>
      <c r="C19" s="772">
        <v>287856</v>
      </c>
      <c r="D19" s="773">
        <f t="shared" si="3"/>
        <v>18.987637349952312</v>
      </c>
      <c r="E19" s="772">
        <v>28155</v>
      </c>
      <c r="F19" s="773">
        <f t="shared" si="4"/>
        <v>1.8571679228083042</v>
      </c>
      <c r="G19" s="772">
        <v>1031498</v>
      </c>
      <c r="H19" s="773">
        <f t="shared" si="5"/>
        <v>68.039957309214003</v>
      </c>
      <c r="I19" s="773"/>
      <c r="J19" s="773">
        <f t="shared" si="0"/>
        <v>0</v>
      </c>
      <c r="K19" s="774">
        <f t="shared" si="6"/>
        <v>1347509</v>
      </c>
      <c r="L19" s="775">
        <f t="shared" si="2"/>
        <v>88.884762581974613</v>
      </c>
      <c r="M19" s="776">
        <f t="shared" si="1"/>
        <v>1516018</v>
      </c>
      <c r="N19" s="777" t="s">
        <v>3466</v>
      </c>
      <c r="O19" s="95">
        <v>1366984</v>
      </c>
      <c r="P19" s="95">
        <v>1379169</v>
      </c>
      <c r="Q19">
        <v>1391836</v>
      </c>
      <c r="R19" s="95">
        <v>1404205</v>
      </c>
      <c r="S19" s="95">
        <v>1464488</v>
      </c>
      <c r="T19" s="95">
        <v>1478407</v>
      </c>
      <c r="U19" s="95">
        <v>1491937</v>
      </c>
      <c r="V19" s="778">
        <v>1504044</v>
      </c>
      <c r="W19" s="781">
        <v>1516018</v>
      </c>
    </row>
    <row r="20" spans="2:23" ht="15">
      <c r="B20" s="771" t="s">
        <v>3467</v>
      </c>
      <c r="C20" s="772">
        <v>331085</v>
      </c>
      <c r="D20" s="773">
        <f t="shared" si="3"/>
        <v>24.676584951743948</v>
      </c>
      <c r="E20" s="772">
        <v>24823</v>
      </c>
      <c r="F20" s="773">
        <f t="shared" si="4"/>
        <v>1.8501196618908742</v>
      </c>
      <c r="G20" s="772">
        <v>933066</v>
      </c>
      <c r="H20" s="773">
        <f t="shared" si="5"/>
        <v>69.54371963267414</v>
      </c>
      <c r="I20" s="773"/>
      <c r="J20" s="773">
        <f t="shared" si="0"/>
        <v>0</v>
      </c>
      <c r="K20" s="774">
        <f t="shared" si="6"/>
        <v>1288974</v>
      </c>
      <c r="L20" s="775">
        <f t="shared" si="2"/>
        <v>96.07042424630896</v>
      </c>
      <c r="M20" s="776">
        <f t="shared" si="1"/>
        <v>1341697</v>
      </c>
      <c r="N20" s="777" t="s">
        <v>3468</v>
      </c>
      <c r="O20" s="95">
        <v>1016533</v>
      </c>
      <c r="P20" s="95">
        <v>1028890</v>
      </c>
      <c r="Q20">
        <v>1041204</v>
      </c>
      <c r="R20" s="95">
        <v>1053475</v>
      </c>
      <c r="S20" s="95">
        <v>1200574</v>
      </c>
      <c r="T20" s="95">
        <v>1252398</v>
      </c>
      <c r="U20" s="95">
        <v>1295387</v>
      </c>
      <c r="V20" s="778">
        <v>1322466</v>
      </c>
      <c r="W20" s="781">
        <v>1341697</v>
      </c>
    </row>
    <row r="21" spans="2:23" ht="15">
      <c r="B21" s="771" t="s">
        <v>3469</v>
      </c>
      <c r="C21" s="772">
        <v>55161</v>
      </c>
      <c r="D21" s="773">
        <f t="shared" si="3"/>
        <v>9.9655115723218159</v>
      </c>
      <c r="E21" s="772">
        <v>11974</v>
      </c>
      <c r="F21" s="773">
        <f t="shared" si="4"/>
        <v>2.1632500420039782</v>
      </c>
      <c r="G21" s="772">
        <v>381121</v>
      </c>
      <c r="H21" s="773">
        <f t="shared" si="5"/>
        <v>68.854185673843176</v>
      </c>
      <c r="I21" s="773"/>
      <c r="J21" s="773">
        <f t="shared" si="0"/>
        <v>0</v>
      </c>
      <c r="K21" s="774">
        <f t="shared" si="6"/>
        <v>448256</v>
      </c>
      <c r="L21" s="775">
        <f t="shared" si="2"/>
        <v>80.982947288168972</v>
      </c>
      <c r="M21" s="776">
        <f t="shared" si="1"/>
        <v>553519</v>
      </c>
      <c r="N21" s="777" t="s">
        <v>3470</v>
      </c>
      <c r="O21" s="95">
        <v>495151</v>
      </c>
      <c r="P21" s="95">
        <v>500093</v>
      </c>
      <c r="Q21">
        <v>505016</v>
      </c>
      <c r="R21" s="95">
        <v>510047</v>
      </c>
      <c r="S21" s="95">
        <v>534826</v>
      </c>
      <c r="T21" s="95">
        <v>539933</v>
      </c>
      <c r="U21" s="95">
        <v>544764</v>
      </c>
      <c r="V21" s="778">
        <v>549225</v>
      </c>
      <c r="W21" s="781">
        <v>553519</v>
      </c>
    </row>
    <row r="22" spans="2:23" ht="15">
      <c r="B22" s="771" t="s">
        <v>3471</v>
      </c>
      <c r="C22" s="772">
        <v>338911</v>
      </c>
      <c r="D22" s="773">
        <f t="shared" si="3"/>
        <v>18.255412346700449</v>
      </c>
      <c r="E22" s="772">
        <v>41370</v>
      </c>
      <c r="F22" s="773">
        <f t="shared" si="4"/>
        <v>2.2283915505339094</v>
      </c>
      <c r="G22" s="772">
        <v>1332242</v>
      </c>
      <c r="H22" s="773">
        <f t="shared" si="5"/>
        <v>71.761102636364413</v>
      </c>
      <c r="I22" s="773"/>
      <c r="J22" s="773">
        <f t="shared" si="0"/>
        <v>0</v>
      </c>
      <c r="K22" s="774">
        <f t="shared" si="6"/>
        <v>1712523</v>
      </c>
      <c r="L22" s="775">
        <f t="shared" si="2"/>
        <v>92.24490653359878</v>
      </c>
      <c r="M22" s="776">
        <f t="shared" si="1"/>
        <v>1856496</v>
      </c>
      <c r="N22" s="777" t="s">
        <v>3472</v>
      </c>
      <c r="O22" s="95">
        <v>1683782</v>
      </c>
      <c r="P22" s="95">
        <v>1709644</v>
      </c>
      <c r="Q22">
        <v>1736170</v>
      </c>
      <c r="R22" s="95">
        <v>1762530</v>
      </c>
      <c r="S22" s="95">
        <v>1784783</v>
      </c>
      <c r="T22" s="95">
        <v>1808439</v>
      </c>
      <c r="U22" s="95">
        <v>1828947</v>
      </c>
      <c r="V22" s="778">
        <v>1844076</v>
      </c>
      <c r="W22" s="781">
        <v>1856496</v>
      </c>
    </row>
    <row r="23" spans="2:23" ht="15">
      <c r="B23" s="771" t="s">
        <v>3473</v>
      </c>
      <c r="C23" s="772">
        <v>1647536</v>
      </c>
      <c r="D23" s="773">
        <f t="shared" si="3"/>
        <v>47.365813928148711</v>
      </c>
      <c r="E23" s="772">
        <v>33168</v>
      </c>
      <c r="F23" s="773">
        <f t="shared" si="4"/>
        <v>0.95356296698150234</v>
      </c>
      <c r="G23" s="772">
        <v>946319</v>
      </c>
      <c r="H23" s="773">
        <f t="shared" si="5"/>
        <v>27.206185279515445</v>
      </c>
      <c r="I23" s="773">
        <v>182</v>
      </c>
      <c r="J23" s="773">
        <f t="shared" si="0"/>
        <v>5.2324065361382477E-3</v>
      </c>
      <c r="K23" s="774">
        <f t="shared" si="6"/>
        <v>2627205</v>
      </c>
      <c r="L23" s="775">
        <f t="shared" si="2"/>
        <v>75.530794581181794</v>
      </c>
      <c r="M23" s="776">
        <f t="shared" si="1"/>
        <v>3478323</v>
      </c>
      <c r="N23" s="777" t="s">
        <v>3474</v>
      </c>
      <c r="O23" s="95">
        <v>2639059</v>
      </c>
      <c r="P23" s="95">
        <v>2680041</v>
      </c>
      <c r="Q23">
        <v>2721368</v>
      </c>
      <c r="R23" s="95">
        <v>2762784</v>
      </c>
      <c r="S23" s="95">
        <v>2919060</v>
      </c>
      <c r="T23" s="95">
        <v>3085522</v>
      </c>
      <c r="U23" s="95">
        <v>3242999</v>
      </c>
      <c r="V23" s="778">
        <v>3372221</v>
      </c>
      <c r="W23" s="781">
        <v>3478323</v>
      </c>
    </row>
    <row r="24" spans="2:23" ht="15">
      <c r="B24" s="771" t="s">
        <v>3475</v>
      </c>
      <c r="C24" s="772">
        <v>5822</v>
      </c>
      <c r="D24" s="773">
        <f t="shared" si="3"/>
        <v>11.183035285530435</v>
      </c>
      <c r="E24" s="772">
        <v>947</v>
      </c>
      <c r="F24" s="773">
        <f t="shared" si="4"/>
        <v>1.8190199957741879</v>
      </c>
      <c r="G24" s="772">
        <v>44983</v>
      </c>
      <c r="H24" s="773">
        <f t="shared" si="5"/>
        <v>86.404410211098508</v>
      </c>
      <c r="I24" s="773"/>
      <c r="J24" s="773">
        <f t="shared" si="0"/>
        <v>0</v>
      </c>
      <c r="K24" s="774">
        <f t="shared" si="6"/>
        <v>51752</v>
      </c>
      <c r="L24" s="775">
        <f t="shared" si="2"/>
        <v>99.406465492403143</v>
      </c>
      <c r="M24" s="776">
        <f t="shared" si="1"/>
        <v>52061</v>
      </c>
      <c r="N24" s="777" t="s">
        <v>3476</v>
      </c>
      <c r="O24" s="95">
        <v>40839</v>
      </c>
      <c r="P24" s="95">
        <v>41482</v>
      </c>
      <c r="Q24">
        <v>42123</v>
      </c>
      <c r="R24" s="95">
        <v>42777</v>
      </c>
      <c r="S24" s="95">
        <v>48114</v>
      </c>
      <c r="T24" s="95">
        <v>49473</v>
      </c>
      <c r="U24" s="95">
        <v>50636</v>
      </c>
      <c r="V24" s="778">
        <v>51450</v>
      </c>
      <c r="W24" s="781">
        <v>52061</v>
      </c>
    </row>
    <row r="25" spans="2:23" ht="15">
      <c r="B25" s="771" t="s">
        <v>3477</v>
      </c>
      <c r="C25" s="772">
        <v>19041</v>
      </c>
      <c r="D25" s="773">
        <f t="shared" si="3"/>
        <v>21.073076795378331</v>
      </c>
      <c r="E25" s="772">
        <v>1985</v>
      </c>
      <c r="F25" s="773">
        <f t="shared" si="4"/>
        <v>2.1968414179310956</v>
      </c>
      <c r="G25" s="772">
        <v>64774</v>
      </c>
      <c r="H25" s="773">
        <f t="shared" si="5"/>
        <v>71.686753654946486</v>
      </c>
      <c r="I25" s="773"/>
      <c r="J25" s="773">
        <f t="shared" si="0"/>
        <v>0</v>
      </c>
      <c r="K25" s="774">
        <f t="shared" si="6"/>
        <v>85800</v>
      </c>
      <c r="L25" s="775">
        <f t="shared" si="2"/>
        <v>94.95667186825591</v>
      </c>
      <c r="M25" s="776">
        <f t="shared" si="1"/>
        <v>90357</v>
      </c>
      <c r="N25" s="777" t="s">
        <v>3478</v>
      </c>
      <c r="O25" s="95">
        <v>109490</v>
      </c>
      <c r="P25" s="95">
        <v>111060</v>
      </c>
      <c r="Q25">
        <v>112621</v>
      </c>
      <c r="R25" s="95">
        <v>114207</v>
      </c>
      <c r="S25" s="95">
        <v>82767</v>
      </c>
      <c r="T25" s="95">
        <v>84716</v>
      </c>
      <c r="U25" s="95">
        <v>86657</v>
      </c>
      <c r="V25" s="778">
        <v>88490</v>
      </c>
      <c r="W25" s="781">
        <v>90357</v>
      </c>
    </row>
    <row r="26" spans="2:23" ht="15">
      <c r="B26" s="771" t="s">
        <v>3479</v>
      </c>
      <c r="C26" s="772">
        <v>336843</v>
      </c>
      <c r="D26" s="773">
        <f t="shared" si="3"/>
        <v>29.523494827036139</v>
      </c>
      <c r="E26" s="772">
        <v>25387</v>
      </c>
      <c r="F26" s="773">
        <f t="shared" si="4"/>
        <v>2.225110698972419</v>
      </c>
      <c r="G26" s="772">
        <v>819002</v>
      </c>
      <c r="H26" s="773">
        <f t="shared" si="5"/>
        <v>71.783594464876089</v>
      </c>
      <c r="I26" s="773"/>
      <c r="J26" s="773">
        <f t="shared" si="0"/>
        <v>0</v>
      </c>
      <c r="K26" s="774">
        <f t="shared" si="6"/>
        <v>1181232</v>
      </c>
      <c r="L26" s="775">
        <f t="shared" si="2"/>
        <v>103.53219999088465</v>
      </c>
      <c r="M26" s="776">
        <f t="shared" si="1"/>
        <v>1140932</v>
      </c>
      <c r="N26" s="777" t="s">
        <v>3480</v>
      </c>
      <c r="O26" s="95">
        <v>1140539</v>
      </c>
      <c r="P26" s="95">
        <v>1154777</v>
      </c>
      <c r="Q26">
        <v>1168869</v>
      </c>
      <c r="R26" s="95">
        <v>1182944</v>
      </c>
      <c r="S26" s="95">
        <v>1100386</v>
      </c>
      <c r="T26" s="95">
        <v>1111844</v>
      </c>
      <c r="U26" s="95">
        <v>1122622</v>
      </c>
      <c r="V26" s="778">
        <v>1131934</v>
      </c>
      <c r="W26" s="781">
        <v>1140932</v>
      </c>
    </row>
    <row r="27" spans="2:23" ht="15">
      <c r="B27" s="771" t="s">
        <v>3481</v>
      </c>
      <c r="C27" s="782">
        <v>150926</v>
      </c>
      <c r="D27" s="773">
        <f>IFERROR(0,C27/M27)*100</f>
        <v>0</v>
      </c>
      <c r="E27" s="772">
        <v>17339</v>
      </c>
      <c r="F27" s="773">
        <f>IFERROR(0,E27/#REF!)*100</f>
        <v>0</v>
      </c>
      <c r="G27" s="772">
        <v>880725</v>
      </c>
      <c r="H27" s="773">
        <f>IFERROR(0,G27/#REF!)*100</f>
        <v>0</v>
      </c>
      <c r="I27" s="773"/>
      <c r="J27" s="773">
        <f>IFERROR(0,I27/#REF!)*100</f>
        <v>0</v>
      </c>
      <c r="K27" s="774">
        <f t="shared" si="6"/>
        <v>1048990</v>
      </c>
      <c r="L27" s="775">
        <f>IFERROR(0,K27/#REF!)*100</f>
        <v>0</v>
      </c>
      <c r="M27" s="776">
        <f t="shared" si="1"/>
        <v>1002394</v>
      </c>
      <c r="N27" s="777" t="s">
        <v>3482</v>
      </c>
      <c r="O27" s="95">
        <v>930143</v>
      </c>
      <c r="P27" s="95">
        <v>957797</v>
      </c>
      <c r="Q27">
        <v>985452</v>
      </c>
      <c r="R27" s="95">
        <v>1012926</v>
      </c>
      <c r="S27" s="95">
        <v>880560</v>
      </c>
      <c r="T27" s="95">
        <v>927506</v>
      </c>
      <c r="U27" s="95">
        <v>965718</v>
      </c>
      <c r="V27" s="778">
        <v>987781</v>
      </c>
      <c r="W27" s="781">
        <v>1002394</v>
      </c>
    </row>
    <row r="28" spans="2:23" ht="15">
      <c r="B28" s="771" t="s">
        <v>3483</v>
      </c>
      <c r="C28" s="772">
        <v>393574</v>
      </c>
      <c r="D28" s="773">
        <f>(C28/M28)*100</f>
        <v>26.893996079066468</v>
      </c>
      <c r="E28" s="772">
        <v>30605</v>
      </c>
      <c r="F28" s="773">
        <f>(E28/M28)*100</f>
        <v>2.0913239949789091</v>
      </c>
      <c r="G28" s="772">
        <v>989578</v>
      </c>
      <c r="H28" s="773">
        <f>(G28/M28)*100</f>
        <v>67.620591939331447</v>
      </c>
      <c r="I28" s="773"/>
      <c r="J28" s="773">
        <f>(I28/M28)*100</f>
        <v>0</v>
      </c>
      <c r="K28" s="774">
        <f t="shared" si="6"/>
        <v>1413757</v>
      </c>
      <c r="L28" s="775">
        <f t="shared" si="2"/>
        <v>96.605912013376809</v>
      </c>
      <c r="M28" s="776">
        <f t="shared" si="1"/>
        <v>1463427</v>
      </c>
      <c r="N28" s="777" t="s">
        <v>3484</v>
      </c>
      <c r="O28" s="95">
        <v>1247514</v>
      </c>
      <c r="P28" s="95">
        <v>1259822</v>
      </c>
      <c r="Q28">
        <v>1272442</v>
      </c>
      <c r="R28" s="95">
        <v>1285384</v>
      </c>
      <c r="S28" s="95">
        <v>1341746</v>
      </c>
      <c r="T28" s="95">
        <v>1388832</v>
      </c>
      <c r="U28" s="95">
        <v>1427026</v>
      </c>
      <c r="V28" s="778">
        <v>1449087</v>
      </c>
      <c r="W28" s="781">
        <v>1463427</v>
      </c>
    </row>
    <row r="29" spans="2:23" ht="15">
      <c r="B29" s="771" t="s">
        <v>3485</v>
      </c>
      <c r="C29" s="772">
        <v>455401</v>
      </c>
      <c r="D29" s="773">
        <f>(C29/M29)*100</f>
        <v>42.139212699846212</v>
      </c>
      <c r="E29" s="772">
        <v>19071</v>
      </c>
      <c r="F29" s="773">
        <f>(E29/M29)*100</f>
        <v>1.7646797556412197</v>
      </c>
      <c r="G29" s="772">
        <v>580014</v>
      </c>
      <c r="H29" s="773">
        <f>(G29/M29)*100</f>
        <v>53.669915777278931</v>
      </c>
      <c r="I29" s="773"/>
      <c r="J29" s="773">
        <f>(I29/M29)*100</f>
        <v>0</v>
      </c>
      <c r="K29" s="774">
        <f t="shared" si="6"/>
        <v>1054486</v>
      </c>
      <c r="L29" s="775">
        <f t="shared" si="2"/>
        <v>97.573808232766353</v>
      </c>
      <c r="M29" s="776">
        <f t="shared" si="1"/>
        <v>1080706</v>
      </c>
      <c r="N29" s="777" t="s">
        <v>3486</v>
      </c>
      <c r="O29" s="95">
        <v>943072</v>
      </c>
      <c r="P29" s="95">
        <v>961334</v>
      </c>
      <c r="Q29">
        <v>979710</v>
      </c>
      <c r="R29" s="95">
        <v>998162</v>
      </c>
      <c r="S29" s="95">
        <v>1039722</v>
      </c>
      <c r="T29" s="95">
        <v>1052125</v>
      </c>
      <c r="U29" s="95">
        <v>1063454</v>
      </c>
      <c r="V29" s="778">
        <v>1072412</v>
      </c>
      <c r="W29" s="781">
        <v>1080706</v>
      </c>
    </row>
    <row r="30" spans="2:23" ht="15">
      <c r="B30" s="771" t="s">
        <v>3487</v>
      </c>
      <c r="C30" s="772">
        <v>278513</v>
      </c>
      <c r="D30" s="773">
        <f>(C30/M30)*100</f>
        <v>17.095276706516955</v>
      </c>
      <c r="E30" s="772">
        <v>33746</v>
      </c>
      <c r="F30" s="773">
        <f>(E30/M30)*100</f>
        <v>2.0713475052802606</v>
      </c>
      <c r="G30" s="772">
        <v>1175923</v>
      </c>
      <c r="H30" s="773">
        <f>(G30/M30)*100</f>
        <v>72.178781854195449</v>
      </c>
      <c r="I30" s="773"/>
      <c r="J30" s="773">
        <f>(I30/M30)*100</f>
        <v>0</v>
      </c>
      <c r="K30" s="774">
        <f t="shared" si="6"/>
        <v>1488182</v>
      </c>
      <c r="L30" s="775">
        <f t="shared" si="2"/>
        <v>91.345406065992663</v>
      </c>
      <c r="M30" s="776">
        <f t="shared" si="1"/>
        <v>1629181</v>
      </c>
      <c r="N30" s="777" t="s">
        <v>3488</v>
      </c>
      <c r="O30" s="95">
        <v>1722945</v>
      </c>
      <c r="P30" s="95">
        <v>1744228</v>
      </c>
      <c r="Q30">
        <v>1765906</v>
      </c>
      <c r="R30" s="95">
        <v>1787545</v>
      </c>
      <c r="S30" s="95">
        <v>1630592</v>
      </c>
      <c r="T30" s="95">
        <v>1628981</v>
      </c>
      <c r="U30" s="95">
        <v>1627589</v>
      </c>
      <c r="V30" s="778">
        <v>1627386</v>
      </c>
      <c r="W30" s="781">
        <v>1629181</v>
      </c>
    </row>
    <row r="31" spans="2:23" ht="15">
      <c r="B31" s="771" t="s">
        <v>3489</v>
      </c>
      <c r="C31" s="772">
        <v>463095</v>
      </c>
      <c r="D31" s="773">
        <f>(C31/M31)*100</f>
        <v>28.044641786543512</v>
      </c>
      <c r="E31" s="772">
        <v>28383</v>
      </c>
      <c r="F31" s="773">
        <f>(E31/M31)*100</f>
        <v>1.7188504903474764</v>
      </c>
      <c r="G31" s="772">
        <v>1194109</v>
      </c>
      <c r="H31" s="773">
        <f>(G31/M31)*100</f>
        <v>72.31423176473011</v>
      </c>
      <c r="I31" s="773">
        <v>812</v>
      </c>
      <c r="J31" s="773">
        <f>(I31/M31)*100</f>
        <v>4.9174033687846626E-2</v>
      </c>
      <c r="K31" s="774">
        <f t="shared" si="6"/>
        <v>1686399</v>
      </c>
      <c r="L31" s="775">
        <f t="shared" si="2"/>
        <v>102.12689807530894</v>
      </c>
      <c r="M31" s="776">
        <f t="shared" si="1"/>
        <v>1651278</v>
      </c>
      <c r="N31" s="777" t="s">
        <v>3490</v>
      </c>
      <c r="O31" s="95">
        <v>1344038</v>
      </c>
      <c r="P31" s="95">
        <v>1355787</v>
      </c>
      <c r="Q31">
        <v>1367708</v>
      </c>
      <c r="R31" s="95">
        <v>1379533</v>
      </c>
      <c r="S31" s="95">
        <v>1491689</v>
      </c>
      <c r="T31" s="95">
        <v>1565362</v>
      </c>
      <c r="U31" s="95">
        <v>1620318</v>
      </c>
      <c r="V31" s="778">
        <v>1642746</v>
      </c>
      <c r="W31" s="781">
        <v>1651278</v>
      </c>
    </row>
    <row r="32" spans="2:23" ht="15">
      <c r="B32" s="771" t="s">
        <v>3491</v>
      </c>
      <c r="C32" s="772">
        <v>47884</v>
      </c>
      <c r="D32" s="773">
        <f>IFERROR(0,C32/M32)*100</f>
        <v>0</v>
      </c>
      <c r="E32" s="772">
        <v>9279</v>
      </c>
      <c r="F32" s="773">
        <f>IFERROR(0,E32/#REF!)*100</f>
        <v>0</v>
      </c>
      <c r="G32" s="772">
        <v>273961</v>
      </c>
      <c r="H32" s="773">
        <f>IFERROR(0,G32/#REF!)*100</f>
        <v>0</v>
      </c>
      <c r="I32" s="773">
        <v>85472</v>
      </c>
      <c r="J32" s="773">
        <f>IFERROR(0,I32/#REF!)*100</f>
        <v>0</v>
      </c>
      <c r="K32" s="774">
        <f t="shared" si="6"/>
        <v>416596</v>
      </c>
      <c r="L32" s="775">
        <f t="shared" si="2"/>
        <v>112.87906704528213</v>
      </c>
      <c r="M32" s="776">
        <f t="shared" si="1"/>
        <v>369064</v>
      </c>
      <c r="N32" s="777" t="s">
        <v>3492</v>
      </c>
      <c r="O32" s="95">
        <v>341034</v>
      </c>
      <c r="P32" s="95">
        <v>345204</v>
      </c>
      <c r="Q32">
        <v>349537</v>
      </c>
      <c r="R32" s="95">
        <v>354094</v>
      </c>
      <c r="S32" s="95">
        <v>348182</v>
      </c>
      <c r="T32" s="95">
        <v>353759</v>
      </c>
      <c r="U32" s="95">
        <v>359127</v>
      </c>
      <c r="V32" s="778">
        <v>364085</v>
      </c>
      <c r="W32" s="781">
        <v>369064</v>
      </c>
    </row>
    <row r="33" spans="2:23" ht="15">
      <c r="B33" s="771" t="s">
        <v>3493</v>
      </c>
      <c r="C33" s="772">
        <v>289858</v>
      </c>
      <c r="D33" s="773">
        <f t="shared" ref="D33:D41" si="7">(C33/M33)*100</f>
        <v>50.890761259829794</v>
      </c>
      <c r="E33" s="772">
        <v>10548</v>
      </c>
      <c r="F33" s="773">
        <f t="shared" ref="F33:F41" si="8">(E33/M33)*100</f>
        <v>1.8519266322429766</v>
      </c>
      <c r="G33" s="772">
        <v>272826</v>
      </c>
      <c r="H33" s="773">
        <f t="shared" ref="H33:H41" si="9">(G33/M33)*100</f>
        <v>47.900429974243679</v>
      </c>
      <c r="I33" s="773"/>
      <c r="J33" s="773">
        <f t="shared" ref="J33:J41" si="10">(I33/M33)*100</f>
        <v>0</v>
      </c>
      <c r="K33" s="774">
        <f t="shared" si="6"/>
        <v>573232</v>
      </c>
      <c r="L33" s="775">
        <f t="shared" si="2"/>
        <v>100.64311786631646</v>
      </c>
      <c r="M33" s="776">
        <f t="shared" si="1"/>
        <v>569569</v>
      </c>
      <c r="N33" s="777" t="s">
        <v>3494</v>
      </c>
      <c r="O33" s="95">
        <v>562114</v>
      </c>
      <c r="P33" s="95">
        <v>565310</v>
      </c>
      <c r="Q33">
        <v>568506</v>
      </c>
      <c r="R33" s="95">
        <v>571733</v>
      </c>
      <c r="S33" s="95">
        <v>539904</v>
      </c>
      <c r="T33" s="95">
        <v>547855</v>
      </c>
      <c r="U33" s="95">
        <v>555401</v>
      </c>
      <c r="V33" s="778">
        <v>562117</v>
      </c>
      <c r="W33" s="781">
        <v>569569</v>
      </c>
    </row>
    <row r="34" spans="2:23" ht="15">
      <c r="B34" s="771" t="s">
        <v>3495</v>
      </c>
      <c r="C34" s="772">
        <v>570570</v>
      </c>
      <c r="D34" s="773">
        <f t="shared" si="7"/>
        <v>58.350693219366576</v>
      </c>
      <c r="E34" s="772">
        <v>16969</v>
      </c>
      <c r="F34" s="773">
        <f t="shared" si="8"/>
        <v>1.7353749991051604</v>
      </c>
      <c r="G34" s="772">
        <v>458473</v>
      </c>
      <c r="H34" s="773">
        <f t="shared" si="9"/>
        <v>46.886827860495032</v>
      </c>
      <c r="I34" s="773"/>
      <c r="J34" s="773">
        <f t="shared" si="10"/>
        <v>0</v>
      </c>
      <c r="K34" s="774">
        <f t="shared" si="6"/>
        <v>1046012</v>
      </c>
      <c r="L34" s="775">
        <f t="shared" si="2"/>
        <v>106.97289607896676</v>
      </c>
      <c r="M34" s="776">
        <f t="shared" si="1"/>
        <v>977829</v>
      </c>
      <c r="N34" s="777" t="s">
        <v>3496</v>
      </c>
      <c r="O34" s="95">
        <v>946632</v>
      </c>
      <c r="P34" s="95">
        <v>951953</v>
      </c>
      <c r="Q34">
        <v>957254</v>
      </c>
      <c r="R34" s="95">
        <v>962529</v>
      </c>
      <c r="S34" s="95">
        <v>943401</v>
      </c>
      <c r="T34" s="95">
        <v>952511</v>
      </c>
      <c r="U34" s="95">
        <v>961055</v>
      </c>
      <c r="V34" s="778">
        <v>968626</v>
      </c>
      <c r="W34" s="781">
        <v>977829</v>
      </c>
    </row>
    <row r="35" spans="2:23" ht="15">
      <c r="B35" s="771" t="s">
        <v>3497</v>
      </c>
      <c r="C35" s="772">
        <v>42677</v>
      </c>
      <c r="D35" s="773">
        <f t="shared" si="7"/>
        <v>65.427423805727599</v>
      </c>
      <c r="E35" s="772">
        <v>945</v>
      </c>
      <c r="F35" s="773">
        <f t="shared" si="8"/>
        <v>1.4487643343349483</v>
      </c>
      <c r="G35" s="772">
        <v>18883</v>
      </c>
      <c r="H35" s="773">
        <f t="shared" si="9"/>
        <v>28.949224259520452</v>
      </c>
      <c r="I35" s="773"/>
      <c r="J35" s="773">
        <f t="shared" si="10"/>
        <v>0</v>
      </c>
      <c r="K35" s="774">
        <f t="shared" si="6"/>
        <v>62505</v>
      </c>
      <c r="L35" s="775">
        <f t="shared" si="2"/>
        <v>95.825412399583001</v>
      </c>
      <c r="M35" s="776">
        <f t="shared" si="1"/>
        <v>65228</v>
      </c>
      <c r="N35" s="777" t="s">
        <v>3498</v>
      </c>
      <c r="O35" s="95">
        <v>75801</v>
      </c>
      <c r="P35" s="95">
        <v>76442</v>
      </c>
      <c r="Q35">
        <v>77101</v>
      </c>
      <c r="R35" s="95">
        <v>77759</v>
      </c>
      <c r="S35" s="95">
        <v>61280</v>
      </c>
      <c r="T35" s="95">
        <v>62482</v>
      </c>
      <c r="U35" s="95">
        <v>63692</v>
      </c>
      <c r="V35" s="778">
        <v>64672</v>
      </c>
      <c r="W35" s="781">
        <v>65228</v>
      </c>
    </row>
    <row r="36" spans="2:23" ht="15">
      <c r="B36" s="771" t="s">
        <v>3499</v>
      </c>
      <c r="C36" s="772">
        <v>1128030</v>
      </c>
      <c r="D36" s="773">
        <f t="shared" si="7"/>
        <v>48.53641640383978</v>
      </c>
      <c r="E36" s="772">
        <v>68002</v>
      </c>
      <c r="F36" s="773">
        <f t="shared" si="8"/>
        <v>2.9259624196997533</v>
      </c>
      <c r="G36" s="772">
        <v>1073028</v>
      </c>
      <c r="H36" s="773">
        <f t="shared" si="9"/>
        <v>46.169812700885075</v>
      </c>
      <c r="I36" s="773"/>
      <c r="J36" s="773">
        <f t="shared" si="10"/>
        <v>0</v>
      </c>
      <c r="K36" s="774">
        <f t="shared" si="6"/>
        <v>2269060</v>
      </c>
      <c r="L36" s="775">
        <f t="shared" si="2"/>
        <v>97.632191524424613</v>
      </c>
      <c r="M36" s="776">
        <f t="shared" si="1"/>
        <v>2324090</v>
      </c>
      <c r="N36" s="777" t="s">
        <v>3500</v>
      </c>
      <c r="O36" s="95">
        <v>2051022</v>
      </c>
      <c r="P36" s="95">
        <v>2061079</v>
      </c>
      <c r="Q36">
        <v>2071016</v>
      </c>
      <c r="R36" s="95">
        <v>2080938</v>
      </c>
      <c r="S36" s="95">
        <v>2184837</v>
      </c>
      <c r="T36" s="95">
        <v>2237587</v>
      </c>
      <c r="U36" s="95">
        <v>2280908</v>
      </c>
      <c r="V36" s="778">
        <v>2306455</v>
      </c>
      <c r="W36" s="781">
        <v>2324090</v>
      </c>
    </row>
    <row r="37" spans="2:23" ht="15">
      <c r="B37" s="771" t="s">
        <v>3501</v>
      </c>
      <c r="C37" s="772">
        <v>163927</v>
      </c>
      <c r="D37" s="773">
        <f t="shared" si="7"/>
        <v>16.858847122949555</v>
      </c>
      <c r="E37" s="772">
        <v>22285</v>
      </c>
      <c r="F37" s="773">
        <f t="shared" si="8"/>
        <v>2.2918702113436518</v>
      </c>
      <c r="G37" s="772">
        <v>791399</v>
      </c>
      <c r="H37" s="773">
        <f t="shared" si="9"/>
        <v>81.390342983493596</v>
      </c>
      <c r="I37" s="773"/>
      <c r="J37" s="773">
        <f t="shared" si="10"/>
        <v>0</v>
      </c>
      <c r="K37" s="774">
        <f t="shared" si="6"/>
        <v>977611</v>
      </c>
      <c r="L37" s="775">
        <f t="shared" si="2"/>
        <v>100.5410603177868</v>
      </c>
      <c r="M37" s="776">
        <f t="shared" si="1"/>
        <v>972350</v>
      </c>
      <c r="N37" s="777" t="s">
        <v>3502</v>
      </c>
      <c r="O37" s="95">
        <v>843202</v>
      </c>
      <c r="P37" s="95">
        <v>851515</v>
      </c>
      <c r="Q37">
        <v>859913</v>
      </c>
      <c r="R37" s="95">
        <v>868438</v>
      </c>
      <c r="S37" s="95">
        <v>904863</v>
      </c>
      <c r="T37" s="95">
        <v>928984</v>
      </c>
      <c r="U37" s="95">
        <v>949252</v>
      </c>
      <c r="V37" s="778">
        <v>962457</v>
      </c>
      <c r="W37" s="781">
        <v>972350</v>
      </c>
    </row>
    <row r="38" spans="2:23" ht="15">
      <c r="B38" s="771" t="s">
        <v>3503</v>
      </c>
      <c r="C38" s="772">
        <v>509922</v>
      </c>
      <c r="D38" s="773">
        <f t="shared" si="7"/>
        <v>37.857951571530918</v>
      </c>
      <c r="E38" s="772">
        <v>26459</v>
      </c>
      <c r="F38" s="773">
        <f t="shared" si="8"/>
        <v>1.9643858092632533</v>
      </c>
      <c r="G38" s="772">
        <v>780986</v>
      </c>
      <c r="H38" s="773">
        <f t="shared" si="9"/>
        <v>57.982456465976462</v>
      </c>
      <c r="I38" s="773">
        <v>387</v>
      </c>
      <c r="J38" s="773">
        <f t="shared" si="10"/>
        <v>2.8731898718200952E-2</v>
      </c>
      <c r="K38" s="774">
        <f t="shared" si="6"/>
        <v>1317754</v>
      </c>
      <c r="L38" s="775">
        <f t="shared" si="2"/>
        <v>97.833525745488842</v>
      </c>
      <c r="M38" s="776">
        <f t="shared" si="1"/>
        <v>1346935</v>
      </c>
      <c r="N38" s="777" t="s">
        <v>3504</v>
      </c>
      <c r="O38" s="95">
        <v>1404262</v>
      </c>
      <c r="P38" s="95">
        <v>1408272</v>
      </c>
      <c r="Q38">
        <v>1412220</v>
      </c>
      <c r="R38" s="95">
        <v>1416124</v>
      </c>
      <c r="S38" s="95">
        <v>1330187</v>
      </c>
      <c r="T38" s="95">
        <v>1335313</v>
      </c>
      <c r="U38" s="95">
        <v>1339998</v>
      </c>
      <c r="V38" s="778">
        <v>1343898</v>
      </c>
      <c r="W38" s="781">
        <v>1346935</v>
      </c>
    </row>
    <row r="39" spans="2:23" ht="15">
      <c r="B39" s="771" t="s">
        <v>3505</v>
      </c>
      <c r="C39" s="772">
        <v>2511599</v>
      </c>
      <c r="D39" s="773">
        <f t="shared" si="7"/>
        <v>54.7275410206137</v>
      </c>
      <c r="E39" s="772">
        <v>60443</v>
      </c>
      <c r="F39" s="773">
        <f t="shared" si="8"/>
        <v>1.3170481282676707</v>
      </c>
      <c r="G39" s="772">
        <v>2045652</v>
      </c>
      <c r="H39" s="773">
        <f t="shared" si="9"/>
        <v>44.574593214880423</v>
      </c>
      <c r="I39" s="773">
        <v>4</v>
      </c>
      <c r="J39" s="773">
        <f t="shared" si="10"/>
        <v>8.7159679583585922E-5</v>
      </c>
      <c r="K39" s="774">
        <f t="shared" si="6"/>
        <v>4617698</v>
      </c>
      <c r="L39" s="775">
        <f t="shared" si="2"/>
        <v>100.61926952344137</v>
      </c>
      <c r="M39" s="776">
        <f t="shared" si="1"/>
        <v>4589278</v>
      </c>
      <c r="N39" s="777" t="s">
        <v>3506</v>
      </c>
      <c r="O39" s="95">
        <v>4566875</v>
      </c>
      <c r="P39" s="95">
        <v>4613684</v>
      </c>
      <c r="Q39">
        <v>4660741</v>
      </c>
      <c r="R39" s="95">
        <v>4708262</v>
      </c>
      <c r="S39" s="95">
        <v>4475886</v>
      </c>
      <c r="T39" s="95">
        <v>4506768</v>
      </c>
      <c r="U39" s="95">
        <v>4532152</v>
      </c>
      <c r="V39" s="778">
        <v>4556752</v>
      </c>
      <c r="W39" s="781">
        <v>4589278</v>
      </c>
    </row>
    <row r="40" spans="2:23" ht="15">
      <c r="B40" s="771" t="s">
        <v>3507</v>
      </c>
      <c r="C40" s="772">
        <v>4491</v>
      </c>
      <c r="D40" s="773">
        <f t="shared" si="7"/>
        <v>9.1780429984468235</v>
      </c>
      <c r="E40" s="772">
        <v>1087</v>
      </c>
      <c r="F40" s="773">
        <f t="shared" si="8"/>
        <v>2.2214501757541076</v>
      </c>
      <c r="G40" s="772">
        <v>28292</v>
      </c>
      <c r="H40" s="773">
        <f t="shared" si="9"/>
        <v>57.819014142074721</v>
      </c>
      <c r="I40" s="773"/>
      <c r="J40" s="773">
        <f t="shared" si="10"/>
        <v>0</v>
      </c>
      <c r="K40" s="774">
        <f t="shared" si="6"/>
        <v>33870</v>
      </c>
      <c r="L40" s="775">
        <f t="shared" si="2"/>
        <v>69.218507316275648</v>
      </c>
      <c r="M40" s="776">
        <f t="shared" si="1"/>
        <v>48932</v>
      </c>
      <c r="N40" s="777" t="s">
        <v>3508</v>
      </c>
      <c r="O40" s="95">
        <v>43240</v>
      </c>
      <c r="P40" s="95">
        <v>43665</v>
      </c>
      <c r="Q40">
        <v>44079</v>
      </c>
      <c r="R40" s="95">
        <v>44500</v>
      </c>
      <c r="S40" s="95">
        <v>40797</v>
      </c>
      <c r="T40" s="95">
        <v>42721</v>
      </c>
      <c r="U40" s="95">
        <v>44712</v>
      </c>
      <c r="V40" s="778">
        <v>46808</v>
      </c>
      <c r="W40" s="781">
        <v>48932</v>
      </c>
    </row>
    <row r="41" spans="2:23" ht="15">
      <c r="B41" s="771" t="s">
        <v>3509</v>
      </c>
      <c r="C41" s="772">
        <v>10906</v>
      </c>
      <c r="D41" s="773">
        <f t="shared" si="7"/>
        <v>9.4197515935669998</v>
      </c>
      <c r="E41" s="772">
        <v>1412</v>
      </c>
      <c r="F41" s="773">
        <f t="shared" si="8"/>
        <v>1.2195753942890706</v>
      </c>
      <c r="G41" s="772">
        <v>70607</v>
      </c>
      <c r="H41" s="773">
        <f t="shared" si="9"/>
        <v>60.984815768107936</v>
      </c>
      <c r="I41" s="773"/>
      <c r="J41" s="773">
        <f t="shared" si="10"/>
        <v>0</v>
      </c>
      <c r="K41" s="774">
        <f t="shared" si="6"/>
        <v>82925</v>
      </c>
      <c r="L41" s="775">
        <f t="shared" si="2"/>
        <v>71.624142755964002</v>
      </c>
      <c r="M41" s="776">
        <f t="shared" si="1"/>
        <v>115778</v>
      </c>
      <c r="N41" s="777" t="s">
        <v>3510</v>
      </c>
      <c r="O41" s="95">
        <v>70260</v>
      </c>
      <c r="P41" s="95">
        <v>71974</v>
      </c>
      <c r="Q41">
        <v>73702</v>
      </c>
      <c r="R41" s="95">
        <v>75468</v>
      </c>
      <c r="S41" s="95">
        <v>107808</v>
      </c>
      <c r="T41" s="95">
        <v>110599</v>
      </c>
      <c r="U41" s="95">
        <v>112958</v>
      </c>
      <c r="V41" s="783">
        <v>114557</v>
      </c>
      <c r="W41" s="784">
        <v>115778</v>
      </c>
    </row>
    <row r="42" spans="2:23" ht="409.6" hidden="1" customHeight="1">
      <c r="B42" t="s">
        <v>2</v>
      </c>
      <c r="C42" t="b">
        <v>0</v>
      </c>
      <c r="E42">
        <v>1699596</v>
      </c>
      <c r="G42">
        <v>22726138</v>
      </c>
    </row>
    <row r="43" spans="2:23" ht="15.75" customHeight="1"/>
    <row r="44" spans="2:23" ht="22.5">
      <c r="B44" s="219" t="s">
        <v>424</v>
      </c>
      <c r="C44" s="965" t="s">
        <v>3654</v>
      </c>
      <c r="D44" s="965"/>
      <c r="E44" s="785"/>
      <c r="F44" s="786"/>
    </row>
    <row r="45" spans="2:23" ht="23.25" customHeight="1">
      <c r="B45" s="222" t="s">
        <v>428</v>
      </c>
      <c r="C45" s="966" t="s">
        <v>3511</v>
      </c>
      <c r="D45" s="966"/>
    </row>
  </sheetData>
  <mergeCells count="4">
    <mergeCell ref="B2:L2"/>
    <mergeCell ref="B4:K4"/>
    <mergeCell ref="C44:D44"/>
    <mergeCell ref="C45:D45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126"/>
  <sheetViews>
    <sheetView topLeftCell="A102" workbookViewId="0">
      <selection activeCell="J132" sqref="J132"/>
    </sheetView>
  </sheetViews>
  <sheetFormatPr baseColWidth="10" defaultColWidth="11.42578125" defaultRowHeight="15"/>
  <cols>
    <col min="1" max="1" width="6.7109375" style="74" customWidth="1"/>
    <col min="2" max="2" width="13.28515625" style="73" customWidth="1"/>
    <col min="3" max="4" width="11.42578125" style="73"/>
    <col min="5" max="5" width="22" style="73" customWidth="1"/>
    <col min="6" max="6" width="6.7109375" style="74" customWidth="1"/>
    <col min="7" max="7" width="19" style="73" customWidth="1"/>
    <col min="8" max="8" width="13.7109375" style="73" customWidth="1"/>
    <col min="9" max="9" width="11.42578125" style="73"/>
    <col min="10" max="10" width="19" style="73" customWidth="1"/>
    <col min="11" max="16384" width="11.42578125" style="73"/>
  </cols>
  <sheetData>
    <row r="1" spans="1:10">
      <c r="A1" s="81" t="s">
        <v>3512</v>
      </c>
      <c r="B1" s="80" t="s">
        <v>3513</v>
      </c>
      <c r="C1" s="80" t="s">
        <v>3514</v>
      </c>
      <c r="D1" s="80"/>
      <c r="E1" s="80" t="s">
        <v>3515</v>
      </c>
      <c r="F1" s="81" t="s">
        <v>3512</v>
      </c>
      <c r="G1" s="80" t="s">
        <v>3516</v>
      </c>
      <c r="H1" s="80" t="s">
        <v>3517</v>
      </c>
      <c r="I1" s="80" t="s">
        <v>3512</v>
      </c>
      <c r="J1" s="80" t="s">
        <v>3515</v>
      </c>
    </row>
    <row r="2" spans="1:10">
      <c r="A2" s="77">
        <v>2</v>
      </c>
      <c r="B2" s="78" t="s">
        <v>3518</v>
      </c>
      <c r="C2" s="78" t="s">
        <v>3519</v>
      </c>
      <c r="D2" s="78">
        <v>7</v>
      </c>
      <c r="E2" s="75" t="s">
        <v>499</v>
      </c>
      <c r="F2" s="77">
        <v>2</v>
      </c>
      <c r="G2" s="78" t="s">
        <v>8</v>
      </c>
      <c r="H2" s="78" t="s">
        <v>8</v>
      </c>
      <c r="I2" s="78">
        <v>2</v>
      </c>
      <c r="J2" s="75" t="s">
        <v>499</v>
      </c>
    </row>
    <row r="3" spans="1:10">
      <c r="A3" s="77">
        <v>4</v>
      </c>
      <c r="B3" s="76" t="s">
        <v>3518</v>
      </c>
      <c r="C3" s="76" t="s">
        <v>3519</v>
      </c>
      <c r="D3" s="76">
        <v>5</v>
      </c>
      <c r="E3" s="75" t="s">
        <v>497</v>
      </c>
      <c r="F3" s="77">
        <v>4</v>
      </c>
      <c r="G3" s="76" t="s">
        <v>10</v>
      </c>
      <c r="H3" s="76" t="s">
        <v>3520</v>
      </c>
      <c r="I3" s="76">
        <v>4</v>
      </c>
      <c r="J3" s="75" t="s">
        <v>497</v>
      </c>
    </row>
    <row r="4" spans="1:10">
      <c r="A4" s="77">
        <v>21</v>
      </c>
      <c r="B4" s="78" t="s">
        <v>3518</v>
      </c>
      <c r="C4" s="78" t="s">
        <v>3519</v>
      </c>
      <c r="D4" s="78">
        <v>7</v>
      </c>
      <c r="E4" s="75" t="s">
        <v>499</v>
      </c>
      <c r="F4" s="77">
        <v>21</v>
      </c>
      <c r="G4" s="78" t="s">
        <v>12</v>
      </c>
      <c r="H4" s="78" t="s">
        <v>3521</v>
      </c>
      <c r="I4" s="78">
        <v>21</v>
      </c>
      <c r="J4" s="75" t="s">
        <v>499</v>
      </c>
    </row>
    <row r="5" spans="1:10">
      <c r="A5" s="77">
        <v>30</v>
      </c>
      <c r="B5" s="76" t="s">
        <v>3518</v>
      </c>
      <c r="C5" s="76" t="s">
        <v>3519</v>
      </c>
      <c r="D5" s="76">
        <v>8</v>
      </c>
      <c r="E5" s="75" t="s">
        <v>500</v>
      </c>
      <c r="F5" s="77">
        <v>30</v>
      </c>
      <c r="G5" s="76" t="s">
        <v>14</v>
      </c>
      <c r="H5" s="76" t="s">
        <v>3522</v>
      </c>
      <c r="I5" s="76">
        <v>30</v>
      </c>
      <c r="J5" s="75" t="s">
        <v>500</v>
      </c>
    </row>
    <row r="6" spans="1:10">
      <c r="A6" s="77">
        <v>31</v>
      </c>
      <c r="B6" s="78" t="s">
        <v>3518</v>
      </c>
      <c r="C6" s="78" t="s">
        <v>3519</v>
      </c>
      <c r="D6" s="78">
        <v>4</v>
      </c>
      <c r="E6" s="75" t="s">
        <v>693</v>
      </c>
      <c r="F6" s="77">
        <v>31</v>
      </c>
      <c r="G6" s="78" t="s">
        <v>16</v>
      </c>
      <c r="H6" s="78" t="s">
        <v>16</v>
      </c>
      <c r="I6" s="78">
        <v>31</v>
      </c>
      <c r="J6" s="75" t="s">
        <v>693</v>
      </c>
    </row>
    <row r="7" spans="1:10">
      <c r="A7" s="77">
        <v>34</v>
      </c>
      <c r="B7" s="76" t="s">
        <v>3518</v>
      </c>
      <c r="C7" s="76" t="s">
        <v>3519</v>
      </c>
      <c r="D7" s="76">
        <v>8</v>
      </c>
      <c r="E7" s="75" t="s">
        <v>500</v>
      </c>
      <c r="F7" s="77">
        <v>34</v>
      </c>
      <c r="G7" s="76" t="s">
        <v>18</v>
      </c>
      <c r="H7" s="76" t="s">
        <v>18</v>
      </c>
      <c r="I7" s="76">
        <v>34</v>
      </c>
      <c r="J7" s="75" t="s">
        <v>500</v>
      </c>
    </row>
    <row r="8" spans="1:10">
      <c r="A8" s="77">
        <v>36</v>
      </c>
      <c r="B8" s="78" t="s">
        <v>3518</v>
      </c>
      <c r="C8" s="78" t="s">
        <v>3519</v>
      </c>
      <c r="D8" s="76">
        <v>8</v>
      </c>
      <c r="E8" s="75" t="s">
        <v>500</v>
      </c>
      <c r="F8" s="77">
        <v>36</v>
      </c>
      <c r="G8" s="78" t="s">
        <v>20</v>
      </c>
      <c r="H8" s="78" t="s">
        <v>3523</v>
      </c>
      <c r="I8" s="78">
        <v>36</v>
      </c>
      <c r="J8" s="75" t="s">
        <v>500</v>
      </c>
    </row>
    <row r="9" spans="1:10">
      <c r="A9" s="77">
        <v>38</v>
      </c>
      <c r="B9" s="76" t="s">
        <v>3518</v>
      </c>
      <c r="C9" s="76" t="s">
        <v>3519</v>
      </c>
      <c r="D9" s="76">
        <v>6</v>
      </c>
      <c r="E9" s="75" t="s">
        <v>498</v>
      </c>
      <c r="F9" s="77">
        <v>38</v>
      </c>
      <c r="G9" s="76" t="s">
        <v>22</v>
      </c>
      <c r="H9" s="76" t="s">
        <v>22</v>
      </c>
      <c r="I9" s="76">
        <v>38</v>
      </c>
      <c r="J9" s="75" t="s">
        <v>498</v>
      </c>
    </row>
    <row r="10" spans="1:10">
      <c r="A10" s="77">
        <v>40</v>
      </c>
      <c r="B10" s="78" t="s">
        <v>3518</v>
      </c>
      <c r="C10" s="78" t="s">
        <v>3519</v>
      </c>
      <c r="D10" s="78">
        <v>4</v>
      </c>
      <c r="E10" s="75" t="s">
        <v>693</v>
      </c>
      <c r="F10" s="77">
        <v>40</v>
      </c>
      <c r="G10" s="78" t="s">
        <v>24</v>
      </c>
      <c r="H10" s="78" t="s">
        <v>3524</v>
      </c>
      <c r="I10" s="78">
        <v>40</v>
      </c>
      <c r="J10" s="75" t="s">
        <v>693</v>
      </c>
    </row>
    <row r="11" spans="1:10">
      <c r="A11" s="77">
        <v>44</v>
      </c>
      <c r="B11" s="78" t="s">
        <v>3518</v>
      </c>
      <c r="C11" s="78" t="s">
        <v>3519</v>
      </c>
      <c r="D11" s="76">
        <v>5</v>
      </c>
      <c r="E11" s="75" t="s">
        <v>497</v>
      </c>
      <c r="F11" s="77">
        <v>44</v>
      </c>
      <c r="G11" s="79" t="s">
        <v>30</v>
      </c>
      <c r="H11" s="79" t="s">
        <v>29</v>
      </c>
      <c r="I11" s="78">
        <v>44</v>
      </c>
      <c r="J11" s="75" t="s">
        <v>497</v>
      </c>
    </row>
    <row r="12" spans="1:10">
      <c r="A12" s="77">
        <v>45</v>
      </c>
      <c r="B12" s="76" t="s">
        <v>3518</v>
      </c>
      <c r="C12" s="76" t="s">
        <v>3519</v>
      </c>
      <c r="D12" s="76">
        <v>3</v>
      </c>
      <c r="E12" s="75" t="s">
        <v>690</v>
      </c>
      <c r="F12" s="77">
        <v>45</v>
      </c>
      <c r="G12" s="76" t="s">
        <v>32</v>
      </c>
      <c r="H12" s="76" t="s">
        <v>3525</v>
      </c>
      <c r="I12" s="76">
        <v>45</v>
      </c>
      <c r="J12" s="75" t="s">
        <v>690</v>
      </c>
    </row>
    <row r="13" spans="1:10">
      <c r="A13" s="77">
        <v>51</v>
      </c>
      <c r="B13" s="78" t="s">
        <v>3518</v>
      </c>
      <c r="C13" s="78" t="s">
        <v>3519</v>
      </c>
      <c r="D13" s="76">
        <v>3</v>
      </c>
      <c r="E13" s="75" t="s">
        <v>690</v>
      </c>
      <c r="F13" s="77">
        <v>51</v>
      </c>
      <c r="G13" s="78" t="s">
        <v>35</v>
      </c>
      <c r="H13" s="78" t="s">
        <v>35</v>
      </c>
      <c r="I13" s="78">
        <v>51</v>
      </c>
      <c r="J13" s="75" t="s">
        <v>690</v>
      </c>
    </row>
    <row r="14" spans="1:10">
      <c r="A14" s="77">
        <v>55</v>
      </c>
      <c r="B14" s="76" t="s">
        <v>3518</v>
      </c>
      <c r="C14" s="76" t="s">
        <v>3519</v>
      </c>
      <c r="D14" s="78">
        <v>7</v>
      </c>
      <c r="E14" s="75" t="s">
        <v>499</v>
      </c>
      <c r="F14" s="77">
        <v>55</v>
      </c>
      <c r="G14" s="76" t="s">
        <v>37</v>
      </c>
      <c r="H14" s="76" t="s">
        <v>37</v>
      </c>
      <c r="I14" s="76">
        <v>55</v>
      </c>
      <c r="J14" s="75" t="s">
        <v>499</v>
      </c>
    </row>
    <row r="15" spans="1:10">
      <c r="A15" s="77">
        <v>59</v>
      </c>
      <c r="B15" s="78" t="s">
        <v>3518</v>
      </c>
      <c r="C15" s="78" t="s">
        <v>3519</v>
      </c>
      <c r="D15" s="76">
        <v>5</v>
      </c>
      <c r="E15" s="75" t="s">
        <v>497</v>
      </c>
      <c r="F15" s="77">
        <v>59</v>
      </c>
      <c r="G15" s="78" t="s">
        <v>39</v>
      </c>
      <c r="H15" s="78" t="s">
        <v>39</v>
      </c>
      <c r="I15" s="78">
        <v>59</v>
      </c>
      <c r="J15" s="75" t="s">
        <v>497</v>
      </c>
    </row>
    <row r="16" spans="1:10">
      <c r="A16" s="77">
        <v>79</v>
      </c>
      <c r="B16" s="76" t="s">
        <v>3518</v>
      </c>
      <c r="C16" s="76" t="s">
        <v>3519</v>
      </c>
      <c r="D16" s="76">
        <v>9</v>
      </c>
      <c r="E16" s="75" t="s">
        <v>703</v>
      </c>
      <c r="F16" s="77">
        <v>79</v>
      </c>
      <c r="G16" s="76" t="s">
        <v>41</v>
      </c>
      <c r="H16" s="76" t="s">
        <v>41</v>
      </c>
      <c r="I16" s="76">
        <v>79</v>
      </c>
      <c r="J16" s="75" t="s">
        <v>703</v>
      </c>
    </row>
    <row r="17" spans="1:10">
      <c r="A17" s="77">
        <v>88</v>
      </c>
      <c r="B17" s="76" t="s">
        <v>3518</v>
      </c>
      <c r="C17" s="76" t="s">
        <v>3519</v>
      </c>
      <c r="D17" s="76">
        <v>9</v>
      </c>
      <c r="E17" s="75" t="s">
        <v>703</v>
      </c>
      <c r="F17" s="77">
        <v>88</v>
      </c>
      <c r="G17" s="76" t="s">
        <v>45</v>
      </c>
      <c r="H17" s="76" t="s">
        <v>45</v>
      </c>
      <c r="I17" s="76">
        <v>88</v>
      </c>
      <c r="J17" s="75" t="s">
        <v>703</v>
      </c>
    </row>
    <row r="18" spans="1:10">
      <c r="A18" s="77">
        <v>86</v>
      </c>
      <c r="B18" s="78" t="s">
        <v>3518</v>
      </c>
      <c r="C18" s="78" t="s">
        <v>3519</v>
      </c>
      <c r="D18" s="76">
        <v>6</v>
      </c>
      <c r="E18" s="75" t="s">
        <v>498</v>
      </c>
      <c r="F18" s="77">
        <v>86</v>
      </c>
      <c r="G18" s="78" t="s">
        <v>43</v>
      </c>
      <c r="H18" s="78" t="s">
        <v>43</v>
      </c>
      <c r="I18" s="78">
        <v>86</v>
      </c>
      <c r="J18" s="75" t="s">
        <v>498</v>
      </c>
    </row>
    <row r="19" spans="1:10">
      <c r="A19" s="77">
        <v>91</v>
      </c>
      <c r="B19" s="78" t="s">
        <v>3518</v>
      </c>
      <c r="C19" s="78" t="s">
        <v>3519</v>
      </c>
      <c r="D19" s="76">
        <v>8</v>
      </c>
      <c r="E19" s="75" t="s">
        <v>500</v>
      </c>
      <c r="F19" s="77">
        <v>91</v>
      </c>
      <c r="G19" s="78" t="s">
        <v>47</v>
      </c>
      <c r="H19" s="78" t="s">
        <v>47</v>
      </c>
      <c r="I19" s="78">
        <v>91</v>
      </c>
      <c r="J19" s="75" t="s">
        <v>500</v>
      </c>
    </row>
    <row r="20" spans="1:10">
      <c r="A20" s="77">
        <v>93</v>
      </c>
      <c r="B20" s="76" t="s">
        <v>3518</v>
      </c>
      <c r="C20" s="76" t="s">
        <v>3519</v>
      </c>
      <c r="D20" s="76">
        <v>8</v>
      </c>
      <c r="E20" s="75" t="s">
        <v>500</v>
      </c>
      <c r="F20" s="77">
        <v>93</v>
      </c>
      <c r="G20" s="76" t="s">
        <v>49</v>
      </c>
      <c r="H20" s="76" t="s">
        <v>49</v>
      </c>
      <c r="I20" s="76">
        <v>93</v>
      </c>
      <c r="J20" s="75" t="s">
        <v>500</v>
      </c>
    </row>
    <row r="21" spans="1:10">
      <c r="A21" s="77">
        <v>107</v>
      </c>
      <c r="B21" s="76" t="s">
        <v>3518</v>
      </c>
      <c r="C21" s="76" t="s">
        <v>3519</v>
      </c>
      <c r="D21" s="76">
        <v>6</v>
      </c>
      <c r="E21" s="75" t="s">
        <v>498</v>
      </c>
      <c r="F21" s="77">
        <v>107</v>
      </c>
      <c r="G21" s="76" t="s">
        <v>53</v>
      </c>
      <c r="H21" s="76" t="s">
        <v>53</v>
      </c>
      <c r="I21" s="76">
        <v>107</v>
      </c>
      <c r="J21" s="75" t="s">
        <v>498</v>
      </c>
    </row>
    <row r="22" spans="1:10">
      <c r="A22" s="77">
        <v>113</v>
      </c>
      <c r="B22" s="78" t="s">
        <v>3518</v>
      </c>
      <c r="C22" s="78" t="s">
        <v>3519</v>
      </c>
      <c r="D22" s="76">
        <v>5</v>
      </c>
      <c r="E22" s="75" t="s">
        <v>497</v>
      </c>
      <c r="F22" s="77">
        <v>113</v>
      </c>
      <c r="G22" s="78" t="s">
        <v>55</v>
      </c>
      <c r="H22" s="78" t="s">
        <v>3526</v>
      </c>
      <c r="I22" s="78">
        <v>113</v>
      </c>
      <c r="J22" s="75" t="s">
        <v>497</v>
      </c>
    </row>
    <row r="23" spans="1:10">
      <c r="A23" s="77">
        <v>120</v>
      </c>
      <c r="B23" s="76" t="s">
        <v>3518</v>
      </c>
      <c r="C23" s="76" t="s">
        <v>3519</v>
      </c>
      <c r="D23" s="76">
        <v>2</v>
      </c>
      <c r="E23" s="75" t="s">
        <v>687</v>
      </c>
      <c r="F23" s="77">
        <v>120</v>
      </c>
      <c r="G23" s="76" t="s">
        <v>57</v>
      </c>
      <c r="H23" s="76" t="s">
        <v>3527</v>
      </c>
      <c r="I23" s="76">
        <v>120</v>
      </c>
      <c r="J23" s="75" t="s">
        <v>687</v>
      </c>
    </row>
    <row r="24" spans="1:10">
      <c r="A24" s="77">
        <v>125</v>
      </c>
      <c r="B24" s="78" t="s">
        <v>3518</v>
      </c>
      <c r="C24" s="78" t="s">
        <v>3519</v>
      </c>
      <c r="D24" s="76">
        <v>5</v>
      </c>
      <c r="E24" s="75" t="s">
        <v>497</v>
      </c>
      <c r="F24" s="77">
        <v>125</v>
      </c>
      <c r="G24" s="78" t="s">
        <v>59</v>
      </c>
      <c r="H24" s="78" t="s">
        <v>59</v>
      </c>
      <c r="I24" s="78">
        <v>125</v>
      </c>
      <c r="J24" s="75" t="s">
        <v>497</v>
      </c>
    </row>
    <row r="25" spans="1:10">
      <c r="A25" s="77">
        <v>129</v>
      </c>
      <c r="B25" s="76" t="s">
        <v>3518</v>
      </c>
      <c r="C25" s="76" t="s">
        <v>3519</v>
      </c>
      <c r="D25" s="76">
        <v>9</v>
      </c>
      <c r="E25" s="75" t="s">
        <v>703</v>
      </c>
      <c r="F25" s="77">
        <v>129</v>
      </c>
      <c r="G25" s="76" t="s">
        <v>61</v>
      </c>
      <c r="H25" s="76" t="s">
        <v>61</v>
      </c>
      <c r="I25" s="76">
        <v>129</v>
      </c>
      <c r="J25" s="75" t="s">
        <v>703</v>
      </c>
    </row>
    <row r="26" spans="1:10">
      <c r="A26" s="77">
        <v>134</v>
      </c>
      <c r="B26" s="78" t="s">
        <v>3518</v>
      </c>
      <c r="C26" s="78" t="s">
        <v>3519</v>
      </c>
      <c r="D26" s="76">
        <v>6</v>
      </c>
      <c r="E26" s="75" t="s">
        <v>498</v>
      </c>
      <c r="F26" s="77">
        <v>134</v>
      </c>
      <c r="G26" s="78" t="s">
        <v>63</v>
      </c>
      <c r="H26" s="78" t="s">
        <v>63</v>
      </c>
      <c r="I26" s="78">
        <v>134</v>
      </c>
      <c r="J26" s="75" t="s">
        <v>498</v>
      </c>
    </row>
    <row r="27" spans="1:10">
      <c r="A27" s="77">
        <v>138</v>
      </c>
      <c r="B27" s="76" t="s">
        <v>3518</v>
      </c>
      <c r="C27" s="76" t="s">
        <v>3519</v>
      </c>
      <c r="D27" s="76">
        <v>5</v>
      </c>
      <c r="E27" s="75" t="s">
        <v>497</v>
      </c>
      <c r="F27" s="77">
        <v>138</v>
      </c>
      <c r="G27" s="76" t="s">
        <v>65</v>
      </c>
      <c r="H27" s="76" t="s">
        <v>65</v>
      </c>
      <c r="I27" s="76">
        <v>138</v>
      </c>
      <c r="J27" s="75" t="s">
        <v>497</v>
      </c>
    </row>
    <row r="28" spans="1:10">
      <c r="A28" s="77">
        <v>142</v>
      </c>
      <c r="B28" s="78" t="s">
        <v>3518</v>
      </c>
      <c r="C28" s="78" t="s">
        <v>3519</v>
      </c>
      <c r="D28" s="78">
        <v>1</v>
      </c>
      <c r="E28" s="75" t="s">
        <v>683</v>
      </c>
      <c r="F28" s="77">
        <v>142</v>
      </c>
      <c r="G28" s="78" t="s">
        <v>67</v>
      </c>
      <c r="H28" s="78" t="s">
        <v>3528</v>
      </c>
      <c r="I28" s="78">
        <v>142</v>
      </c>
      <c r="J28" s="75" t="s">
        <v>683</v>
      </c>
    </row>
    <row r="29" spans="1:10">
      <c r="A29" s="77">
        <v>145</v>
      </c>
      <c r="B29" s="76" t="s">
        <v>3518</v>
      </c>
      <c r="C29" s="76" t="s">
        <v>3519</v>
      </c>
      <c r="D29" s="76">
        <v>8</v>
      </c>
      <c r="E29" s="75" t="s">
        <v>500</v>
      </c>
      <c r="F29" s="77">
        <v>145</v>
      </c>
      <c r="G29" s="76" t="s">
        <v>69</v>
      </c>
      <c r="H29" s="76" t="s">
        <v>69</v>
      </c>
      <c r="I29" s="76">
        <v>145</v>
      </c>
      <c r="J29" s="75" t="s">
        <v>500</v>
      </c>
    </row>
    <row r="30" spans="1:10">
      <c r="A30" s="77">
        <v>147</v>
      </c>
      <c r="B30" s="78" t="s">
        <v>3518</v>
      </c>
      <c r="C30" s="78" t="s">
        <v>3519</v>
      </c>
      <c r="D30" s="76">
        <v>3</v>
      </c>
      <c r="E30" s="75" t="s">
        <v>690</v>
      </c>
      <c r="F30" s="77">
        <v>147</v>
      </c>
      <c r="G30" s="78" t="s">
        <v>71</v>
      </c>
      <c r="H30" s="78" t="s">
        <v>71</v>
      </c>
      <c r="I30" s="78">
        <v>147</v>
      </c>
      <c r="J30" s="75" t="s">
        <v>690</v>
      </c>
    </row>
    <row r="31" spans="1:10">
      <c r="A31" s="77">
        <v>150</v>
      </c>
      <c r="B31" s="78" t="s">
        <v>3518</v>
      </c>
      <c r="C31" s="78" t="s">
        <v>3519</v>
      </c>
      <c r="D31" s="76">
        <v>6</v>
      </c>
      <c r="E31" s="75" t="s">
        <v>498</v>
      </c>
      <c r="F31" s="77">
        <v>150</v>
      </c>
      <c r="G31" s="78" t="s">
        <v>75</v>
      </c>
      <c r="H31" s="78" t="s">
        <v>75</v>
      </c>
      <c r="I31" s="78">
        <v>150</v>
      </c>
      <c r="J31" s="75" t="s">
        <v>498</v>
      </c>
    </row>
    <row r="32" spans="1:10">
      <c r="A32" s="77">
        <v>154</v>
      </c>
      <c r="B32" s="76" t="s">
        <v>3518</v>
      </c>
      <c r="C32" s="76" t="s">
        <v>3519</v>
      </c>
      <c r="D32" s="76">
        <v>2</v>
      </c>
      <c r="E32" s="75" t="s">
        <v>687</v>
      </c>
      <c r="F32" s="77">
        <v>154</v>
      </c>
      <c r="G32" s="76" t="s">
        <v>77</v>
      </c>
      <c r="H32" s="76" t="s">
        <v>77</v>
      </c>
      <c r="I32" s="76">
        <v>154</v>
      </c>
      <c r="J32" s="75" t="s">
        <v>687</v>
      </c>
    </row>
    <row r="33" spans="1:10">
      <c r="A33" s="77">
        <v>172</v>
      </c>
      <c r="B33" s="78" t="s">
        <v>3518</v>
      </c>
      <c r="C33" s="78" t="s">
        <v>3519</v>
      </c>
      <c r="D33" s="76">
        <v>3</v>
      </c>
      <c r="E33" s="75" t="s">
        <v>690</v>
      </c>
      <c r="F33" s="77">
        <v>172</v>
      </c>
      <c r="G33" s="78" t="s">
        <v>79</v>
      </c>
      <c r="H33" s="78" t="s">
        <v>3529</v>
      </c>
      <c r="I33" s="78">
        <v>172</v>
      </c>
      <c r="J33" s="75" t="s">
        <v>690</v>
      </c>
    </row>
    <row r="34" spans="1:10">
      <c r="A34" s="77">
        <v>190</v>
      </c>
      <c r="B34" s="76" t="s">
        <v>3518</v>
      </c>
      <c r="C34" s="76" t="s">
        <v>3519</v>
      </c>
      <c r="D34" s="78">
        <v>4</v>
      </c>
      <c r="E34" s="75" t="s">
        <v>693</v>
      </c>
      <c r="F34" s="77">
        <v>190</v>
      </c>
      <c r="G34" s="76" t="s">
        <v>81</v>
      </c>
      <c r="H34" s="76" t="s">
        <v>81</v>
      </c>
      <c r="I34" s="76">
        <v>190</v>
      </c>
      <c r="J34" s="75" t="s">
        <v>693</v>
      </c>
    </row>
    <row r="35" spans="1:10">
      <c r="A35" s="77">
        <v>101</v>
      </c>
      <c r="B35" s="78" t="s">
        <v>3518</v>
      </c>
      <c r="C35" s="78" t="s">
        <v>3519</v>
      </c>
      <c r="D35" s="76">
        <v>8</v>
      </c>
      <c r="E35" s="75" t="s">
        <v>500</v>
      </c>
      <c r="F35" s="77">
        <v>101</v>
      </c>
      <c r="G35" s="78" t="s">
        <v>51</v>
      </c>
      <c r="H35" s="78" t="s">
        <v>3346</v>
      </c>
      <c r="I35" s="78">
        <v>101</v>
      </c>
      <c r="J35" s="75" t="s">
        <v>500</v>
      </c>
    </row>
    <row r="36" spans="1:10">
      <c r="A36" s="77">
        <v>197</v>
      </c>
      <c r="B36" s="78" t="s">
        <v>3518</v>
      </c>
      <c r="C36" s="78" t="s">
        <v>3519</v>
      </c>
      <c r="D36" s="78">
        <v>7</v>
      </c>
      <c r="E36" s="75" t="s">
        <v>499</v>
      </c>
      <c r="F36" s="77">
        <v>197</v>
      </c>
      <c r="G36" s="78" t="s">
        <v>84</v>
      </c>
      <c r="H36" s="78" t="s">
        <v>3530</v>
      </c>
      <c r="I36" s="78">
        <v>197</v>
      </c>
      <c r="J36" s="75" t="s">
        <v>499</v>
      </c>
    </row>
    <row r="37" spans="1:10">
      <c r="A37" s="77">
        <v>206</v>
      </c>
      <c r="B37" s="76" t="s">
        <v>3518</v>
      </c>
      <c r="C37" s="76" t="s">
        <v>3519</v>
      </c>
      <c r="D37" s="78">
        <v>7</v>
      </c>
      <c r="E37" s="75" t="s">
        <v>499</v>
      </c>
      <c r="F37" s="77">
        <v>206</v>
      </c>
      <c r="G37" s="76" t="s">
        <v>86</v>
      </c>
      <c r="H37" s="76" t="s">
        <v>3531</v>
      </c>
      <c r="I37" s="76">
        <v>206</v>
      </c>
      <c r="J37" s="75" t="s">
        <v>499</v>
      </c>
    </row>
    <row r="38" spans="1:10">
      <c r="A38" s="77">
        <v>209</v>
      </c>
      <c r="B38" s="78" t="s">
        <v>3518</v>
      </c>
      <c r="C38" s="78" t="s">
        <v>3519</v>
      </c>
      <c r="D38" s="76">
        <v>8</v>
      </c>
      <c r="E38" s="75" t="s">
        <v>500</v>
      </c>
      <c r="F38" s="77">
        <v>209</v>
      </c>
      <c r="G38" s="78" t="s">
        <v>88</v>
      </c>
      <c r="H38" s="78" t="s">
        <v>88</v>
      </c>
      <c r="I38" s="78">
        <v>209</v>
      </c>
      <c r="J38" s="75" t="s">
        <v>500</v>
      </c>
    </row>
    <row r="39" spans="1:10">
      <c r="A39" s="77">
        <v>212</v>
      </c>
      <c r="B39" s="76" t="s">
        <v>3518</v>
      </c>
      <c r="C39" s="76" t="s">
        <v>3519</v>
      </c>
      <c r="D39" s="76">
        <v>9</v>
      </c>
      <c r="E39" s="75" t="s">
        <v>703</v>
      </c>
      <c r="F39" s="77">
        <v>212</v>
      </c>
      <c r="G39" s="76" t="s">
        <v>90</v>
      </c>
      <c r="H39" s="76" t="s">
        <v>90</v>
      </c>
      <c r="I39" s="76">
        <v>212</v>
      </c>
      <c r="J39" s="75" t="s">
        <v>703</v>
      </c>
    </row>
    <row r="40" spans="1:10">
      <c r="A40" s="77">
        <v>234</v>
      </c>
      <c r="B40" s="78" t="s">
        <v>3518</v>
      </c>
      <c r="C40" s="78" t="s">
        <v>3519</v>
      </c>
      <c r="D40" s="76">
        <v>5</v>
      </c>
      <c r="E40" s="75" t="s">
        <v>497</v>
      </c>
      <c r="F40" s="77">
        <v>234</v>
      </c>
      <c r="G40" s="78" t="s">
        <v>92</v>
      </c>
      <c r="H40" s="78" t="s">
        <v>92</v>
      </c>
      <c r="I40" s="78">
        <v>234</v>
      </c>
      <c r="J40" s="75" t="s">
        <v>497</v>
      </c>
    </row>
    <row r="41" spans="1:10">
      <c r="A41" s="77">
        <v>237</v>
      </c>
      <c r="B41" s="76" t="s">
        <v>3518</v>
      </c>
      <c r="C41" s="76" t="s">
        <v>3519</v>
      </c>
      <c r="D41" s="76">
        <v>6</v>
      </c>
      <c r="E41" s="75" t="s">
        <v>3532</v>
      </c>
      <c r="F41" s="77">
        <v>237</v>
      </c>
      <c r="G41" s="79" t="s">
        <v>95</v>
      </c>
      <c r="H41" s="79" t="s">
        <v>3533</v>
      </c>
      <c r="I41" s="76">
        <v>237</v>
      </c>
      <c r="J41" s="75" t="s">
        <v>3532</v>
      </c>
    </row>
    <row r="42" spans="1:10">
      <c r="A42" s="77">
        <v>240</v>
      </c>
      <c r="B42" s="78" t="s">
        <v>3518</v>
      </c>
      <c r="C42" s="78" t="s">
        <v>3519</v>
      </c>
      <c r="D42" s="76">
        <v>5</v>
      </c>
      <c r="E42" s="75" t="s">
        <v>497</v>
      </c>
      <c r="F42" s="77">
        <v>240</v>
      </c>
      <c r="G42" s="78" t="s">
        <v>97</v>
      </c>
      <c r="H42" s="78" t="s">
        <v>3534</v>
      </c>
      <c r="I42" s="78">
        <v>240</v>
      </c>
      <c r="J42" s="75" t="s">
        <v>497</v>
      </c>
    </row>
    <row r="43" spans="1:10">
      <c r="A43" s="77">
        <v>250</v>
      </c>
      <c r="B43" s="76" t="s">
        <v>3518</v>
      </c>
      <c r="C43" s="76" t="s">
        <v>3519</v>
      </c>
      <c r="D43" s="76">
        <v>2</v>
      </c>
      <c r="E43" s="75" t="s">
        <v>687</v>
      </c>
      <c r="F43" s="77">
        <v>250</v>
      </c>
      <c r="G43" s="76" t="s">
        <v>99</v>
      </c>
      <c r="H43" s="76" t="s">
        <v>99</v>
      </c>
      <c r="I43" s="76">
        <v>250</v>
      </c>
      <c r="J43" s="75" t="s">
        <v>687</v>
      </c>
    </row>
    <row r="44" spans="1:10">
      <c r="A44" s="77">
        <v>148</v>
      </c>
      <c r="B44" s="76" t="s">
        <v>3518</v>
      </c>
      <c r="C44" s="76" t="s">
        <v>3519</v>
      </c>
      <c r="D44" s="78">
        <v>7</v>
      </c>
      <c r="E44" s="75" t="s">
        <v>499</v>
      </c>
      <c r="F44" s="77">
        <v>148</v>
      </c>
      <c r="G44" s="76" t="s">
        <v>73</v>
      </c>
      <c r="H44" s="76" t="s">
        <v>73</v>
      </c>
      <c r="I44" s="76">
        <v>148</v>
      </c>
      <c r="J44" s="75" t="s">
        <v>499</v>
      </c>
    </row>
    <row r="45" spans="1:10">
      <c r="A45" s="77">
        <v>697</v>
      </c>
      <c r="B45" s="78" t="s">
        <v>3518</v>
      </c>
      <c r="C45" s="78" t="s">
        <v>3519</v>
      </c>
      <c r="D45" s="78">
        <v>7</v>
      </c>
      <c r="E45" s="75" t="s">
        <v>499</v>
      </c>
      <c r="F45" s="77">
        <v>697</v>
      </c>
      <c r="G45" s="78" t="s">
        <v>223</v>
      </c>
      <c r="H45" s="78" t="s">
        <v>223</v>
      </c>
      <c r="I45" s="78">
        <v>697</v>
      </c>
      <c r="J45" s="75" t="s">
        <v>499</v>
      </c>
    </row>
    <row r="46" spans="1:10">
      <c r="A46" s="77">
        <v>264</v>
      </c>
      <c r="B46" s="78" t="s">
        <v>3518</v>
      </c>
      <c r="C46" s="78" t="s">
        <v>3519</v>
      </c>
      <c r="D46" s="76">
        <v>6</v>
      </c>
      <c r="E46" s="75" t="s">
        <v>498</v>
      </c>
      <c r="F46" s="77">
        <v>264</v>
      </c>
      <c r="G46" s="79" t="s">
        <v>102</v>
      </c>
      <c r="H46" s="79" t="s">
        <v>101</v>
      </c>
      <c r="I46" s="78">
        <v>264</v>
      </c>
      <c r="J46" s="75" t="s">
        <v>498</v>
      </c>
    </row>
    <row r="47" spans="1:10">
      <c r="A47" s="77">
        <v>266</v>
      </c>
      <c r="B47" s="76" t="s">
        <v>3518</v>
      </c>
      <c r="C47" s="76" t="s">
        <v>3519</v>
      </c>
      <c r="D47" s="76">
        <v>9</v>
      </c>
      <c r="E47" s="75" t="s">
        <v>703</v>
      </c>
      <c r="F47" s="77">
        <v>266</v>
      </c>
      <c r="G47" s="76" t="s">
        <v>104</v>
      </c>
      <c r="H47" s="76" t="s">
        <v>104</v>
      </c>
      <c r="I47" s="76">
        <v>266</v>
      </c>
      <c r="J47" s="75" t="s">
        <v>703</v>
      </c>
    </row>
    <row r="48" spans="1:10">
      <c r="A48" s="77">
        <v>282</v>
      </c>
      <c r="B48" s="78" t="s">
        <v>3518</v>
      </c>
      <c r="C48" s="78" t="s">
        <v>3519</v>
      </c>
      <c r="D48" s="76">
        <v>8</v>
      </c>
      <c r="E48" s="75" t="s">
        <v>500</v>
      </c>
      <c r="F48" s="77">
        <v>282</v>
      </c>
      <c r="G48" s="78" t="s">
        <v>106</v>
      </c>
      <c r="H48" s="78" t="s">
        <v>106</v>
      </c>
      <c r="I48" s="78">
        <v>282</v>
      </c>
      <c r="J48" s="75" t="s">
        <v>500</v>
      </c>
    </row>
    <row r="49" spans="1:10">
      <c r="A49" s="77">
        <v>284</v>
      </c>
      <c r="B49" s="76" t="s">
        <v>3518</v>
      </c>
      <c r="C49" s="76" t="s">
        <v>3519</v>
      </c>
      <c r="D49" s="76">
        <v>5</v>
      </c>
      <c r="E49" s="75" t="s">
        <v>497</v>
      </c>
      <c r="F49" s="77">
        <v>284</v>
      </c>
      <c r="G49" s="76" t="s">
        <v>108</v>
      </c>
      <c r="H49" s="76" t="s">
        <v>108</v>
      </c>
      <c r="I49" s="76">
        <v>284</v>
      </c>
      <c r="J49" s="75" t="s">
        <v>497</v>
      </c>
    </row>
    <row r="50" spans="1:10">
      <c r="A50" s="77">
        <v>306</v>
      </c>
      <c r="B50" s="78" t="s">
        <v>3518</v>
      </c>
      <c r="C50" s="78" t="s">
        <v>3519</v>
      </c>
      <c r="D50" s="76">
        <v>5</v>
      </c>
      <c r="E50" s="75" t="s">
        <v>497</v>
      </c>
      <c r="F50" s="77">
        <v>306</v>
      </c>
      <c r="G50" s="78" t="s">
        <v>110</v>
      </c>
      <c r="H50" s="78" t="s">
        <v>110</v>
      </c>
      <c r="I50" s="78">
        <v>306</v>
      </c>
      <c r="J50" s="75" t="s">
        <v>497</v>
      </c>
    </row>
    <row r="51" spans="1:10">
      <c r="A51" s="77">
        <v>308</v>
      </c>
      <c r="B51" s="76" t="s">
        <v>3518</v>
      </c>
      <c r="C51" s="76" t="s">
        <v>3519</v>
      </c>
      <c r="D51" s="76">
        <v>9</v>
      </c>
      <c r="E51" s="75" t="s">
        <v>703</v>
      </c>
      <c r="F51" s="77">
        <v>308</v>
      </c>
      <c r="G51" s="76" t="s">
        <v>112</v>
      </c>
      <c r="H51" s="76" t="s">
        <v>112</v>
      </c>
      <c r="I51" s="76">
        <v>308</v>
      </c>
      <c r="J51" s="75" t="s">
        <v>703</v>
      </c>
    </row>
    <row r="52" spans="1:10">
      <c r="A52" s="77">
        <v>310</v>
      </c>
      <c r="B52" s="78" t="s">
        <v>3518</v>
      </c>
      <c r="C52" s="78" t="s">
        <v>3519</v>
      </c>
      <c r="D52" s="76">
        <v>6</v>
      </c>
      <c r="E52" s="75" t="s">
        <v>3532</v>
      </c>
      <c r="F52" s="77">
        <v>310</v>
      </c>
      <c r="G52" s="78" t="s">
        <v>114</v>
      </c>
      <c r="H52" s="78" t="s">
        <v>3535</v>
      </c>
      <c r="I52" s="78">
        <v>310</v>
      </c>
      <c r="J52" s="75" t="s">
        <v>3532</v>
      </c>
    </row>
    <row r="53" spans="1:10">
      <c r="A53" s="77">
        <v>313</v>
      </c>
      <c r="B53" s="76" t="s">
        <v>3518</v>
      </c>
      <c r="C53" s="76" t="s">
        <v>3519</v>
      </c>
      <c r="D53" s="78">
        <v>7</v>
      </c>
      <c r="E53" s="75" t="s">
        <v>499</v>
      </c>
      <c r="F53" s="77">
        <v>313</v>
      </c>
      <c r="G53" s="76" t="s">
        <v>116</v>
      </c>
      <c r="H53" s="76" t="s">
        <v>116</v>
      </c>
      <c r="I53" s="76">
        <v>313</v>
      </c>
      <c r="J53" s="75" t="s">
        <v>499</v>
      </c>
    </row>
    <row r="54" spans="1:10">
      <c r="A54" s="77">
        <v>315</v>
      </c>
      <c r="B54" s="78" t="s">
        <v>3518</v>
      </c>
      <c r="C54" s="78" t="s">
        <v>3519</v>
      </c>
      <c r="D54" s="76">
        <v>6</v>
      </c>
      <c r="E54" s="75" t="s">
        <v>498</v>
      </c>
      <c r="F54" s="77">
        <v>315</v>
      </c>
      <c r="G54" s="78" t="s">
        <v>118</v>
      </c>
      <c r="H54" s="78" t="s">
        <v>118</v>
      </c>
      <c r="I54" s="78">
        <v>315</v>
      </c>
      <c r="J54" s="75" t="s">
        <v>498</v>
      </c>
    </row>
    <row r="55" spans="1:10">
      <c r="A55" s="77">
        <v>318</v>
      </c>
      <c r="B55" s="76" t="s">
        <v>3518</v>
      </c>
      <c r="C55" s="76" t="s">
        <v>3519</v>
      </c>
      <c r="D55" s="78">
        <v>7</v>
      </c>
      <c r="E55" s="75" t="s">
        <v>499</v>
      </c>
      <c r="F55" s="77">
        <v>318</v>
      </c>
      <c r="G55" s="76" t="s">
        <v>120</v>
      </c>
      <c r="H55" s="76" t="s">
        <v>120</v>
      </c>
      <c r="I55" s="76">
        <v>318</v>
      </c>
      <c r="J55" s="75" t="s">
        <v>499</v>
      </c>
    </row>
    <row r="56" spans="1:10">
      <c r="A56" s="77">
        <v>321</v>
      </c>
      <c r="B56" s="78" t="s">
        <v>3518</v>
      </c>
      <c r="C56" s="78" t="s">
        <v>3519</v>
      </c>
      <c r="D56" s="78">
        <v>7</v>
      </c>
      <c r="E56" s="75" t="s">
        <v>499</v>
      </c>
      <c r="F56" s="77">
        <v>321</v>
      </c>
      <c r="G56" s="78" t="s">
        <v>122</v>
      </c>
      <c r="H56" s="78" t="s">
        <v>3536</v>
      </c>
      <c r="I56" s="78">
        <v>321</v>
      </c>
      <c r="J56" s="75" t="s">
        <v>499</v>
      </c>
    </row>
    <row r="57" spans="1:10">
      <c r="A57" s="77">
        <v>347</v>
      </c>
      <c r="B57" s="76" t="s">
        <v>3518</v>
      </c>
      <c r="C57" s="76" t="s">
        <v>3519</v>
      </c>
      <c r="D57" s="76">
        <v>5</v>
      </c>
      <c r="E57" s="75" t="s">
        <v>497</v>
      </c>
      <c r="F57" s="77">
        <v>347</v>
      </c>
      <c r="G57" s="76" t="s">
        <v>124</v>
      </c>
      <c r="H57" s="76" t="s">
        <v>124</v>
      </c>
      <c r="I57" s="76">
        <v>347</v>
      </c>
      <c r="J57" s="75" t="s">
        <v>497</v>
      </c>
    </row>
    <row r="58" spans="1:10">
      <c r="A58" s="77">
        <v>353</v>
      </c>
      <c r="B58" s="78" t="s">
        <v>3518</v>
      </c>
      <c r="C58" s="78" t="s">
        <v>3519</v>
      </c>
      <c r="D58" s="76">
        <v>8</v>
      </c>
      <c r="E58" s="75" t="s">
        <v>500</v>
      </c>
      <c r="F58" s="77">
        <v>353</v>
      </c>
      <c r="G58" s="78" t="s">
        <v>126</v>
      </c>
      <c r="H58" s="78" t="s">
        <v>126</v>
      </c>
      <c r="I58" s="78">
        <v>353</v>
      </c>
      <c r="J58" s="75" t="s">
        <v>500</v>
      </c>
    </row>
    <row r="59" spans="1:10">
      <c r="A59" s="77">
        <v>360</v>
      </c>
      <c r="B59" s="76" t="s">
        <v>3518</v>
      </c>
      <c r="C59" s="76" t="s">
        <v>3519</v>
      </c>
      <c r="D59" s="76">
        <v>9</v>
      </c>
      <c r="E59" s="75" t="s">
        <v>703</v>
      </c>
      <c r="F59" s="77">
        <v>360</v>
      </c>
      <c r="G59" s="79" t="s">
        <v>3349</v>
      </c>
      <c r="H59" s="79" t="s">
        <v>128</v>
      </c>
      <c r="I59" s="76">
        <v>360</v>
      </c>
      <c r="J59" s="75" t="s">
        <v>703</v>
      </c>
    </row>
    <row r="60" spans="1:10">
      <c r="A60" s="77">
        <v>361</v>
      </c>
      <c r="B60" s="78" t="s">
        <v>3518</v>
      </c>
      <c r="C60" s="78" t="s">
        <v>3519</v>
      </c>
      <c r="D60" s="76">
        <v>6</v>
      </c>
      <c r="E60" s="75" t="s">
        <v>498</v>
      </c>
      <c r="F60" s="77">
        <v>361</v>
      </c>
      <c r="G60" s="78" t="s">
        <v>131</v>
      </c>
      <c r="H60" s="78" t="s">
        <v>131</v>
      </c>
      <c r="I60" s="78">
        <v>361</v>
      </c>
      <c r="J60" s="75" t="s">
        <v>498</v>
      </c>
    </row>
    <row r="61" spans="1:10">
      <c r="A61" s="77">
        <v>364</v>
      </c>
      <c r="B61" s="76" t="s">
        <v>3518</v>
      </c>
      <c r="C61" s="76" t="s">
        <v>3519</v>
      </c>
      <c r="D61" s="76">
        <v>8</v>
      </c>
      <c r="E61" s="75" t="s">
        <v>500</v>
      </c>
      <c r="F61" s="77">
        <v>364</v>
      </c>
      <c r="G61" s="76" t="s">
        <v>133</v>
      </c>
      <c r="H61" s="76" t="s">
        <v>3537</v>
      </c>
      <c r="I61" s="76">
        <v>364</v>
      </c>
      <c r="J61" s="75" t="s">
        <v>500</v>
      </c>
    </row>
    <row r="62" spans="1:10">
      <c r="A62" s="77">
        <v>368</v>
      </c>
      <c r="B62" s="78" t="s">
        <v>3518</v>
      </c>
      <c r="C62" s="78" t="s">
        <v>3519</v>
      </c>
      <c r="D62" s="76">
        <v>8</v>
      </c>
      <c r="E62" s="75" t="s">
        <v>500</v>
      </c>
      <c r="F62" s="77">
        <v>368</v>
      </c>
      <c r="G62" s="78" t="s">
        <v>135</v>
      </c>
      <c r="H62" s="78" t="s">
        <v>3538</v>
      </c>
      <c r="I62" s="78">
        <v>368</v>
      </c>
      <c r="J62" s="75" t="s">
        <v>500</v>
      </c>
    </row>
    <row r="63" spans="1:10">
      <c r="A63" s="77">
        <v>376</v>
      </c>
      <c r="B63" s="76" t="s">
        <v>3518</v>
      </c>
      <c r="C63" s="76" t="s">
        <v>3519</v>
      </c>
      <c r="D63" s="78">
        <v>7</v>
      </c>
      <c r="E63" s="75" t="s">
        <v>499</v>
      </c>
      <c r="F63" s="77">
        <v>376</v>
      </c>
      <c r="G63" s="76" t="s">
        <v>137</v>
      </c>
      <c r="H63" s="76" t="s">
        <v>137</v>
      </c>
      <c r="I63" s="76">
        <v>376</v>
      </c>
      <c r="J63" s="75" t="s">
        <v>499</v>
      </c>
    </row>
    <row r="64" spans="1:10">
      <c r="A64" s="77">
        <v>380</v>
      </c>
      <c r="B64" s="78" t="s">
        <v>3518</v>
      </c>
      <c r="C64" s="78" t="s">
        <v>3519</v>
      </c>
      <c r="D64" s="76">
        <v>9</v>
      </c>
      <c r="E64" s="75" t="s">
        <v>703</v>
      </c>
      <c r="F64" s="77">
        <v>380</v>
      </c>
      <c r="G64" s="78" t="s">
        <v>139</v>
      </c>
      <c r="H64" s="78" t="s">
        <v>139</v>
      </c>
      <c r="I64" s="78">
        <v>380</v>
      </c>
      <c r="J64" s="75" t="s">
        <v>703</v>
      </c>
    </row>
    <row r="65" spans="1:10">
      <c r="A65" s="77">
        <v>390</v>
      </c>
      <c r="B65" s="76" t="s">
        <v>3518</v>
      </c>
      <c r="C65" s="76" t="s">
        <v>3519</v>
      </c>
      <c r="D65" s="76">
        <v>8</v>
      </c>
      <c r="E65" s="75" t="s">
        <v>500</v>
      </c>
      <c r="F65" s="77">
        <v>390</v>
      </c>
      <c r="G65" s="76" t="s">
        <v>141</v>
      </c>
      <c r="H65" s="76" t="s">
        <v>141</v>
      </c>
      <c r="I65" s="76">
        <v>390</v>
      </c>
      <c r="J65" s="75" t="s">
        <v>500</v>
      </c>
    </row>
    <row r="66" spans="1:10">
      <c r="A66" s="77">
        <v>400</v>
      </c>
      <c r="B66" s="78" t="s">
        <v>3518</v>
      </c>
      <c r="C66" s="78" t="s">
        <v>3519</v>
      </c>
      <c r="D66" s="78">
        <v>7</v>
      </c>
      <c r="E66" s="75" t="s">
        <v>499</v>
      </c>
      <c r="F66" s="77">
        <v>400</v>
      </c>
      <c r="G66" s="78" t="s">
        <v>143</v>
      </c>
      <c r="H66" s="78" t="s">
        <v>3539</v>
      </c>
      <c r="I66" s="78">
        <v>400</v>
      </c>
      <c r="J66" s="75" t="s">
        <v>499</v>
      </c>
    </row>
    <row r="67" spans="1:10">
      <c r="A67" s="77">
        <v>411</v>
      </c>
      <c r="B67" s="76" t="s">
        <v>3518</v>
      </c>
      <c r="C67" s="76" t="s">
        <v>3519</v>
      </c>
      <c r="D67" s="76">
        <v>5</v>
      </c>
      <c r="E67" s="75" t="s">
        <v>497</v>
      </c>
      <c r="F67" s="77">
        <v>411</v>
      </c>
      <c r="G67" s="76" t="s">
        <v>145</v>
      </c>
      <c r="H67" s="76" t="s">
        <v>145</v>
      </c>
      <c r="I67" s="76">
        <v>411</v>
      </c>
      <c r="J67" s="75" t="s">
        <v>497</v>
      </c>
    </row>
    <row r="68" spans="1:10">
      <c r="A68" s="77">
        <v>425</v>
      </c>
      <c r="B68" s="78" t="s">
        <v>3518</v>
      </c>
      <c r="C68" s="78" t="s">
        <v>3519</v>
      </c>
      <c r="D68" s="78">
        <v>1</v>
      </c>
      <c r="E68" s="75" t="s">
        <v>683</v>
      </c>
      <c r="F68" s="77">
        <v>425</v>
      </c>
      <c r="G68" s="78" t="s">
        <v>147</v>
      </c>
      <c r="H68" s="78" t="s">
        <v>147</v>
      </c>
      <c r="I68" s="78">
        <v>425</v>
      </c>
      <c r="J68" s="75" t="s">
        <v>683</v>
      </c>
    </row>
    <row r="69" spans="1:10">
      <c r="A69" s="77">
        <v>440</v>
      </c>
      <c r="B69" s="76" t="s">
        <v>3518</v>
      </c>
      <c r="C69" s="76" t="s">
        <v>3519</v>
      </c>
      <c r="D69" s="78">
        <v>7</v>
      </c>
      <c r="E69" s="75" t="s">
        <v>499</v>
      </c>
      <c r="F69" s="77">
        <v>440</v>
      </c>
      <c r="G69" s="76" t="s">
        <v>149</v>
      </c>
      <c r="H69" s="76" t="s">
        <v>149</v>
      </c>
      <c r="I69" s="76">
        <v>440</v>
      </c>
      <c r="J69" s="75" t="s">
        <v>499</v>
      </c>
    </row>
    <row r="70" spans="1:10">
      <c r="A70" s="77">
        <v>1</v>
      </c>
      <c r="B70" s="76" t="s">
        <v>3518</v>
      </c>
      <c r="C70" s="76" t="s">
        <v>3519</v>
      </c>
      <c r="D70" s="76">
        <v>9</v>
      </c>
      <c r="E70" s="75" t="s">
        <v>703</v>
      </c>
      <c r="F70" s="77">
        <v>1</v>
      </c>
      <c r="G70" s="76" t="s">
        <v>6</v>
      </c>
      <c r="H70" s="76" t="s">
        <v>3540</v>
      </c>
      <c r="I70" s="76">
        <v>1</v>
      </c>
      <c r="J70" s="75" t="s">
        <v>703</v>
      </c>
    </row>
    <row r="71" spans="1:10">
      <c r="A71" s="77">
        <v>467</v>
      </c>
      <c r="B71" s="78" t="s">
        <v>3518</v>
      </c>
      <c r="C71" s="78" t="s">
        <v>3519</v>
      </c>
      <c r="D71" s="76">
        <v>8</v>
      </c>
      <c r="E71" s="75" t="s">
        <v>500</v>
      </c>
      <c r="F71" s="77">
        <v>467</v>
      </c>
      <c r="G71" s="78" t="s">
        <v>151</v>
      </c>
      <c r="H71" s="78" t="s">
        <v>151</v>
      </c>
      <c r="I71" s="78">
        <v>467</v>
      </c>
      <c r="J71" s="75" t="s">
        <v>500</v>
      </c>
    </row>
    <row r="72" spans="1:10">
      <c r="A72" s="77">
        <v>475</v>
      </c>
      <c r="B72" s="76" t="s">
        <v>3518</v>
      </c>
      <c r="C72" s="76" t="s">
        <v>3519</v>
      </c>
      <c r="D72" s="76">
        <v>3</v>
      </c>
      <c r="E72" s="75" t="s">
        <v>690</v>
      </c>
      <c r="F72" s="77">
        <v>475</v>
      </c>
      <c r="G72" s="76" t="s">
        <v>153</v>
      </c>
      <c r="H72" s="76" t="s">
        <v>3541</v>
      </c>
      <c r="I72" s="76">
        <v>475</v>
      </c>
      <c r="J72" s="75" t="s">
        <v>690</v>
      </c>
    </row>
    <row r="73" spans="1:10">
      <c r="A73" s="77">
        <v>480</v>
      </c>
      <c r="B73" s="78" t="s">
        <v>3518</v>
      </c>
      <c r="C73" s="78" t="s">
        <v>3519</v>
      </c>
      <c r="D73" s="76">
        <v>3</v>
      </c>
      <c r="E73" s="75" t="s">
        <v>690</v>
      </c>
      <c r="F73" s="77">
        <v>480</v>
      </c>
      <c r="G73" s="78" t="s">
        <v>155</v>
      </c>
      <c r="H73" s="78" t="s">
        <v>3542</v>
      </c>
      <c r="I73" s="78">
        <v>480</v>
      </c>
      <c r="J73" s="75" t="s">
        <v>690</v>
      </c>
    </row>
    <row r="74" spans="1:10">
      <c r="A74" s="77">
        <v>483</v>
      </c>
      <c r="B74" s="76" t="s">
        <v>3518</v>
      </c>
      <c r="C74" s="76" t="s">
        <v>3519</v>
      </c>
      <c r="D74" s="78">
        <v>7</v>
      </c>
      <c r="E74" s="75" t="s">
        <v>499</v>
      </c>
      <c r="F74" s="77">
        <v>483</v>
      </c>
      <c r="G74" s="76" t="s">
        <v>157</v>
      </c>
      <c r="H74" s="76" t="s">
        <v>157</v>
      </c>
      <c r="I74" s="76">
        <v>483</v>
      </c>
      <c r="J74" s="75" t="s">
        <v>499</v>
      </c>
    </row>
    <row r="75" spans="1:10">
      <c r="A75" s="77">
        <v>495</v>
      </c>
      <c r="B75" s="76" t="s">
        <v>3518</v>
      </c>
      <c r="C75" s="76" t="s">
        <v>3519</v>
      </c>
      <c r="D75" s="76">
        <v>2</v>
      </c>
      <c r="E75" s="75" t="s">
        <v>687</v>
      </c>
      <c r="F75" s="77">
        <v>495</v>
      </c>
      <c r="G75" s="76" t="s">
        <v>161</v>
      </c>
      <c r="H75" s="76" t="s">
        <v>3543</v>
      </c>
      <c r="I75" s="76">
        <v>495</v>
      </c>
      <c r="J75" s="75" t="s">
        <v>687</v>
      </c>
    </row>
    <row r="76" spans="1:10">
      <c r="A76" s="77">
        <v>490</v>
      </c>
      <c r="B76" s="78" t="s">
        <v>3518</v>
      </c>
      <c r="C76" s="78" t="s">
        <v>3519</v>
      </c>
      <c r="D76" s="76">
        <v>3</v>
      </c>
      <c r="E76" s="75" t="s">
        <v>690</v>
      </c>
      <c r="F76" s="77">
        <v>490</v>
      </c>
      <c r="G76" s="78" t="s">
        <v>159</v>
      </c>
      <c r="H76" s="78" t="s">
        <v>3544</v>
      </c>
      <c r="I76" s="78">
        <v>490</v>
      </c>
      <c r="J76" s="75" t="s">
        <v>690</v>
      </c>
    </row>
    <row r="77" spans="1:10">
      <c r="A77" s="77">
        <v>501</v>
      </c>
      <c r="B77" s="78" t="s">
        <v>3518</v>
      </c>
      <c r="C77" s="78" t="s">
        <v>3519</v>
      </c>
      <c r="D77" s="76">
        <v>5</v>
      </c>
      <c r="E77" s="75" t="s">
        <v>497</v>
      </c>
      <c r="F77" s="77">
        <v>501</v>
      </c>
      <c r="G77" s="78" t="s">
        <v>163</v>
      </c>
      <c r="H77" s="78" t="s">
        <v>163</v>
      </c>
      <c r="I77" s="78">
        <v>501</v>
      </c>
      <c r="J77" s="75" t="s">
        <v>497</v>
      </c>
    </row>
    <row r="78" spans="1:10">
      <c r="A78" s="77">
        <v>541</v>
      </c>
      <c r="B78" s="76" t="s">
        <v>3518</v>
      </c>
      <c r="C78" s="76" t="s">
        <v>3519</v>
      </c>
      <c r="D78" s="78">
        <v>7</v>
      </c>
      <c r="E78" s="75" t="s">
        <v>499</v>
      </c>
      <c r="F78" s="77">
        <v>541</v>
      </c>
      <c r="G78" s="79" t="s">
        <v>3341</v>
      </c>
      <c r="H78" s="79" t="s">
        <v>3341</v>
      </c>
      <c r="I78" s="76">
        <v>541</v>
      </c>
      <c r="J78" s="75" t="s">
        <v>499</v>
      </c>
    </row>
    <row r="79" spans="1:10">
      <c r="A79" s="77">
        <v>543</v>
      </c>
      <c r="B79" s="78" t="s">
        <v>3518</v>
      </c>
      <c r="C79" s="78" t="s">
        <v>3519</v>
      </c>
      <c r="D79" s="76">
        <v>5</v>
      </c>
      <c r="E79" s="75" t="s">
        <v>497</v>
      </c>
      <c r="F79" s="77">
        <v>543</v>
      </c>
      <c r="G79" s="78" t="s">
        <v>167</v>
      </c>
      <c r="H79" s="78" t="s">
        <v>167</v>
      </c>
      <c r="I79" s="78">
        <v>543</v>
      </c>
      <c r="J79" s="75" t="s">
        <v>497</v>
      </c>
    </row>
    <row r="80" spans="1:10">
      <c r="A80" s="77">
        <v>576</v>
      </c>
      <c r="B80" s="76" t="s">
        <v>3518</v>
      </c>
      <c r="C80" s="76" t="s">
        <v>3519</v>
      </c>
      <c r="D80" s="76">
        <v>8</v>
      </c>
      <c r="E80" s="75" t="s">
        <v>500</v>
      </c>
      <c r="F80" s="77">
        <v>576</v>
      </c>
      <c r="G80" s="76" t="s">
        <v>169</v>
      </c>
      <c r="H80" s="76" t="s">
        <v>169</v>
      </c>
      <c r="I80" s="76">
        <v>576</v>
      </c>
      <c r="J80" s="75" t="s">
        <v>500</v>
      </c>
    </row>
    <row r="81" spans="1:10">
      <c r="A81" s="77">
        <v>579</v>
      </c>
      <c r="B81" s="78" t="s">
        <v>3518</v>
      </c>
      <c r="C81" s="78" t="s">
        <v>3519</v>
      </c>
      <c r="D81" s="78">
        <v>1</v>
      </c>
      <c r="E81" s="75" t="s">
        <v>683</v>
      </c>
      <c r="F81" s="77">
        <v>579</v>
      </c>
      <c r="G81" s="78" t="s">
        <v>171</v>
      </c>
      <c r="H81" s="78" t="s">
        <v>3545</v>
      </c>
      <c r="I81" s="78">
        <v>579</v>
      </c>
      <c r="J81" s="75" t="s">
        <v>683</v>
      </c>
    </row>
    <row r="82" spans="1:10">
      <c r="A82" s="77">
        <v>585</v>
      </c>
      <c r="B82" s="76" t="s">
        <v>3518</v>
      </c>
      <c r="C82" s="76" t="s">
        <v>3519</v>
      </c>
      <c r="D82" s="78">
        <v>1</v>
      </c>
      <c r="E82" s="75" t="s">
        <v>683</v>
      </c>
      <c r="F82" s="77">
        <v>585</v>
      </c>
      <c r="G82" s="76" t="s">
        <v>173</v>
      </c>
      <c r="H82" s="76" t="s">
        <v>173</v>
      </c>
      <c r="I82" s="76">
        <v>585</v>
      </c>
      <c r="J82" s="75" t="s">
        <v>683</v>
      </c>
    </row>
    <row r="83" spans="1:10">
      <c r="A83" s="77">
        <v>591</v>
      </c>
      <c r="B83" s="78" t="s">
        <v>3518</v>
      </c>
      <c r="C83" s="78" t="s">
        <v>3519</v>
      </c>
      <c r="D83" s="78">
        <v>1</v>
      </c>
      <c r="E83" s="75" t="s">
        <v>683</v>
      </c>
      <c r="F83" s="77">
        <v>591</v>
      </c>
      <c r="G83" s="78" t="s">
        <v>175</v>
      </c>
      <c r="H83" s="78" t="s">
        <v>175</v>
      </c>
      <c r="I83" s="78">
        <v>591</v>
      </c>
      <c r="J83" s="75" t="s">
        <v>683</v>
      </c>
    </row>
    <row r="84" spans="1:10">
      <c r="A84" s="77">
        <v>604</v>
      </c>
      <c r="B84" s="76" t="s">
        <v>3518</v>
      </c>
      <c r="C84" s="76" t="s">
        <v>3519</v>
      </c>
      <c r="D84" s="78">
        <v>4</v>
      </c>
      <c r="E84" s="75" t="s">
        <v>693</v>
      </c>
      <c r="F84" s="77">
        <v>604</v>
      </c>
      <c r="G84" s="76" t="s">
        <v>177</v>
      </c>
      <c r="H84" s="76" t="s">
        <v>177</v>
      </c>
      <c r="I84" s="76">
        <v>604</v>
      </c>
      <c r="J84" s="75" t="s">
        <v>693</v>
      </c>
    </row>
    <row r="85" spans="1:10">
      <c r="A85" s="77">
        <v>607</v>
      </c>
      <c r="B85" s="78" t="s">
        <v>3518</v>
      </c>
      <c r="C85" s="78" t="s">
        <v>3519</v>
      </c>
      <c r="D85" s="78">
        <v>7</v>
      </c>
      <c r="E85" s="75" t="s">
        <v>499</v>
      </c>
      <c r="F85" s="77">
        <v>607</v>
      </c>
      <c r="G85" s="79" t="s">
        <v>3342</v>
      </c>
      <c r="H85" s="79" t="s">
        <v>3342</v>
      </c>
      <c r="I85" s="78">
        <v>607</v>
      </c>
      <c r="J85" s="75" t="s">
        <v>499</v>
      </c>
    </row>
    <row r="86" spans="1:10">
      <c r="A86" s="77">
        <v>615</v>
      </c>
      <c r="B86" s="76" t="s">
        <v>3518</v>
      </c>
      <c r="C86" s="76" t="s">
        <v>3519</v>
      </c>
      <c r="D86" s="78">
        <v>7</v>
      </c>
      <c r="E86" s="75" t="s">
        <v>499</v>
      </c>
      <c r="F86" s="77">
        <v>615</v>
      </c>
      <c r="G86" s="76" t="s">
        <v>181</v>
      </c>
      <c r="H86" s="76" t="s">
        <v>181</v>
      </c>
      <c r="I86" s="76">
        <v>615</v>
      </c>
      <c r="J86" s="75" t="s">
        <v>499</v>
      </c>
    </row>
    <row r="87" spans="1:10">
      <c r="A87" s="77">
        <v>628</v>
      </c>
      <c r="B87" s="78" t="s">
        <v>3518</v>
      </c>
      <c r="C87" s="78" t="s">
        <v>3519</v>
      </c>
      <c r="D87" s="76">
        <v>5</v>
      </c>
      <c r="E87" s="75" t="s">
        <v>497</v>
      </c>
      <c r="F87" s="77">
        <v>628</v>
      </c>
      <c r="G87" s="78" t="s">
        <v>183</v>
      </c>
      <c r="H87" s="78" t="s">
        <v>183</v>
      </c>
      <c r="I87" s="78">
        <v>628</v>
      </c>
      <c r="J87" s="75" t="s">
        <v>497</v>
      </c>
    </row>
    <row r="88" spans="1:10">
      <c r="A88" s="77">
        <v>631</v>
      </c>
      <c r="B88" s="76" t="s">
        <v>3518</v>
      </c>
      <c r="C88" s="76" t="s">
        <v>3519</v>
      </c>
      <c r="D88" s="76">
        <v>9</v>
      </c>
      <c r="E88" s="75" t="s">
        <v>703</v>
      </c>
      <c r="F88" s="77">
        <v>631</v>
      </c>
      <c r="G88" s="76" t="s">
        <v>185</v>
      </c>
      <c r="H88" s="76" t="s">
        <v>185</v>
      </c>
      <c r="I88" s="76">
        <v>631</v>
      </c>
      <c r="J88" s="75" t="s">
        <v>703</v>
      </c>
    </row>
    <row r="89" spans="1:10">
      <c r="A89" s="77">
        <v>642</v>
      </c>
      <c r="B89" s="78" t="s">
        <v>3518</v>
      </c>
      <c r="C89" s="78" t="s">
        <v>3519</v>
      </c>
      <c r="D89" s="76">
        <v>8</v>
      </c>
      <c r="E89" s="75" t="s">
        <v>500</v>
      </c>
      <c r="F89" s="77">
        <v>642</v>
      </c>
      <c r="G89" s="78" t="s">
        <v>187</v>
      </c>
      <c r="H89" s="78" t="s">
        <v>187</v>
      </c>
      <c r="I89" s="78">
        <v>642</v>
      </c>
      <c r="J89" s="75" t="s">
        <v>500</v>
      </c>
    </row>
    <row r="90" spans="1:10">
      <c r="A90" s="77">
        <v>647</v>
      </c>
      <c r="B90" s="76" t="s">
        <v>3518</v>
      </c>
      <c r="C90" s="76" t="s">
        <v>3519</v>
      </c>
      <c r="D90" s="76">
        <v>6</v>
      </c>
      <c r="E90" s="75" t="s">
        <v>498</v>
      </c>
      <c r="F90" s="77">
        <v>647</v>
      </c>
      <c r="G90" s="79" t="s">
        <v>3546</v>
      </c>
      <c r="H90" s="79" t="s">
        <v>3547</v>
      </c>
      <c r="I90" s="76">
        <v>647</v>
      </c>
      <c r="J90" s="75" t="s">
        <v>498</v>
      </c>
    </row>
    <row r="91" spans="1:10">
      <c r="A91" s="77">
        <v>649</v>
      </c>
      <c r="B91" s="78" t="s">
        <v>3518</v>
      </c>
      <c r="C91" s="78" t="s">
        <v>3519</v>
      </c>
      <c r="D91" s="78">
        <v>7</v>
      </c>
      <c r="E91" s="75" t="s">
        <v>499</v>
      </c>
      <c r="F91" s="77">
        <v>649</v>
      </c>
      <c r="G91" s="78" t="s">
        <v>191</v>
      </c>
      <c r="H91" s="78" t="s">
        <v>191</v>
      </c>
      <c r="I91" s="78">
        <v>649</v>
      </c>
      <c r="J91" s="75" t="s">
        <v>499</v>
      </c>
    </row>
    <row r="92" spans="1:10">
      <c r="A92" s="77">
        <v>652</v>
      </c>
      <c r="B92" s="76" t="s">
        <v>3518</v>
      </c>
      <c r="C92" s="76" t="s">
        <v>3519</v>
      </c>
      <c r="D92" s="78">
        <v>7</v>
      </c>
      <c r="E92" s="75" t="s">
        <v>499</v>
      </c>
      <c r="F92" s="77">
        <v>652</v>
      </c>
      <c r="G92" s="76" t="s">
        <v>193</v>
      </c>
      <c r="H92" s="76" t="s">
        <v>193</v>
      </c>
      <c r="I92" s="76">
        <v>652</v>
      </c>
      <c r="J92" s="75" t="s">
        <v>499</v>
      </c>
    </row>
    <row r="93" spans="1:10">
      <c r="A93" s="77">
        <v>656</v>
      </c>
      <c r="B93" s="78" t="s">
        <v>3518</v>
      </c>
      <c r="C93" s="78" t="s">
        <v>3519</v>
      </c>
      <c r="D93" s="76">
        <v>5</v>
      </c>
      <c r="E93" s="75" t="s">
        <v>497</v>
      </c>
      <c r="F93" s="77">
        <v>656</v>
      </c>
      <c r="G93" s="78" t="s">
        <v>195</v>
      </c>
      <c r="H93" s="78" t="s">
        <v>3548</v>
      </c>
      <c r="I93" s="78">
        <v>656</v>
      </c>
      <c r="J93" s="75" t="s">
        <v>497</v>
      </c>
    </row>
    <row r="94" spans="1:10">
      <c r="A94" s="77">
        <v>658</v>
      </c>
      <c r="B94" s="76" t="s">
        <v>3518</v>
      </c>
      <c r="C94" s="76" t="s">
        <v>3519</v>
      </c>
      <c r="D94" s="76">
        <v>6</v>
      </c>
      <c r="E94" s="75" t="s">
        <v>498</v>
      </c>
      <c r="F94" s="77">
        <v>658</v>
      </c>
      <c r="G94" s="76" t="s">
        <v>197</v>
      </c>
      <c r="H94" s="76" t="s">
        <v>3549</v>
      </c>
      <c r="I94" s="76">
        <v>658</v>
      </c>
      <c r="J94" s="75" t="s">
        <v>498</v>
      </c>
    </row>
    <row r="95" spans="1:10">
      <c r="A95" s="77">
        <v>659</v>
      </c>
      <c r="B95" s="78" t="s">
        <v>3518</v>
      </c>
      <c r="C95" s="78" t="s">
        <v>3519</v>
      </c>
      <c r="D95" s="76">
        <v>3</v>
      </c>
      <c r="E95" s="75" t="s">
        <v>690</v>
      </c>
      <c r="F95" s="77">
        <v>659</v>
      </c>
      <c r="G95" s="78" t="s">
        <v>199</v>
      </c>
      <c r="H95" s="78" t="s">
        <v>3550</v>
      </c>
      <c r="I95" s="78">
        <v>659</v>
      </c>
      <c r="J95" s="75" t="s">
        <v>690</v>
      </c>
    </row>
    <row r="96" spans="1:10">
      <c r="A96" s="77">
        <v>660</v>
      </c>
      <c r="B96" s="76" t="s">
        <v>3518</v>
      </c>
      <c r="C96" s="76" t="s">
        <v>3519</v>
      </c>
      <c r="D96" s="78">
        <v>7</v>
      </c>
      <c r="E96" s="75" t="s">
        <v>499</v>
      </c>
      <c r="F96" s="77">
        <v>660</v>
      </c>
      <c r="G96" s="76" t="s">
        <v>201</v>
      </c>
      <c r="H96" s="76" t="s">
        <v>201</v>
      </c>
      <c r="I96" s="76">
        <v>660</v>
      </c>
      <c r="J96" s="75" t="s">
        <v>499</v>
      </c>
    </row>
    <row r="97" spans="1:10">
      <c r="A97" s="77">
        <v>664</v>
      </c>
      <c r="B97" s="78" t="s">
        <v>3518</v>
      </c>
      <c r="C97" s="78" t="s">
        <v>3519</v>
      </c>
      <c r="D97" s="76">
        <v>6</v>
      </c>
      <c r="E97" s="75" t="s">
        <v>498</v>
      </c>
      <c r="F97" s="77">
        <v>664</v>
      </c>
      <c r="G97" s="79" t="s">
        <v>3551</v>
      </c>
      <c r="H97" s="79" t="s">
        <v>3551</v>
      </c>
      <c r="I97" s="78">
        <v>664</v>
      </c>
      <c r="J97" s="75" t="s">
        <v>498</v>
      </c>
    </row>
    <row r="98" spans="1:10">
      <c r="A98" s="77">
        <v>665</v>
      </c>
      <c r="B98" s="76" t="s">
        <v>3518</v>
      </c>
      <c r="C98" s="76" t="s">
        <v>3519</v>
      </c>
      <c r="D98" s="76">
        <v>3</v>
      </c>
      <c r="E98" s="75" t="s">
        <v>690</v>
      </c>
      <c r="F98" s="77">
        <v>665</v>
      </c>
      <c r="G98" s="79" t="s">
        <v>207</v>
      </c>
      <c r="H98" s="79" t="s">
        <v>206</v>
      </c>
      <c r="I98" s="76">
        <v>665</v>
      </c>
      <c r="J98" s="75" t="s">
        <v>690</v>
      </c>
    </row>
    <row r="99" spans="1:10">
      <c r="A99" s="77">
        <v>667</v>
      </c>
      <c r="B99" s="78" t="s">
        <v>3518</v>
      </c>
      <c r="C99" s="78" t="s">
        <v>3519</v>
      </c>
      <c r="D99" s="78">
        <v>7</v>
      </c>
      <c r="E99" s="75" t="s">
        <v>499</v>
      </c>
      <c r="F99" s="77">
        <v>667</v>
      </c>
      <c r="G99" s="78" t="s">
        <v>209</v>
      </c>
      <c r="H99" s="78" t="s">
        <v>209</v>
      </c>
      <c r="I99" s="78">
        <v>667</v>
      </c>
      <c r="J99" s="75" t="s">
        <v>499</v>
      </c>
    </row>
    <row r="100" spans="1:10">
      <c r="A100" s="77">
        <v>670</v>
      </c>
      <c r="B100" s="76" t="s">
        <v>3518</v>
      </c>
      <c r="C100" s="76" t="s">
        <v>3519</v>
      </c>
      <c r="D100" s="78">
        <v>4</v>
      </c>
      <c r="E100" s="75" t="s">
        <v>693</v>
      </c>
      <c r="F100" s="77">
        <v>670</v>
      </c>
      <c r="G100" s="76" t="s">
        <v>211</v>
      </c>
      <c r="H100" s="76" t="s">
        <v>211</v>
      </c>
      <c r="I100" s="76">
        <v>670</v>
      </c>
      <c r="J100" s="75" t="s">
        <v>693</v>
      </c>
    </row>
    <row r="101" spans="1:10">
      <c r="A101" s="77">
        <v>674</v>
      </c>
      <c r="B101" s="78" t="s">
        <v>3518</v>
      </c>
      <c r="C101" s="78" t="s">
        <v>3519</v>
      </c>
      <c r="D101" s="78">
        <v>7</v>
      </c>
      <c r="E101" s="75" t="s">
        <v>499</v>
      </c>
      <c r="F101" s="77">
        <v>674</v>
      </c>
      <c r="G101" s="78" t="s">
        <v>213</v>
      </c>
      <c r="H101" s="78" t="s">
        <v>213</v>
      </c>
      <c r="I101" s="78">
        <v>674</v>
      </c>
      <c r="J101" s="75" t="s">
        <v>499</v>
      </c>
    </row>
    <row r="102" spans="1:10">
      <c r="A102" s="77">
        <v>679</v>
      </c>
      <c r="B102" s="76" t="s">
        <v>3518</v>
      </c>
      <c r="C102" s="76" t="s">
        <v>3519</v>
      </c>
      <c r="D102" s="76">
        <v>8</v>
      </c>
      <c r="E102" s="75" t="s">
        <v>500</v>
      </c>
      <c r="F102" s="77">
        <v>679</v>
      </c>
      <c r="G102" s="76" t="s">
        <v>217</v>
      </c>
      <c r="H102" s="76" t="s">
        <v>3552</v>
      </c>
      <c r="I102" s="76">
        <v>679</v>
      </c>
      <c r="J102" s="75" t="s">
        <v>500</v>
      </c>
    </row>
    <row r="103" spans="1:10">
      <c r="A103" s="77">
        <v>686</v>
      </c>
      <c r="B103" s="78" t="s">
        <v>3518</v>
      </c>
      <c r="C103" s="78" t="s">
        <v>3519</v>
      </c>
      <c r="D103" s="76">
        <v>6</v>
      </c>
      <c r="E103" s="75" t="s">
        <v>498</v>
      </c>
      <c r="F103" s="77">
        <v>686</v>
      </c>
      <c r="G103" s="78" t="s">
        <v>219</v>
      </c>
      <c r="H103" s="78" t="s">
        <v>219</v>
      </c>
      <c r="I103" s="78">
        <v>686</v>
      </c>
      <c r="J103" s="75" t="s">
        <v>498</v>
      </c>
    </row>
    <row r="104" spans="1:10">
      <c r="A104" s="77">
        <v>42</v>
      </c>
      <c r="B104" s="76" t="s">
        <v>3518</v>
      </c>
      <c r="C104" s="76" t="s">
        <v>3519</v>
      </c>
      <c r="D104" s="76">
        <v>5</v>
      </c>
      <c r="E104" s="75" t="s">
        <v>497</v>
      </c>
      <c r="F104" s="77">
        <v>42</v>
      </c>
      <c r="G104" s="79" t="s">
        <v>3553</v>
      </c>
      <c r="H104" s="79" t="s">
        <v>3553</v>
      </c>
      <c r="I104" s="76">
        <v>42</v>
      </c>
      <c r="J104" s="75" t="s">
        <v>497</v>
      </c>
    </row>
    <row r="105" spans="1:10">
      <c r="A105" s="77">
        <v>690</v>
      </c>
      <c r="B105" s="76" t="s">
        <v>3518</v>
      </c>
      <c r="C105" s="76" t="s">
        <v>3519</v>
      </c>
      <c r="D105" s="78">
        <v>4</v>
      </c>
      <c r="E105" s="75" t="s">
        <v>693</v>
      </c>
      <c r="F105" s="77">
        <v>690</v>
      </c>
      <c r="G105" s="76" t="s">
        <v>221</v>
      </c>
      <c r="H105" s="76" t="s">
        <v>221</v>
      </c>
      <c r="I105" s="76">
        <v>690</v>
      </c>
      <c r="J105" s="75" t="s">
        <v>693</v>
      </c>
    </row>
    <row r="106" spans="1:10">
      <c r="A106" s="77">
        <v>736</v>
      </c>
      <c r="B106" s="76" t="s">
        <v>3518</v>
      </c>
      <c r="C106" s="76" t="s">
        <v>3519</v>
      </c>
      <c r="D106" s="78">
        <v>4</v>
      </c>
      <c r="E106" s="75" t="s">
        <v>693</v>
      </c>
      <c r="F106" s="77">
        <v>736</v>
      </c>
      <c r="G106" s="76" t="s">
        <v>225</v>
      </c>
      <c r="H106" s="76" t="s">
        <v>225</v>
      </c>
      <c r="I106" s="76">
        <v>736</v>
      </c>
      <c r="J106" s="75" t="s">
        <v>693</v>
      </c>
    </row>
    <row r="107" spans="1:10">
      <c r="A107" s="77">
        <v>756</v>
      </c>
      <c r="B107" s="78" t="s">
        <v>3518</v>
      </c>
      <c r="C107" s="78" t="s">
        <v>3519</v>
      </c>
      <c r="D107" s="78">
        <v>7</v>
      </c>
      <c r="E107" s="75" t="s">
        <v>499</v>
      </c>
      <c r="F107" s="77">
        <v>756</v>
      </c>
      <c r="G107" s="79" t="s">
        <v>228</v>
      </c>
      <c r="H107" s="79" t="s">
        <v>227</v>
      </c>
      <c r="I107" s="78">
        <v>756</v>
      </c>
      <c r="J107" s="75" t="s">
        <v>499</v>
      </c>
    </row>
    <row r="108" spans="1:10">
      <c r="A108" s="77">
        <v>761</v>
      </c>
      <c r="B108" s="76" t="s">
        <v>3518</v>
      </c>
      <c r="C108" s="76" t="s">
        <v>3519</v>
      </c>
      <c r="D108" s="76">
        <v>5</v>
      </c>
      <c r="E108" s="75" t="s">
        <v>497</v>
      </c>
      <c r="F108" s="77">
        <v>761</v>
      </c>
      <c r="G108" s="76" t="s">
        <v>230</v>
      </c>
      <c r="H108" s="76" t="s">
        <v>3554</v>
      </c>
      <c r="I108" s="76">
        <v>761</v>
      </c>
      <c r="J108" s="75" t="s">
        <v>497</v>
      </c>
    </row>
    <row r="109" spans="1:10">
      <c r="A109" s="77">
        <v>789</v>
      </c>
      <c r="B109" s="78" t="s">
        <v>3518</v>
      </c>
      <c r="C109" s="78" t="s">
        <v>3519</v>
      </c>
      <c r="D109" s="76">
        <v>8</v>
      </c>
      <c r="E109" s="75" t="s">
        <v>500</v>
      </c>
      <c r="F109" s="77">
        <v>789</v>
      </c>
      <c r="G109" s="78" t="s">
        <v>232</v>
      </c>
      <c r="H109" s="78" t="s">
        <v>3555</v>
      </c>
      <c r="I109" s="78">
        <v>789</v>
      </c>
      <c r="J109" s="75" t="s">
        <v>500</v>
      </c>
    </row>
    <row r="110" spans="1:10">
      <c r="A110" s="77">
        <v>790</v>
      </c>
      <c r="B110" s="76" t="s">
        <v>3518</v>
      </c>
      <c r="C110" s="76" t="s">
        <v>3519</v>
      </c>
      <c r="D110" s="76">
        <v>2</v>
      </c>
      <c r="E110" s="75" t="s">
        <v>687</v>
      </c>
      <c r="F110" s="77">
        <v>790</v>
      </c>
      <c r="G110" s="76" t="s">
        <v>234</v>
      </c>
      <c r="H110" s="76" t="s">
        <v>3556</v>
      </c>
      <c r="I110" s="76">
        <v>790</v>
      </c>
      <c r="J110" s="75" t="s">
        <v>687</v>
      </c>
    </row>
    <row r="111" spans="1:10">
      <c r="A111" s="77">
        <v>792</v>
      </c>
      <c r="B111" s="78" t="s">
        <v>3518</v>
      </c>
      <c r="C111" s="78" t="s">
        <v>3519</v>
      </c>
      <c r="D111" s="76">
        <v>8</v>
      </c>
      <c r="E111" s="75" t="s">
        <v>500</v>
      </c>
      <c r="F111" s="77">
        <v>792</v>
      </c>
      <c r="G111" s="78" t="s">
        <v>236</v>
      </c>
      <c r="H111" s="78" t="s">
        <v>236</v>
      </c>
      <c r="I111" s="78">
        <v>792</v>
      </c>
      <c r="J111" s="75" t="s">
        <v>500</v>
      </c>
    </row>
    <row r="112" spans="1:10">
      <c r="A112" s="77">
        <v>809</v>
      </c>
      <c r="B112" s="76" t="s">
        <v>3518</v>
      </c>
      <c r="C112" s="76" t="s">
        <v>3519</v>
      </c>
      <c r="D112" s="76">
        <v>8</v>
      </c>
      <c r="E112" s="75" t="s">
        <v>500</v>
      </c>
      <c r="F112" s="77">
        <v>809</v>
      </c>
      <c r="G112" s="76" t="s">
        <v>238</v>
      </c>
      <c r="H112" s="76" t="s">
        <v>3557</v>
      </c>
      <c r="I112" s="76">
        <v>809</v>
      </c>
      <c r="J112" s="75" t="s">
        <v>500</v>
      </c>
    </row>
    <row r="113" spans="1:10">
      <c r="A113" s="77">
        <v>819</v>
      </c>
      <c r="B113" s="78" t="s">
        <v>3518</v>
      </c>
      <c r="C113" s="78" t="s">
        <v>3519</v>
      </c>
      <c r="D113" s="76">
        <v>6</v>
      </c>
      <c r="E113" s="75" t="s">
        <v>498</v>
      </c>
      <c r="F113" s="77">
        <v>819</v>
      </c>
      <c r="G113" s="78" t="s">
        <v>240</v>
      </c>
      <c r="H113" s="78" t="s">
        <v>240</v>
      </c>
      <c r="I113" s="78">
        <v>819</v>
      </c>
      <c r="J113" s="75" t="s">
        <v>498</v>
      </c>
    </row>
    <row r="114" spans="1:10">
      <c r="A114" s="77">
        <v>837</v>
      </c>
      <c r="B114" s="76" t="s">
        <v>3518</v>
      </c>
      <c r="C114" s="76" t="s">
        <v>3519</v>
      </c>
      <c r="D114" s="76">
        <v>3</v>
      </c>
      <c r="E114" s="75" t="s">
        <v>690</v>
      </c>
      <c r="F114" s="77">
        <v>837</v>
      </c>
      <c r="G114" s="76" t="s">
        <v>242</v>
      </c>
      <c r="H114" s="76" t="s">
        <v>242</v>
      </c>
      <c r="I114" s="76">
        <v>837</v>
      </c>
      <c r="J114" s="75" t="s">
        <v>690</v>
      </c>
    </row>
    <row r="115" spans="1:10">
      <c r="A115" s="77">
        <v>842</v>
      </c>
      <c r="B115" s="78" t="s">
        <v>3518</v>
      </c>
      <c r="C115" s="78" t="s">
        <v>3519</v>
      </c>
      <c r="D115" s="76">
        <v>5</v>
      </c>
      <c r="E115" s="75" t="s">
        <v>497</v>
      </c>
      <c r="F115" s="77">
        <v>842</v>
      </c>
      <c r="G115" s="78" t="s">
        <v>244</v>
      </c>
      <c r="H115" s="78" t="s">
        <v>244</v>
      </c>
      <c r="I115" s="78">
        <v>842</v>
      </c>
      <c r="J115" s="75" t="s">
        <v>497</v>
      </c>
    </row>
    <row r="116" spans="1:10">
      <c r="A116" s="77">
        <v>847</v>
      </c>
      <c r="B116" s="76" t="s">
        <v>3518</v>
      </c>
      <c r="C116" s="76" t="s">
        <v>3519</v>
      </c>
      <c r="D116" s="76">
        <v>8</v>
      </c>
      <c r="E116" s="75" t="s">
        <v>500</v>
      </c>
      <c r="F116" s="77">
        <v>847</v>
      </c>
      <c r="G116" s="76" t="s">
        <v>246</v>
      </c>
      <c r="H116" s="76" t="s">
        <v>246</v>
      </c>
      <c r="I116" s="76">
        <v>847</v>
      </c>
      <c r="J116" s="75" t="s">
        <v>500</v>
      </c>
    </row>
    <row r="117" spans="1:10">
      <c r="A117" s="77">
        <v>854</v>
      </c>
      <c r="B117" s="78" t="s">
        <v>3518</v>
      </c>
      <c r="C117" s="78" t="s">
        <v>3519</v>
      </c>
      <c r="D117" s="76">
        <v>6</v>
      </c>
      <c r="E117" s="75" t="s">
        <v>498</v>
      </c>
      <c r="F117" s="77">
        <v>854</v>
      </c>
      <c r="G117" s="78" t="s">
        <v>248</v>
      </c>
      <c r="H117" s="78" t="s">
        <v>248</v>
      </c>
      <c r="I117" s="78">
        <v>854</v>
      </c>
      <c r="J117" s="75" t="s">
        <v>498</v>
      </c>
    </row>
    <row r="118" spans="1:10">
      <c r="A118" s="77">
        <v>856</v>
      </c>
      <c r="B118" s="76" t="s">
        <v>3518</v>
      </c>
      <c r="C118" s="76" t="s">
        <v>3519</v>
      </c>
      <c r="D118" s="76">
        <v>8</v>
      </c>
      <c r="E118" s="75" t="s">
        <v>500</v>
      </c>
      <c r="F118" s="77">
        <v>856</v>
      </c>
      <c r="G118" s="76" t="s">
        <v>251</v>
      </c>
      <c r="H118" s="76" t="s">
        <v>3558</v>
      </c>
      <c r="I118" s="76">
        <v>856</v>
      </c>
      <c r="J118" s="75" t="s">
        <v>500</v>
      </c>
    </row>
    <row r="119" spans="1:10">
      <c r="A119" s="77">
        <v>858</v>
      </c>
      <c r="B119" s="78" t="s">
        <v>3518</v>
      </c>
      <c r="C119" s="78" t="s">
        <v>3519</v>
      </c>
      <c r="D119" s="78">
        <v>4</v>
      </c>
      <c r="E119" s="75" t="s">
        <v>693</v>
      </c>
      <c r="F119" s="77">
        <v>858</v>
      </c>
      <c r="G119" s="78" t="s">
        <v>253</v>
      </c>
      <c r="H119" s="78" t="s">
        <v>3559</v>
      </c>
      <c r="I119" s="78">
        <v>858</v>
      </c>
      <c r="J119" s="75" t="s">
        <v>693</v>
      </c>
    </row>
    <row r="120" spans="1:10">
      <c r="A120" s="77">
        <v>861</v>
      </c>
      <c r="B120" s="76" t="s">
        <v>3518</v>
      </c>
      <c r="C120" s="76" t="s">
        <v>3519</v>
      </c>
      <c r="D120" s="76">
        <v>8</v>
      </c>
      <c r="E120" s="75" t="s">
        <v>500</v>
      </c>
      <c r="F120" s="77">
        <v>861</v>
      </c>
      <c r="G120" s="76" t="s">
        <v>255</v>
      </c>
      <c r="H120" s="76" t="s">
        <v>255</v>
      </c>
      <c r="I120" s="76">
        <v>861</v>
      </c>
      <c r="J120" s="75" t="s">
        <v>500</v>
      </c>
    </row>
    <row r="121" spans="1:10">
      <c r="A121" s="77">
        <v>873</v>
      </c>
      <c r="B121" s="78" t="s">
        <v>3518</v>
      </c>
      <c r="C121" s="78" t="s">
        <v>3519</v>
      </c>
      <c r="D121" s="76">
        <v>3</v>
      </c>
      <c r="E121" s="75" t="s">
        <v>690</v>
      </c>
      <c r="F121" s="77">
        <v>873</v>
      </c>
      <c r="G121" s="78" t="s">
        <v>257</v>
      </c>
      <c r="H121" s="78" t="s">
        <v>3330</v>
      </c>
      <c r="I121" s="78">
        <v>873</v>
      </c>
      <c r="J121" s="75" t="s">
        <v>690</v>
      </c>
    </row>
    <row r="122" spans="1:10">
      <c r="A122" s="77">
        <v>885</v>
      </c>
      <c r="B122" s="76" t="s">
        <v>3518</v>
      </c>
      <c r="C122" s="76" t="s">
        <v>3519</v>
      </c>
      <c r="D122" s="78">
        <v>4</v>
      </c>
      <c r="E122" s="75" t="s">
        <v>693</v>
      </c>
      <c r="F122" s="77">
        <v>885</v>
      </c>
      <c r="G122" s="76" t="s">
        <v>259</v>
      </c>
      <c r="H122" s="76" t="s">
        <v>3560</v>
      </c>
      <c r="I122" s="76">
        <v>885</v>
      </c>
      <c r="J122" s="75" t="s">
        <v>693</v>
      </c>
    </row>
    <row r="123" spans="1:10">
      <c r="A123" s="77">
        <v>887</v>
      </c>
      <c r="B123" s="78" t="s">
        <v>3518</v>
      </c>
      <c r="C123" s="78" t="s">
        <v>3519</v>
      </c>
      <c r="D123" s="76">
        <v>6</v>
      </c>
      <c r="E123" s="75" t="s">
        <v>498</v>
      </c>
      <c r="F123" s="77">
        <v>887</v>
      </c>
      <c r="G123" s="78" t="s">
        <v>261</v>
      </c>
      <c r="H123" s="78" t="s">
        <v>261</v>
      </c>
      <c r="I123" s="78">
        <v>887</v>
      </c>
      <c r="J123" s="75" t="s">
        <v>498</v>
      </c>
    </row>
    <row r="124" spans="1:10">
      <c r="A124" s="77">
        <v>890</v>
      </c>
      <c r="B124" s="76" t="s">
        <v>3518</v>
      </c>
      <c r="C124" s="76" t="s">
        <v>3519</v>
      </c>
      <c r="D124" s="78">
        <v>4</v>
      </c>
      <c r="E124" s="75" t="s">
        <v>693</v>
      </c>
      <c r="F124" s="77">
        <v>890</v>
      </c>
      <c r="G124" s="76" t="s">
        <v>263</v>
      </c>
      <c r="H124" s="76" t="s">
        <v>3561</v>
      </c>
      <c r="I124" s="76">
        <v>890</v>
      </c>
      <c r="J124" s="75" t="s">
        <v>693</v>
      </c>
    </row>
    <row r="125" spans="1:10">
      <c r="A125" s="77">
        <v>893</v>
      </c>
      <c r="B125" s="78" t="s">
        <v>3518</v>
      </c>
      <c r="C125" s="78" t="s">
        <v>3519</v>
      </c>
      <c r="D125" s="78">
        <v>1</v>
      </c>
      <c r="E125" s="75" t="s">
        <v>683</v>
      </c>
      <c r="F125" s="77">
        <v>893</v>
      </c>
      <c r="G125" s="78" t="s">
        <v>265</v>
      </c>
      <c r="H125" s="78" t="s">
        <v>3562</v>
      </c>
      <c r="I125" s="78">
        <v>893</v>
      </c>
      <c r="J125" s="75" t="s">
        <v>683</v>
      </c>
    </row>
    <row r="126" spans="1:10">
      <c r="A126" s="77">
        <v>895</v>
      </c>
      <c r="B126" s="76" t="s">
        <v>3518</v>
      </c>
      <c r="C126" s="76" t="s">
        <v>3519</v>
      </c>
      <c r="D126" s="76">
        <v>2</v>
      </c>
      <c r="E126" s="75" t="s">
        <v>687</v>
      </c>
      <c r="F126" s="77">
        <v>895</v>
      </c>
      <c r="G126" s="76" t="s">
        <v>267</v>
      </c>
      <c r="H126" s="76" t="s">
        <v>267</v>
      </c>
      <c r="I126" s="76">
        <v>895</v>
      </c>
      <c r="J126" s="75" t="s">
        <v>687</v>
      </c>
    </row>
  </sheetData>
  <autoFilter ref="B1:J126" xr:uid="{00000000-0009-0000-0000-000018000000}"/>
  <conditionalFormatting sqref="G59">
    <cfRule type="cellIs" dxfId="21" priority="25" stopIfTrue="1" operator="equal">
      <formula>0</formula>
    </cfRule>
  </conditionalFormatting>
  <conditionalFormatting sqref="G107">
    <cfRule type="cellIs" dxfId="20" priority="24" stopIfTrue="1" operator="equal">
      <formula>0</formula>
    </cfRule>
  </conditionalFormatting>
  <conditionalFormatting sqref="G85">
    <cfRule type="cellIs" dxfId="19" priority="23" stopIfTrue="1" operator="equal">
      <formula>0</formula>
    </cfRule>
  </conditionalFormatting>
  <conditionalFormatting sqref="G78">
    <cfRule type="cellIs" dxfId="18" priority="22" stopIfTrue="1" operator="equal">
      <formula>0</formula>
    </cfRule>
  </conditionalFormatting>
  <conditionalFormatting sqref="G97">
    <cfRule type="cellIs" dxfId="17" priority="21" stopIfTrue="1" operator="equal">
      <formula>0</formula>
    </cfRule>
  </conditionalFormatting>
  <conditionalFormatting sqref="G90">
    <cfRule type="cellIs" dxfId="16" priority="20" stopIfTrue="1" operator="equal">
      <formula>0</formula>
    </cfRule>
  </conditionalFormatting>
  <conditionalFormatting sqref="G46">
    <cfRule type="cellIs" dxfId="15" priority="19" stopIfTrue="1" operator="equal">
      <formula>0</formula>
    </cfRule>
  </conditionalFormatting>
  <conditionalFormatting sqref="G41">
    <cfRule type="cellIs" dxfId="14" priority="18" stopIfTrue="1" operator="equal">
      <formula>0</formula>
    </cfRule>
  </conditionalFormatting>
  <conditionalFormatting sqref="G104">
    <cfRule type="cellIs" dxfId="13" priority="17" stopIfTrue="1" operator="equal">
      <formula>0</formula>
    </cfRule>
  </conditionalFormatting>
  <conditionalFormatting sqref="G11">
    <cfRule type="cellIs" dxfId="12" priority="16" stopIfTrue="1" operator="equal">
      <formula>0</formula>
    </cfRule>
  </conditionalFormatting>
  <conditionalFormatting sqref="G98">
    <cfRule type="cellIs" dxfId="11" priority="15" stopIfTrue="1" operator="equal">
      <formula>0</formula>
    </cfRule>
  </conditionalFormatting>
  <conditionalFormatting sqref="H59">
    <cfRule type="cellIs" dxfId="10" priority="14" stopIfTrue="1" operator="equal">
      <formula>0</formula>
    </cfRule>
  </conditionalFormatting>
  <conditionalFormatting sqref="H107">
    <cfRule type="cellIs" dxfId="9" priority="13" stopIfTrue="1" operator="equal">
      <formula>0</formula>
    </cfRule>
  </conditionalFormatting>
  <conditionalFormatting sqref="H85">
    <cfRule type="cellIs" dxfId="8" priority="12" stopIfTrue="1" operator="equal">
      <formula>0</formula>
    </cfRule>
  </conditionalFormatting>
  <conditionalFormatting sqref="H78">
    <cfRule type="cellIs" dxfId="7" priority="11" stopIfTrue="1" operator="equal">
      <formula>0</formula>
    </cfRule>
  </conditionalFormatting>
  <conditionalFormatting sqref="H97">
    <cfRule type="cellIs" dxfId="6" priority="10" stopIfTrue="1" operator="equal">
      <formula>0</formula>
    </cfRule>
  </conditionalFormatting>
  <conditionalFormatting sqref="H90">
    <cfRule type="cellIs" dxfId="5" priority="9" stopIfTrue="1" operator="equal">
      <formula>0</formula>
    </cfRule>
  </conditionalFormatting>
  <conditionalFormatting sqref="H46">
    <cfRule type="cellIs" dxfId="4" priority="8" stopIfTrue="1" operator="equal">
      <formula>0</formula>
    </cfRule>
  </conditionalFormatting>
  <conditionalFormatting sqref="H41">
    <cfRule type="cellIs" dxfId="3" priority="7" stopIfTrue="1" operator="equal">
      <formula>0</formula>
    </cfRule>
  </conditionalFormatting>
  <conditionalFormatting sqref="H104">
    <cfRule type="cellIs" dxfId="2" priority="6" stopIfTrue="1" operator="equal">
      <formula>0</formula>
    </cfRule>
  </conditionalFormatting>
  <conditionalFormatting sqref="H11">
    <cfRule type="cellIs" dxfId="1" priority="5" stopIfTrue="1" operator="equal">
      <formula>0</formula>
    </cfRule>
  </conditionalFormatting>
  <conditionalFormatting sqref="H98">
    <cfRule type="cellIs" dxfId="0" priority="4" stopIfTrue="1" operator="equal">
      <formula>0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52"/>
  <sheetViews>
    <sheetView workbookViewId="0">
      <selection activeCell="A5" sqref="A5"/>
    </sheetView>
  </sheetViews>
  <sheetFormatPr baseColWidth="10" defaultColWidth="11.42578125" defaultRowHeight="15" customHeight="1"/>
  <cols>
    <col min="1" max="1" width="32.28515625" customWidth="1"/>
    <col min="2" max="2" width="74.7109375" customWidth="1"/>
    <col min="3" max="3" width="19.7109375" customWidth="1"/>
    <col min="4" max="4" width="16.85546875" customWidth="1"/>
    <col min="5" max="5" width="32.28515625" customWidth="1"/>
  </cols>
  <sheetData>
    <row r="1" spans="1:5" ht="30" customHeight="1">
      <c r="A1" s="967" t="s">
        <v>3563</v>
      </c>
      <c r="B1" s="967"/>
      <c r="D1" s="967" t="s">
        <v>3564</v>
      </c>
      <c r="E1" s="967"/>
    </row>
    <row r="2" spans="1:5" ht="15" customHeight="1" thickBot="1">
      <c r="A2" s="93" t="s">
        <v>3565</v>
      </c>
      <c r="B2" s="94" t="s">
        <v>3566</v>
      </c>
      <c r="D2" s="17" t="s">
        <v>3567</v>
      </c>
      <c r="E2" s="17" t="s">
        <v>511</v>
      </c>
    </row>
    <row r="3" spans="1:5" ht="15" customHeight="1" thickBot="1">
      <c r="A3" s="90" t="s">
        <v>3568</v>
      </c>
      <c r="B3" s="91" t="s">
        <v>641</v>
      </c>
      <c r="D3" s="83" t="s">
        <v>3569</v>
      </c>
      <c r="E3" s="84" t="s">
        <v>516</v>
      </c>
    </row>
    <row r="4" spans="1:5" ht="15" customHeight="1" thickBot="1">
      <c r="A4" s="90" t="s">
        <v>527</v>
      </c>
      <c r="B4" s="91" t="s">
        <v>3570</v>
      </c>
      <c r="D4" s="83" t="s">
        <v>518</v>
      </c>
      <c r="E4" s="84" t="s">
        <v>519</v>
      </c>
    </row>
    <row r="5" spans="1:5" ht="15" customHeight="1" thickBot="1">
      <c r="A5" s="90" t="s">
        <v>3571</v>
      </c>
      <c r="B5" s="91" t="s">
        <v>3572</v>
      </c>
      <c r="D5" s="86" t="s">
        <v>3573</v>
      </c>
      <c r="E5" s="86" t="s">
        <v>3574</v>
      </c>
    </row>
    <row r="6" spans="1:5" ht="15" customHeight="1" thickBot="1">
      <c r="A6" s="90" t="s">
        <v>536</v>
      </c>
      <c r="B6" s="91" t="s">
        <v>3575</v>
      </c>
      <c r="D6" s="86" t="s">
        <v>3576</v>
      </c>
      <c r="E6" s="86" t="s">
        <v>3577</v>
      </c>
    </row>
    <row r="7" spans="1:5" ht="15" customHeight="1" thickBot="1">
      <c r="A7" s="90" t="s">
        <v>539</v>
      </c>
      <c r="B7" s="91" t="s">
        <v>3578</v>
      </c>
      <c r="D7" s="83" t="s">
        <v>533</v>
      </c>
      <c r="E7" s="84" t="s">
        <v>534</v>
      </c>
    </row>
    <row r="8" spans="1:5" ht="15" customHeight="1" thickBot="1">
      <c r="A8" s="90" t="s">
        <v>521</v>
      </c>
      <c r="B8" s="91" t="s">
        <v>3579</v>
      </c>
      <c r="D8" s="83" t="s">
        <v>530</v>
      </c>
      <c r="E8" s="87" t="s">
        <v>609</v>
      </c>
    </row>
    <row r="9" spans="1:5" ht="15" customHeight="1" thickBot="1">
      <c r="A9" s="90" t="s">
        <v>3580</v>
      </c>
      <c r="B9" s="91" t="s">
        <v>3581</v>
      </c>
    </row>
    <row r="10" spans="1:5" ht="15" customHeight="1" thickBot="1">
      <c r="A10" s="90" t="s">
        <v>614</v>
      </c>
      <c r="B10" s="91" t="s">
        <v>3582</v>
      </c>
    </row>
    <row r="11" spans="1:5" ht="15" customHeight="1" thickBot="1">
      <c r="A11" s="90" t="s">
        <v>618</v>
      </c>
      <c r="B11" s="91" t="s">
        <v>3583</v>
      </c>
    </row>
    <row r="12" spans="1:5" ht="15" customHeight="1" thickBot="1">
      <c r="A12" s="90" t="s">
        <v>542</v>
      </c>
      <c r="B12" s="91" t="s">
        <v>3584</v>
      </c>
    </row>
    <row r="13" spans="1:5" ht="15" customHeight="1" thickBot="1">
      <c r="A13" s="90" t="s">
        <v>3585</v>
      </c>
      <c r="B13" s="91" t="s">
        <v>3586</v>
      </c>
    </row>
    <row r="14" spans="1:5" ht="15" customHeight="1" thickBot="1">
      <c r="A14" s="90" t="s">
        <v>3587</v>
      </c>
      <c r="B14" s="91" t="s">
        <v>3588</v>
      </c>
    </row>
    <row r="15" spans="1:5" ht="15" customHeight="1" thickBot="1">
      <c r="A15" s="90" t="s">
        <v>524</v>
      </c>
      <c r="B15" s="91" t="s">
        <v>3589</v>
      </c>
    </row>
    <row r="16" spans="1:5" ht="15" customHeight="1" thickBot="1">
      <c r="A16" s="90" t="s">
        <v>3590</v>
      </c>
      <c r="B16" s="91" t="s">
        <v>3591</v>
      </c>
    </row>
    <row r="17" spans="1:5" ht="15" customHeight="1">
      <c r="A17" s="92"/>
    </row>
    <row r="18" spans="1:5" ht="15" customHeight="1">
      <c r="A18" s="92"/>
    </row>
    <row r="19" spans="1:5" ht="40.5" customHeight="1" thickBot="1">
      <c r="A19" s="967" t="s">
        <v>3592</v>
      </c>
      <c r="B19" s="967"/>
      <c r="D19" s="967" t="s">
        <v>3593</v>
      </c>
      <c r="E19" s="967"/>
    </row>
    <row r="20" spans="1:5" ht="15" customHeight="1" thickBot="1">
      <c r="A20" s="88" t="s">
        <v>3565</v>
      </c>
      <c r="B20" s="89" t="s">
        <v>3566</v>
      </c>
      <c r="D20" s="31" t="s">
        <v>3594</v>
      </c>
      <c r="E20" s="31" t="s">
        <v>514</v>
      </c>
    </row>
    <row r="21" spans="1:5" ht="15" customHeight="1" thickBot="1">
      <c r="A21" s="90" t="s">
        <v>3595</v>
      </c>
      <c r="B21" s="91" t="s">
        <v>3596</v>
      </c>
      <c r="D21" s="19" t="s">
        <v>562</v>
      </c>
      <c r="E21" s="19" t="s">
        <v>522</v>
      </c>
    </row>
    <row r="22" spans="1:5" ht="15" customHeight="1" thickBot="1">
      <c r="A22" s="90" t="s">
        <v>3597</v>
      </c>
      <c r="B22" s="91" t="s">
        <v>3598</v>
      </c>
      <c r="D22" s="19" t="s">
        <v>627</v>
      </c>
      <c r="E22" s="19" t="s">
        <v>615</v>
      </c>
    </row>
    <row r="23" spans="1:5" ht="15" customHeight="1" thickBot="1">
      <c r="A23" s="90" t="s">
        <v>3599</v>
      </c>
      <c r="B23" s="91" t="s">
        <v>3600</v>
      </c>
      <c r="D23" s="19" t="s">
        <v>3601</v>
      </c>
      <c r="E23" s="19" t="s">
        <v>3602</v>
      </c>
    </row>
    <row r="24" spans="1:5" ht="15" customHeight="1" thickBot="1">
      <c r="A24" s="90" t="s">
        <v>3603</v>
      </c>
      <c r="B24" s="91" t="s">
        <v>3604</v>
      </c>
      <c r="D24" s="19" t="s">
        <v>563</v>
      </c>
      <c r="E24" s="19" t="s">
        <v>525</v>
      </c>
    </row>
    <row r="25" spans="1:5" ht="15" customHeight="1" thickBot="1">
      <c r="A25" s="90" t="s">
        <v>3605</v>
      </c>
      <c r="B25" s="91" t="s">
        <v>3606</v>
      </c>
      <c r="D25" s="19" t="s">
        <v>564</v>
      </c>
      <c r="E25" s="19" t="s">
        <v>528</v>
      </c>
    </row>
    <row r="26" spans="1:5" ht="15" customHeight="1" thickBot="1">
      <c r="A26" s="90" t="s">
        <v>3607</v>
      </c>
      <c r="B26" s="91" t="s">
        <v>3608</v>
      </c>
      <c r="D26" s="19" t="s">
        <v>677</v>
      </c>
      <c r="E26" s="19" t="s">
        <v>3609</v>
      </c>
    </row>
    <row r="27" spans="1:5" ht="15" customHeight="1" thickBot="1">
      <c r="A27" s="90" t="s">
        <v>3610</v>
      </c>
      <c r="B27" s="91" t="s">
        <v>3611</v>
      </c>
      <c r="D27" s="19" t="s">
        <v>636</v>
      </c>
      <c r="E27" s="19" t="s">
        <v>637</v>
      </c>
    </row>
    <row r="28" spans="1:5" ht="15" customHeight="1" thickBot="1">
      <c r="A28" s="90" t="s">
        <v>3612</v>
      </c>
      <c r="B28" s="91" t="s">
        <v>3613</v>
      </c>
      <c r="D28" s="19" t="s">
        <v>585</v>
      </c>
      <c r="E28" s="19" t="s">
        <v>3614</v>
      </c>
    </row>
    <row r="29" spans="1:5" ht="15" customHeight="1" thickBot="1">
      <c r="A29" s="90" t="s">
        <v>3615</v>
      </c>
      <c r="B29" s="91" t="s">
        <v>3616</v>
      </c>
      <c r="D29" s="19" t="s">
        <v>565</v>
      </c>
      <c r="E29" s="19" t="s">
        <v>537</v>
      </c>
    </row>
    <row r="30" spans="1:5" ht="15" customHeight="1" thickBot="1">
      <c r="A30" s="90" t="s">
        <v>3617</v>
      </c>
      <c r="B30" s="91" t="s">
        <v>3618</v>
      </c>
      <c r="D30" s="19" t="s">
        <v>640</v>
      </c>
      <c r="E30" s="19" t="s">
        <v>3619</v>
      </c>
    </row>
    <row r="31" spans="1:5" ht="15" customHeight="1" thickBot="1">
      <c r="A31" s="90" t="s">
        <v>576</v>
      </c>
      <c r="B31" s="91" t="s">
        <v>3620</v>
      </c>
      <c r="D31" s="19" t="s">
        <v>568</v>
      </c>
      <c r="E31" s="19" t="s">
        <v>569</v>
      </c>
    </row>
    <row r="32" spans="1:5" ht="15" customHeight="1" thickBot="1">
      <c r="A32" s="90" t="s">
        <v>3621</v>
      </c>
      <c r="B32" s="91" t="s">
        <v>3622</v>
      </c>
      <c r="D32" s="19" t="s">
        <v>591</v>
      </c>
      <c r="E32" s="19" t="s">
        <v>592</v>
      </c>
    </row>
    <row r="33" spans="1:5" ht="15" customHeight="1" thickBot="1">
      <c r="A33" s="90" t="s">
        <v>3623</v>
      </c>
      <c r="B33" s="91" t="s">
        <v>3624</v>
      </c>
      <c r="D33" s="19" t="s">
        <v>593</v>
      </c>
      <c r="E33" s="19" t="s">
        <v>594</v>
      </c>
    </row>
    <row r="34" spans="1:5" ht="15" customHeight="1" thickBot="1">
      <c r="A34" s="90" t="s">
        <v>3625</v>
      </c>
      <c r="B34" s="91" t="s">
        <v>3626</v>
      </c>
      <c r="D34" s="19" t="s">
        <v>572</v>
      </c>
      <c r="E34" s="19" t="s">
        <v>630</v>
      </c>
    </row>
    <row r="35" spans="1:5" ht="15" customHeight="1" thickBot="1">
      <c r="A35" s="90" t="s">
        <v>644</v>
      </c>
      <c r="B35" s="91" t="s">
        <v>3627</v>
      </c>
      <c r="D35" s="19" t="s">
        <v>595</v>
      </c>
      <c r="E35" s="19" t="s">
        <v>596</v>
      </c>
    </row>
    <row r="36" spans="1:5" ht="15" customHeight="1" thickBot="1">
      <c r="A36" s="90" t="s">
        <v>3628</v>
      </c>
      <c r="B36" s="91" t="s">
        <v>3629</v>
      </c>
      <c r="D36" s="19" t="s">
        <v>575</v>
      </c>
      <c r="E36" s="19" t="s">
        <v>543</v>
      </c>
    </row>
    <row r="37" spans="1:5" ht="15" customHeight="1" thickBot="1">
      <c r="A37" s="90" t="s">
        <v>3630</v>
      </c>
      <c r="B37" s="91" t="s">
        <v>3631</v>
      </c>
      <c r="D37" s="19" t="s">
        <v>579</v>
      </c>
      <c r="E37" s="19" t="s">
        <v>580</v>
      </c>
    </row>
    <row r="38" spans="1:5" ht="15" customHeight="1" thickBot="1">
      <c r="A38" s="90" t="s">
        <v>574</v>
      </c>
      <c r="B38" s="91" t="s">
        <v>3632</v>
      </c>
      <c r="D38" s="19" t="s">
        <v>638</v>
      </c>
      <c r="E38" s="19" t="s">
        <v>3633</v>
      </c>
    </row>
    <row r="39" spans="1:5" ht="15" customHeight="1" thickBot="1">
      <c r="A39" s="90" t="s">
        <v>3634</v>
      </c>
      <c r="B39" s="91" t="s">
        <v>3635</v>
      </c>
      <c r="D39" s="19" t="s">
        <v>570</v>
      </c>
      <c r="E39" s="19" t="s">
        <v>3636</v>
      </c>
    </row>
    <row r="40" spans="1:5" ht="15" customHeight="1" thickBot="1">
      <c r="A40" s="90" t="s">
        <v>581</v>
      </c>
      <c r="B40" s="91" t="s">
        <v>3637</v>
      </c>
    </row>
    <row r="41" spans="1:5" ht="15" customHeight="1" thickBot="1">
      <c r="A41" s="90" t="s">
        <v>3638</v>
      </c>
      <c r="B41" s="91" t="s">
        <v>3639</v>
      </c>
    </row>
    <row r="42" spans="1:5" ht="15" customHeight="1" thickBot="1">
      <c r="A42" s="90" t="s">
        <v>3640</v>
      </c>
      <c r="B42" s="91" t="s">
        <v>3641</v>
      </c>
    </row>
    <row r="43" spans="1:5" ht="15" customHeight="1" thickBot="1">
      <c r="A43" s="90" t="s">
        <v>3642</v>
      </c>
      <c r="B43" s="91" t="s">
        <v>3643</v>
      </c>
    </row>
    <row r="44" spans="1:5" ht="15" customHeight="1" thickBot="1">
      <c r="A44" s="90" t="s">
        <v>646</v>
      </c>
      <c r="B44" s="91" t="s">
        <v>3644</v>
      </c>
    </row>
    <row r="45" spans="1:5" ht="15" customHeight="1" thickBot="1">
      <c r="A45" s="90" t="s">
        <v>685</v>
      </c>
      <c r="B45" s="91" t="s">
        <v>3645</v>
      </c>
    </row>
    <row r="46" spans="1:5" ht="15" customHeight="1" thickBot="1">
      <c r="A46" s="90" t="s">
        <v>631</v>
      </c>
      <c r="B46" s="91" t="s">
        <v>3646</v>
      </c>
    </row>
    <row r="47" spans="1:5" ht="24" customHeight="1" thickBot="1">
      <c r="A47" s="90" t="s">
        <v>648</v>
      </c>
      <c r="B47" s="91" t="s">
        <v>3647</v>
      </c>
    </row>
    <row r="48" spans="1:5" ht="15" customHeight="1" thickBot="1">
      <c r="A48" s="90" t="s">
        <v>730</v>
      </c>
      <c r="B48" s="91" t="s">
        <v>3648</v>
      </c>
    </row>
    <row r="49" spans="1:2" ht="15" customHeight="1" thickBot="1">
      <c r="A49" s="90" t="s">
        <v>571</v>
      </c>
      <c r="B49" s="91" t="s">
        <v>3649</v>
      </c>
    </row>
    <row r="50" spans="1:2" ht="15" customHeight="1" thickBot="1">
      <c r="A50" s="90" t="s">
        <v>3650</v>
      </c>
      <c r="B50" s="91" t="s">
        <v>3651</v>
      </c>
    </row>
    <row r="51" spans="1:2" ht="15" customHeight="1" thickBot="1">
      <c r="A51" s="90" t="s">
        <v>650</v>
      </c>
      <c r="B51" s="91" t="s">
        <v>3652</v>
      </c>
    </row>
    <row r="52" spans="1:2" ht="15" customHeight="1" thickBot="1">
      <c r="A52" s="90" t="s">
        <v>577</v>
      </c>
      <c r="B52" s="91" t="s">
        <v>3653</v>
      </c>
    </row>
  </sheetData>
  <mergeCells count="4">
    <mergeCell ref="A1:B1"/>
    <mergeCell ref="D1:E1"/>
    <mergeCell ref="A19:B19"/>
    <mergeCell ref="D19:E19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2:B126"/>
  <sheetViews>
    <sheetView topLeftCell="A2" workbookViewId="0">
      <selection activeCell="B2" sqref="B2:B126"/>
    </sheetView>
  </sheetViews>
  <sheetFormatPr baseColWidth="10" defaultRowHeight="12.75"/>
  <sheetData>
    <row r="2" spans="1:2">
      <c r="A2">
        <v>1</v>
      </c>
      <c r="B2">
        <v>48864</v>
      </c>
    </row>
    <row r="3" spans="1:2">
      <c r="A3">
        <v>2</v>
      </c>
      <c r="B3">
        <v>465</v>
      </c>
    </row>
    <row r="4" spans="1:2">
      <c r="A4">
        <v>4</v>
      </c>
      <c r="B4">
        <v>38</v>
      </c>
    </row>
    <row r="5" spans="1:2">
      <c r="A5">
        <v>21</v>
      </c>
      <c r="B5">
        <v>62</v>
      </c>
    </row>
    <row r="6" spans="1:2">
      <c r="A6">
        <v>30</v>
      </c>
      <c r="B6">
        <v>453</v>
      </c>
    </row>
    <row r="7" spans="1:2">
      <c r="A7">
        <v>31</v>
      </c>
      <c r="B7">
        <v>448</v>
      </c>
    </row>
    <row r="8" spans="1:2">
      <c r="A8">
        <v>34</v>
      </c>
      <c r="B8">
        <v>709</v>
      </c>
    </row>
    <row r="9" spans="1:2">
      <c r="A9">
        <v>36</v>
      </c>
      <c r="B9">
        <v>97</v>
      </c>
    </row>
    <row r="10" spans="1:2">
      <c r="A10">
        <v>38</v>
      </c>
      <c r="B10">
        <v>149</v>
      </c>
    </row>
    <row r="11" spans="1:2">
      <c r="A11">
        <v>40</v>
      </c>
      <c r="B11">
        <v>271</v>
      </c>
    </row>
    <row r="12" spans="1:2">
      <c r="A12">
        <v>42</v>
      </c>
      <c r="B12">
        <v>521</v>
      </c>
    </row>
    <row r="13" spans="1:2">
      <c r="A13">
        <v>44</v>
      </c>
      <c r="B13">
        <v>87</v>
      </c>
    </row>
    <row r="14" spans="1:2">
      <c r="A14">
        <v>45</v>
      </c>
      <c r="B14">
        <v>2129</v>
      </c>
    </row>
    <row r="15" spans="1:2">
      <c r="A15">
        <v>51</v>
      </c>
      <c r="B15">
        <v>625</v>
      </c>
    </row>
    <row r="16" spans="1:2">
      <c r="A16">
        <v>55</v>
      </c>
      <c r="B16">
        <v>194</v>
      </c>
    </row>
    <row r="17" spans="1:2">
      <c r="A17">
        <v>59</v>
      </c>
      <c r="B17">
        <v>109</v>
      </c>
    </row>
    <row r="18" spans="1:2">
      <c r="A18">
        <v>79</v>
      </c>
      <c r="B18">
        <v>462</v>
      </c>
    </row>
    <row r="19" spans="1:2">
      <c r="A19">
        <v>86</v>
      </c>
      <c r="B19">
        <v>93</v>
      </c>
    </row>
    <row r="20" spans="1:2">
      <c r="A20">
        <v>88</v>
      </c>
      <c r="B20">
        <v>4647</v>
      </c>
    </row>
    <row r="21" spans="1:2">
      <c r="A21">
        <v>91</v>
      </c>
      <c r="B21">
        <v>163</v>
      </c>
    </row>
    <row r="22" spans="1:2">
      <c r="A22">
        <v>93</v>
      </c>
      <c r="B22">
        <v>291</v>
      </c>
    </row>
    <row r="23" spans="1:2">
      <c r="A23">
        <v>101</v>
      </c>
      <c r="B23">
        <v>443</v>
      </c>
    </row>
    <row r="24" spans="1:2">
      <c r="A24">
        <v>107</v>
      </c>
      <c r="B24">
        <v>184</v>
      </c>
    </row>
    <row r="25" spans="1:2">
      <c r="A25">
        <v>113</v>
      </c>
      <c r="B25">
        <v>118</v>
      </c>
    </row>
    <row r="26" spans="1:2">
      <c r="A26">
        <v>120</v>
      </c>
      <c r="B26">
        <v>345</v>
      </c>
    </row>
    <row r="27" spans="1:2">
      <c r="A27">
        <v>125</v>
      </c>
      <c r="B27">
        <v>146</v>
      </c>
    </row>
    <row r="28" spans="1:2">
      <c r="A28">
        <v>129</v>
      </c>
      <c r="B28">
        <v>655</v>
      </c>
    </row>
    <row r="29" spans="1:2">
      <c r="A29">
        <v>134</v>
      </c>
      <c r="B29">
        <v>134</v>
      </c>
    </row>
    <row r="30" spans="1:2">
      <c r="A30">
        <v>138</v>
      </c>
      <c r="B30">
        <v>321</v>
      </c>
    </row>
    <row r="31" spans="1:2">
      <c r="A31">
        <v>142</v>
      </c>
      <c r="B31">
        <v>81</v>
      </c>
    </row>
    <row r="32" spans="1:2">
      <c r="A32">
        <v>145</v>
      </c>
      <c r="B32">
        <v>130</v>
      </c>
    </row>
    <row r="33" spans="1:2">
      <c r="A33">
        <v>147</v>
      </c>
      <c r="B33">
        <v>536</v>
      </c>
    </row>
    <row r="34" spans="1:2">
      <c r="A34">
        <v>148</v>
      </c>
      <c r="B34">
        <v>714</v>
      </c>
    </row>
    <row r="35" spans="1:2">
      <c r="A35">
        <v>150</v>
      </c>
      <c r="B35">
        <v>129</v>
      </c>
    </row>
    <row r="36" spans="1:2">
      <c r="A36">
        <v>154</v>
      </c>
      <c r="B36">
        <v>1877</v>
      </c>
    </row>
    <row r="37" spans="1:2">
      <c r="A37">
        <v>172</v>
      </c>
      <c r="B37">
        <v>802</v>
      </c>
    </row>
    <row r="38" spans="1:2">
      <c r="A38">
        <v>190</v>
      </c>
      <c r="B38">
        <v>222</v>
      </c>
    </row>
    <row r="39" spans="1:2">
      <c r="A39">
        <v>197</v>
      </c>
      <c r="B39">
        <v>283</v>
      </c>
    </row>
    <row r="40" spans="1:2">
      <c r="A40">
        <v>206</v>
      </c>
      <c r="B40">
        <v>70</v>
      </c>
    </row>
    <row r="41" spans="1:2">
      <c r="A41">
        <v>209</v>
      </c>
      <c r="B41">
        <v>300</v>
      </c>
    </row>
    <row r="42" spans="1:2">
      <c r="A42">
        <v>212</v>
      </c>
      <c r="B42">
        <v>975</v>
      </c>
    </row>
    <row r="43" spans="1:2">
      <c r="A43">
        <v>234</v>
      </c>
      <c r="B43">
        <v>400</v>
      </c>
    </row>
    <row r="44" spans="1:2">
      <c r="A44">
        <v>237</v>
      </c>
      <c r="B44">
        <v>219</v>
      </c>
    </row>
    <row r="45" spans="1:2">
      <c r="A45">
        <v>240</v>
      </c>
      <c r="B45">
        <v>248</v>
      </c>
    </row>
    <row r="46" spans="1:2">
      <c r="A46">
        <v>250</v>
      </c>
      <c r="B46">
        <v>725</v>
      </c>
    </row>
    <row r="47" spans="1:2">
      <c r="A47">
        <v>264</v>
      </c>
      <c r="B47">
        <v>132</v>
      </c>
    </row>
    <row r="48" spans="1:2">
      <c r="A48">
        <v>266</v>
      </c>
      <c r="B48">
        <v>3179</v>
      </c>
    </row>
    <row r="49" spans="1:2">
      <c r="A49">
        <v>282</v>
      </c>
      <c r="B49">
        <v>551</v>
      </c>
    </row>
    <row r="50" spans="1:2">
      <c r="A50">
        <v>284</v>
      </c>
      <c r="B50">
        <v>632</v>
      </c>
    </row>
    <row r="51" spans="1:2">
      <c r="A51">
        <v>306</v>
      </c>
      <c r="B51">
        <v>96</v>
      </c>
    </row>
    <row r="52" spans="1:2">
      <c r="A52">
        <v>308</v>
      </c>
      <c r="B52">
        <v>417</v>
      </c>
    </row>
    <row r="53" spans="1:2">
      <c r="A53">
        <v>310</v>
      </c>
      <c r="B53">
        <v>136</v>
      </c>
    </row>
    <row r="54" spans="1:2">
      <c r="A54">
        <v>313</v>
      </c>
      <c r="B54">
        <v>189</v>
      </c>
    </row>
    <row r="55" spans="1:2">
      <c r="A55">
        <v>315</v>
      </c>
      <c r="B55">
        <v>86</v>
      </c>
    </row>
    <row r="56" spans="1:2">
      <c r="A56">
        <v>318</v>
      </c>
      <c r="B56">
        <v>443</v>
      </c>
    </row>
    <row r="57" spans="1:2">
      <c r="A57">
        <v>321</v>
      </c>
      <c r="B57">
        <v>100</v>
      </c>
    </row>
    <row r="58" spans="1:2">
      <c r="A58">
        <v>347</v>
      </c>
      <c r="B58">
        <v>99</v>
      </c>
    </row>
    <row r="59" spans="1:2">
      <c r="A59">
        <v>353</v>
      </c>
      <c r="B59">
        <v>80</v>
      </c>
    </row>
    <row r="60" spans="1:2">
      <c r="A60">
        <v>360</v>
      </c>
      <c r="B60">
        <v>3257</v>
      </c>
    </row>
    <row r="61" spans="1:2">
      <c r="A61">
        <v>361</v>
      </c>
      <c r="B61">
        <v>531</v>
      </c>
    </row>
    <row r="62" spans="1:2">
      <c r="A62">
        <v>364</v>
      </c>
      <c r="B62">
        <v>294</v>
      </c>
    </row>
    <row r="63" spans="1:2">
      <c r="A63">
        <v>368</v>
      </c>
      <c r="B63">
        <v>336</v>
      </c>
    </row>
    <row r="64" spans="1:2">
      <c r="A64">
        <v>376</v>
      </c>
      <c r="B64">
        <v>699</v>
      </c>
    </row>
    <row r="65" spans="1:2">
      <c r="A65">
        <v>380</v>
      </c>
      <c r="B65">
        <v>339</v>
      </c>
    </row>
    <row r="66" spans="1:2">
      <c r="A66">
        <v>390</v>
      </c>
      <c r="B66">
        <v>101</v>
      </c>
    </row>
    <row r="67" spans="1:2">
      <c r="A67">
        <v>400</v>
      </c>
      <c r="B67">
        <v>246</v>
      </c>
    </row>
    <row r="68" spans="1:2">
      <c r="A68">
        <v>411</v>
      </c>
      <c r="B68">
        <v>204</v>
      </c>
    </row>
    <row r="69" spans="1:2">
      <c r="A69">
        <v>425</v>
      </c>
      <c r="B69">
        <v>164</v>
      </c>
    </row>
    <row r="70" spans="1:2">
      <c r="A70">
        <v>440</v>
      </c>
      <c r="B70">
        <v>893</v>
      </c>
    </row>
    <row r="71" spans="1:2">
      <c r="A71">
        <v>467</v>
      </c>
      <c r="B71">
        <v>100</v>
      </c>
    </row>
    <row r="72" spans="1:2">
      <c r="A72">
        <v>475</v>
      </c>
      <c r="B72">
        <v>80</v>
      </c>
    </row>
    <row r="73" spans="1:2">
      <c r="A73">
        <v>480</v>
      </c>
      <c r="B73">
        <v>294</v>
      </c>
    </row>
    <row r="74" spans="1:2">
      <c r="A74">
        <v>483</v>
      </c>
      <c r="B74">
        <v>188</v>
      </c>
    </row>
    <row r="75" spans="1:2">
      <c r="A75">
        <v>490</v>
      </c>
      <c r="B75">
        <v>956</v>
      </c>
    </row>
    <row r="76" spans="1:2">
      <c r="A76">
        <v>495</v>
      </c>
      <c r="B76">
        <v>371</v>
      </c>
    </row>
    <row r="77" spans="1:2">
      <c r="A77">
        <v>501</v>
      </c>
      <c r="B77">
        <v>51</v>
      </c>
    </row>
    <row r="78" spans="1:2">
      <c r="A78">
        <v>541</v>
      </c>
      <c r="B78">
        <v>290</v>
      </c>
    </row>
    <row r="79" spans="1:2">
      <c r="A79">
        <v>543</v>
      </c>
      <c r="B79">
        <v>189</v>
      </c>
    </row>
    <row r="80" spans="1:2">
      <c r="A80">
        <v>576</v>
      </c>
      <c r="B80">
        <v>103</v>
      </c>
    </row>
    <row r="81" spans="1:2">
      <c r="A81">
        <v>579</v>
      </c>
      <c r="B81">
        <v>707</v>
      </c>
    </row>
    <row r="82" spans="1:2">
      <c r="A82">
        <v>585</v>
      </c>
      <c r="B82">
        <v>280</v>
      </c>
    </row>
    <row r="83" spans="1:2">
      <c r="A83">
        <v>591</v>
      </c>
      <c r="B83">
        <v>265</v>
      </c>
    </row>
    <row r="84" spans="1:2">
      <c r="A84">
        <v>604</v>
      </c>
      <c r="B84">
        <v>424</v>
      </c>
    </row>
    <row r="85" spans="1:2">
      <c r="A85">
        <v>607</v>
      </c>
      <c r="B85">
        <v>181</v>
      </c>
    </row>
    <row r="86" spans="1:2">
      <c r="A86">
        <v>615</v>
      </c>
      <c r="B86">
        <v>1861</v>
      </c>
    </row>
    <row r="87" spans="1:2">
      <c r="A87">
        <v>628</v>
      </c>
      <c r="B87">
        <v>222</v>
      </c>
    </row>
    <row r="88" spans="1:2">
      <c r="A88">
        <v>631</v>
      </c>
      <c r="B88">
        <v>536</v>
      </c>
    </row>
    <row r="89" spans="1:2">
      <c r="A89">
        <v>642</v>
      </c>
      <c r="B89">
        <v>210</v>
      </c>
    </row>
    <row r="90" spans="1:2">
      <c r="A90">
        <v>647</v>
      </c>
      <c r="B90">
        <v>135</v>
      </c>
    </row>
    <row r="91" spans="1:2">
      <c r="A91">
        <v>649</v>
      </c>
      <c r="B91">
        <v>269</v>
      </c>
    </row>
    <row r="92" spans="1:2">
      <c r="A92">
        <v>652</v>
      </c>
      <c r="B92">
        <v>107</v>
      </c>
    </row>
    <row r="93" spans="1:2">
      <c r="A93">
        <v>656</v>
      </c>
      <c r="B93">
        <v>252</v>
      </c>
    </row>
    <row r="94" spans="1:2">
      <c r="A94">
        <v>658</v>
      </c>
      <c r="B94">
        <v>96</v>
      </c>
    </row>
    <row r="95" spans="1:2">
      <c r="A95">
        <v>659</v>
      </c>
      <c r="B95">
        <v>377</v>
      </c>
    </row>
    <row r="96" spans="1:2">
      <c r="A96">
        <v>660</v>
      </c>
      <c r="B96">
        <v>223</v>
      </c>
    </row>
    <row r="97" spans="1:2">
      <c r="A97">
        <v>664</v>
      </c>
      <c r="B97">
        <v>407</v>
      </c>
    </row>
    <row r="98" spans="1:2">
      <c r="A98">
        <v>665</v>
      </c>
      <c r="B98">
        <v>560</v>
      </c>
    </row>
    <row r="99" spans="1:2">
      <c r="A99">
        <v>667</v>
      </c>
      <c r="B99">
        <v>241</v>
      </c>
    </row>
    <row r="100" spans="1:2">
      <c r="A100">
        <v>670</v>
      </c>
      <c r="B100">
        <v>409</v>
      </c>
    </row>
    <row r="101" spans="1:2">
      <c r="A101">
        <v>674</v>
      </c>
      <c r="B101">
        <v>257</v>
      </c>
    </row>
    <row r="102" spans="1:2">
      <c r="A102">
        <v>679</v>
      </c>
      <c r="B102">
        <v>285</v>
      </c>
    </row>
    <row r="103" spans="1:2">
      <c r="A103">
        <v>686</v>
      </c>
      <c r="B103">
        <v>621</v>
      </c>
    </row>
    <row r="104" spans="1:2">
      <c r="A104">
        <v>690</v>
      </c>
      <c r="B104">
        <v>188</v>
      </c>
    </row>
    <row r="105" spans="1:2">
      <c r="A105">
        <v>697</v>
      </c>
      <c r="B105">
        <v>406</v>
      </c>
    </row>
    <row r="106" spans="1:2">
      <c r="A106">
        <v>736</v>
      </c>
      <c r="B106">
        <v>508</v>
      </c>
    </row>
    <row r="107" spans="1:2">
      <c r="A107">
        <v>756</v>
      </c>
      <c r="B107">
        <v>769</v>
      </c>
    </row>
    <row r="108" spans="1:2">
      <c r="A108">
        <v>761</v>
      </c>
      <c r="B108">
        <v>458</v>
      </c>
    </row>
    <row r="109" spans="1:2">
      <c r="A109">
        <v>789</v>
      </c>
      <c r="B109">
        <v>309</v>
      </c>
    </row>
    <row r="110" spans="1:2">
      <c r="A110">
        <v>790</v>
      </c>
      <c r="B110">
        <v>433</v>
      </c>
    </row>
    <row r="111" spans="1:2">
      <c r="A111">
        <v>792</v>
      </c>
      <c r="B111">
        <v>97</v>
      </c>
    </row>
    <row r="112" spans="1:2">
      <c r="A112">
        <v>809</v>
      </c>
      <c r="B112">
        <v>120</v>
      </c>
    </row>
    <row r="113" spans="1:2">
      <c r="A113">
        <v>819</v>
      </c>
      <c r="B113">
        <v>109</v>
      </c>
    </row>
    <row r="114" spans="1:2">
      <c r="A114">
        <v>837</v>
      </c>
      <c r="B114">
        <v>3187</v>
      </c>
    </row>
    <row r="115" spans="1:2">
      <c r="A115">
        <v>842</v>
      </c>
      <c r="B115">
        <v>110</v>
      </c>
    </row>
    <row r="116" spans="1:2">
      <c r="A116">
        <v>847</v>
      </c>
      <c r="B116">
        <v>739</v>
      </c>
    </row>
    <row r="117" spans="1:2">
      <c r="A117">
        <v>854</v>
      </c>
      <c r="B117">
        <v>248</v>
      </c>
    </row>
    <row r="118" spans="1:2">
      <c r="A118">
        <v>856</v>
      </c>
      <c r="B118">
        <v>119</v>
      </c>
    </row>
    <row r="119" spans="1:2">
      <c r="A119">
        <v>858</v>
      </c>
      <c r="B119">
        <v>219</v>
      </c>
    </row>
    <row r="120" spans="1:2">
      <c r="A120">
        <v>861</v>
      </c>
      <c r="B120">
        <v>146</v>
      </c>
    </row>
    <row r="121" spans="1:2">
      <c r="A121">
        <v>873</v>
      </c>
      <c r="B121">
        <v>194</v>
      </c>
    </row>
    <row r="122" spans="1:2">
      <c r="A122">
        <v>885</v>
      </c>
      <c r="B122">
        <v>108</v>
      </c>
    </row>
    <row r="123" spans="1:2">
      <c r="A123">
        <v>887</v>
      </c>
      <c r="B123">
        <v>881</v>
      </c>
    </row>
    <row r="124" spans="1:2">
      <c r="A124">
        <v>890</v>
      </c>
      <c r="B124">
        <v>436</v>
      </c>
    </row>
    <row r="125" spans="1:2">
      <c r="A125">
        <v>893</v>
      </c>
      <c r="B125">
        <v>273</v>
      </c>
    </row>
    <row r="126" spans="1:2">
      <c r="A126">
        <v>895</v>
      </c>
      <c r="B126">
        <v>433</v>
      </c>
    </row>
  </sheetData>
  <sortState ref="A2:A126">
    <sortCondition ref="A2:A12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>
    <tabColor rgb="FF009900"/>
  </sheetPr>
  <dimension ref="A1:BJ138"/>
  <sheetViews>
    <sheetView zoomScale="80" zoomScaleNormal="80" zoomScaleSheetLayoutView="90" workbookViewId="0">
      <pane xSplit="3" ySplit="4" topLeftCell="D5" activePane="bottomRight" state="frozen"/>
      <selection pane="topRight" activeCell="D1" sqref="D1"/>
      <selection pane="bottomLeft" activeCell="A7" sqref="A7"/>
      <selection pane="bottomRight" activeCell="B73" sqref="B73:M73"/>
    </sheetView>
  </sheetViews>
  <sheetFormatPr baseColWidth="10" defaultColWidth="11.42578125" defaultRowHeight="15" customHeight="1" outlineLevelRow="2"/>
  <cols>
    <col min="1" max="1" width="8.85546875" customWidth="1"/>
    <col min="2" max="2" width="48.140625" customWidth="1"/>
    <col min="3" max="3" width="17" style="97" customWidth="1"/>
    <col min="4" max="4" width="11.140625" style="97" bestFit="1" customWidth="1"/>
    <col min="5" max="5" width="11.28515625" style="97" bestFit="1" customWidth="1"/>
    <col min="6" max="6" width="11.7109375" style="97" customWidth="1"/>
    <col min="7" max="7" width="11.28515625" style="97" bestFit="1" customWidth="1"/>
    <col min="8" max="8" width="11.140625" style="97" bestFit="1" customWidth="1"/>
    <col min="9" max="9" width="11.28515625" style="97" customWidth="1"/>
    <col min="10" max="10" width="10.140625" style="97" bestFit="1" customWidth="1"/>
    <col min="11" max="11" width="11.28515625" style="97" bestFit="1" customWidth="1"/>
    <col min="12" max="12" width="12.85546875" style="97" bestFit="1" customWidth="1"/>
    <col min="13" max="13" width="12.42578125" style="97" bestFit="1" customWidth="1"/>
    <col min="14" max="14" width="11.42578125" customWidth="1"/>
    <col min="15" max="15" width="8.7109375" customWidth="1"/>
    <col min="16" max="16" width="11.28515625" customWidth="1"/>
    <col min="19" max="19" width="14.42578125" customWidth="1"/>
    <col min="25" max="25" width="11.42578125" customWidth="1"/>
  </cols>
  <sheetData>
    <row r="1" spans="1:19" s="6" customFormat="1" ht="51.75" customHeight="1" thickBot="1">
      <c r="A1" s="572"/>
      <c r="B1" s="571" t="s">
        <v>268</v>
      </c>
      <c r="C1" s="702" t="s">
        <v>269</v>
      </c>
      <c r="D1" s="803" t="s">
        <v>430</v>
      </c>
      <c r="E1" s="804"/>
      <c r="F1" s="804"/>
      <c r="G1" s="804"/>
      <c r="H1" s="804"/>
      <c r="I1" s="804"/>
      <c r="J1" s="804"/>
      <c r="K1" s="804"/>
      <c r="L1" s="804"/>
      <c r="M1" s="805"/>
    </row>
    <row r="2" spans="1:19" ht="47.25" customHeight="1">
      <c r="A2" s="795" t="s">
        <v>272</v>
      </c>
      <c r="B2" s="795" t="s">
        <v>431</v>
      </c>
      <c r="C2" s="444" t="s">
        <v>274</v>
      </c>
      <c r="D2" s="797" t="s">
        <v>275</v>
      </c>
      <c r="E2" s="798"/>
      <c r="F2" s="797" t="s">
        <v>276</v>
      </c>
      <c r="G2" s="798"/>
      <c r="H2" s="797" t="s">
        <v>277</v>
      </c>
      <c r="I2" s="798"/>
      <c r="J2" s="797" t="s">
        <v>278</v>
      </c>
      <c r="K2" s="798"/>
      <c r="L2" s="797" t="s">
        <v>279</v>
      </c>
      <c r="M2" s="798"/>
      <c r="P2" s="5"/>
    </row>
    <row r="3" spans="1:19" ht="43.5" customHeight="1" outlineLevel="1">
      <c r="A3" s="809"/>
      <c r="B3" s="809"/>
      <c r="C3" s="679" t="s">
        <v>280</v>
      </c>
      <c r="D3" s="680" t="s">
        <v>281</v>
      </c>
      <c r="E3" s="681" t="s">
        <v>282</v>
      </c>
      <c r="F3" s="680" t="s">
        <v>281</v>
      </c>
      <c r="G3" s="681" t="s">
        <v>282</v>
      </c>
      <c r="H3" s="680" t="s">
        <v>281</v>
      </c>
      <c r="I3" s="681" t="s">
        <v>282</v>
      </c>
      <c r="J3" s="680" t="s">
        <v>281</v>
      </c>
      <c r="K3" s="681" t="s">
        <v>282</v>
      </c>
      <c r="L3" s="680" t="s">
        <v>279</v>
      </c>
      <c r="M3" s="681" t="s">
        <v>283</v>
      </c>
    </row>
    <row r="4" spans="1:19" s="22" customFormat="1" ht="27" hidden="1" customHeight="1" outlineLevel="1">
      <c r="A4" s="682"/>
      <c r="B4" s="683" t="s">
        <v>432</v>
      </c>
      <c r="C4" s="684">
        <v>4182607</v>
      </c>
      <c r="D4" s="684">
        <v>1067292</v>
      </c>
      <c r="E4" s="685">
        <v>0.25517386644262779</v>
      </c>
      <c r="F4" s="684">
        <v>3173282</v>
      </c>
      <c r="G4" s="685">
        <v>0.75868519322996397</v>
      </c>
      <c r="H4" s="684">
        <v>63484</v>
      </c>
      <c r="I4" s="685">
        <v>1.5178093471368455E-2</v>
      </c>
      <c r="J4" s="684">
        <v>67655</v>
      </c>
      <c r="K4" s="685">
        <v>1.6175318407873368E-2</v>
      </c>
      <c r="L4" s="684">
        <v>4371713</v>
      </c>
      <c r="M4" s="686">
        <v>100</v>
      </c>
    </row>
    <row r="5" spans="1:19" ht="15" customHeight="1" outlineLevel="2" thickBot="1">
      <c r="A5" s="385">
        <v>1</v>
      </c>
      <c r="B5" s="385" t="s">
        <v>414</v>
      </c>
      <c r="C5" s="690">
        <v>2612958</v>
      </c>
      <c r="D5" s="690">
        <v>758281</v>
      </c>
      <c r="E5" s="691">
        <v>0.29020022518540289</v>
      </c>
      <c r="F5" s="692">
        <v>2098202</v>
      </c>
      <c r="G5" s="691">
        <v>0.8029987470139206</v>
      </c>
      <c r="H5" s="690">
        <v>48974</v>
      </c>
      <c r="I5" s="693">
        <v>1.8742742899043919E-2</v>
      </c>
      <c r="J5" s="690">
        <v>51013</v>
      </c>
      <c r="K5" s="693">
        <v>1.9523084565461826E-2</v>
      </c>
      <c r="L5" s="694">
        <v>2956470</v>
      </c>
      <c r="M5" s="695">
        <v>1.1314647996638292</v>
      </c>
    </row>
    <row r="6" spans="1:19" ht="15" customHeight="1" outlineLevel="2">
      <c r="A6" s="385">
        <v>79</v>
      </c>
      <c r="B6" s="687" t="s">
        <v>415</v>
      </c>
      <c r="C6" s="690">
        <v>56053</v>
      </c>
      <c r="D6" s="690">
        <v>20631</v>
      </c>
      <c r="E6" s="691">
        <v>0.368062369543111</v>
      </c>
      <c r="F6" s="692">
        <v>25679</v>
      </c>
      <c r="G6" s="691">
        <v>0.45811999357750699</v>
      </c>
      <c r="H6" s="690">
        <v>462</v>
      </c>
      <c r="I6" s="693">
        <v>8.2421993470465447E-3</v>
      </c>
      <c r="J6" s="690">
        <v>477</v>
      </c>
      <c r="K6" s="693">
        <v>8.5098032219506538E-3</v>
      </c>
      <c r="L6" s="694">
        <v>47249</v>
      </c>
      <c r="M6" s="695">
        <v>0.84293436568961522</v>
      </c>
      <c r="O6" s="659" t="s">
        <v>287</v>
      </c>
      <c r="P6" s="660">
        <v>0.24413587991709429</v>
      </c>
    </row>
    <row r="7" spans="1:19" outlineLevel="2">
      <c r="A7" s="385">
        <v>88</v>
      </c>
      <c r="B7" s="687" t="s">
        <v>416</v>
      </c>
      <c r="C7" s="690">
        <v>569488</v>
      </c>
      <c r="D7" s="690">
        <v>121685</v>
      </c>
      <c r="E7" s="691">
        <v>0.21367438822240328</v>
      </c>
      <c r="F7" s="692">
        <v>333731</v>
      </c>
      <c r="G7" s="691">
        <v>0.58601937178658725</v>
      </c>
      <c r="H7" s="690">
        <v>4647</v>
      </c>
      <c r="I7" s="693">
        <v>8.1599612283314131E-3</v>
      </c>
      <c r="J7" s="690">
        <v>7945</v>
      </c>
      <c r="K7" s="693">
        <v>1.3951128030792572E-2</v>
      </c>
      <c r="L7" s="694">
        <v>468008</v>
      </c>
      <c r="M7" s="695">
        <v>0.82180484926811448</v>
      </c>
      <c r="O7" s="661" t="s">
        <v>289</v>
      </c>
      <c r="P7" s="662">
        <v>0.72586695421222758</v>
      </c>
    </row>
    <row r="8" spans="1:19" outlineLevel="2">
      <c r="A8" s="385">
        <v>129</v>
      </c>
      <c r="B8" s="687" t="s">
        <v>417</v>
      </c>
      <c r="C8" s="690">
        <v>86042</v>
      </c>
      <c r="D8" s="690">
        <v>20131</v>
      </c>
      <c r="E8" s="691">
        <v>0.23396713233072219</v>
      </c>
      <c r="F8" s="692">
        <v>74403</v>
      </c>
      <c r="G8" s="691">
        <v>0.86472885335068916</v>
      </c>
      <c r="H8" s="690">
        <v>659</v>
      </c>
      <c r="I8" s="693">
        <v>7.6590502312823966E-3</v>
      </c>
      <c r="J8" s="690">
        <v>545</v>
      </c>
      <c r="K8" s="693">
        <v>6.3341158968875664E-3</v>
      </c>
      <c r="L8" s="694">
        <v>95738</v>
      </c>
      <c r="M8" s="695">
        <v>1.1126891518095814</v>
      </c>
      <c r="O8" s="661" t="s">
        <v>291</v>
      </c>
      <c r="P8" s="662">
        <v>1.4521538810987821E-2</v>
      </c>
    </row>
    <row r="9" spans="1:19" ht="15.75" outlineLevel="1" thickBot="1">
      <c r="A9" s="385">
        <v>212</v>
      </c>
      <c r="B9" s="687" t="s">
        <v>418</v>
      </c>
      <c r="C9" s="690">
        <v>84389</v>
      </c>
      <c r="D9" s="690">
        <v>19154</v>
      </c>
      <c r="E9" s="691">
        <v>0.22697270971335126</v>
      </c>
      <c r="F9" s="692">
        <v>50028</v>
      </c>
      <c r="G9" s="691">
        <v>0.59282607922833541</v>
      </c>
      <c r="H9" s="690">
        <v>984</v>
      </c>
      <c r="I9" s="693">
        <v>1.1660287478225836E-2</v>
      </c>
      <c r="J9" s="690">
        <v>855</v>
      </c>
      <c r="K9" s="693">
        <v>1.0131652229555985E-2</v>
      </c>
      <c r="L9" s="694">
        <v>71021</v>
      </c>
      <c r="M9" s="695">
        <v>0.84159072864946849</v>
      </c>
      <c r="O9" s="664" t="s">
        <v>293</v>
      </c>
      <c r="P9" s="663">
        <v>1.5475627059690331E-2</v>
      </c>
    </row>
    <row r="10" spans="1:19" outlineLevel="2">
      <c r="A10" s="385">
        <v>266</v>
      </c>
      <c r="B10" s="687" t="s">
        <v>419</v>
      </c>
      <c r="C10" s="690">
        <v>249800</v>
      </c>
      <c r="D10" s="690">
        <v>25672</v>
      </c>
      <c r="E10" s="691">
        <v>0.10277021617293836</v>
      </c>
      <c r="F10" s="692">
        <v>184643</v>
      </c>
      <c r="G10" s="691">
        <v>0.73916333066453166</v>
      </c>
      <c r="H10" s="690">
        <v>3184</v>
      </c>
      <c r="I10" s="693">
        <v>1.2746196957566052E-2</v>
      </c>
      <c r="J10" s="690">
        <v>1553</v>
      </c>
      <c r="K10" s="693">
        <v>6.21697357886309E-3</v>
      </c>
      <c r="L10" s="694">
        <v>215052</v>
      </c>
      <c r="M10" s="695">
        <v>0.86089671737389917</v>
      </c>
    </row>
    <row r="11" spans="1:19" outlineLevel="2">
      <c r="A11" s="385">
        <v>308</v>
      </c>
      <c r="B11" s="687" t="s">
        <v>420</v>
      </c>
      <c r="C11" s="690">
        <v>56148</v>
      </c>
      <c r="D11" s="690">
        <v>15740</v>
      </c>
      <c r="E11" s="691">
        <v>0.28033055496188647</v>
      </c>
      <c r="F11" s="692">
        <v>37031</v>
      </c>
      <c r="G11" s="691">
        <v>0.65952482724228823</v>
      </c>
      <c r="H11" s="690">
        <v>422</v>
      </c>
      <c r="I11" s="693">
        <v>7.5158509653059768E-3</v>
      </c>
      <c r="J11" s="690">
        <v>468</v>
      </c>
      <c r="K11" s="693">
        <v>8.3351143406710827E-3</v>
      </c>
      <c r="L11" s="694">
        <v>53661</v>
      </c>
      <c r="M11" s="695">
        <v>0.95570634751015171</v>
      </c>
      <c r="S11" s="264" t="s">
        <v>296</v>
      </c>
    </row>
    <row r="12" spans="1:19" outlineLevel="2">
      <c r="A12" s="385">
        <v>360</v>
      </c>
      <c r="B12" s="688" t="s">
        <v>421</v>
      </c>
      <c r="C12" s="690">
        <v>299098</v>
      </c>
      <c r="D12" s="690">
        <v>62280</v>
      </c>
      <c r="E12" s="691">
        <v>0.20822606637289451</v>
      </c>
      <c r="F12" s="692">
        <v>252736</v>
      </c>
      <c r="G12" s="691">
        <v>0.84499394847173837</v>
      </c>
      <c r="H12" s="690">
        <v>3272</v>
      </c>
      <c r="I12" s="693">
        <v>1.0939558271870759E-2</v>
      </c>
      <c r="J12" s="690">
        <v>2881</v>
      </c>
      <c r="K12" s="693">
        <v>9.6322944319253215E-3</v>
      </c>
      <c r="L12" s="694">
        <v>321169</v>
      </c>
      <c r="M12" s="695">
        <v>1.073791867548429</v>
      </c>
    </row>
    <row r="13" spans="1:19" outlineLevel="2">
      <c r="A13" s="385">
        <v>380</v>
      </c>
      <c r="B13" s="687" t="s">
        <v>422</v>
      </c>
      <c r="C13" s="690">
        <v>77888</v>
      </c>
      <c r="D13" s="690">
        <v>11629</v>
      </c>
      <c r="E13" s="691">
        <v>0.14930412900575185</v>
      </c>
      <c r="F13" s="692">
        <v>44018</v>
      </c>
      <c r="G13" s="691">
        <v>0.5651448233360723</v>
      </c>
      <c r="H13" s="690">
        <v>340</v>
      </c>
      <c r="I13" s="693">
        <v>4.3652423993426458E-3</v>
      </c>
      <c r="J13" s="690">
        <v>1042</v>
      </c>
      <c r="K13" s="693">
        <v>1.3378184059161873E-2</v>
      </c>
      <c r="L13" s="694">
        <v>57029</v>
      </c>
      <c r="M13" s="695">
        <v>0.73219237880032872</v>
      </c>
    </row>
    <row r="14" spans="1:19" outlineLevel="2">
      <c r="A14" s="385">
        <v>631</v>
      </c>
      <c r="B14" s="687" t="s">
        <v>423</v>
      </c>
      <c r="C14" s="690">
        <v>90743</v>
      </c>
      <c r="D14" s="690">
        <v>12089</v>
      </c>
      <c r="E14" s="691">
        <v>0.13322239731990346</v>
      </c>
      <c r="F14" s="692">
        <v>72811</v>
      </c>
      <c r="G14" s="691">
        <v>0.80238696097770623</v>
      </c>
      <c r="H14" s="690">
        <v>540</v>
      </c>
      <c r="I14" s="693">
        <v>5.9508722435890372E-3</v>
      </c>
      <c r="J14" s="690">
        <v>876</v>
      </c>
      <c r="K14" s="693">
        <v>9.6536371951555493E-3</v>
      </c>
      <c r="L14" s="694">
        <v>86316</v>
      </c>
      <c r="M14" s="695">
        <v>0.9512138677363543</v>
      </c>
    </row>
    <row r="15" spans="1:19" ht="27" hidden="1" customHeight="1" outlineLevel="2">
      <c r="A15" s="696"/>
      <c r="B15" s="697" t="s">
        <v>433</v>
      </c>
      <c r="C15" s="698">
        <v>138952</v>
      </c>
      <c r="D15" s="698">
        <v>66909</v>
      </c>
      <c r="E15" s="699">
        <v>0.48152599458805917</v>
      </c>
      <c r="F15" s="698">
        <v>32907</v>
      </c>
      <c r="G15" s="700">
        <v>0.23682278772525764</v>
      </c>
      <c r="H15" s="698">
        <v>2284</v>
      </c>
      <c r="I15" s="700">
        <v>1.6437330876849559</v>
      </c>
      <c r="J15" s="698">
        <v>1405</v>
      </c>
      <c r="K15" s="700">
        <v>1.011140537739651</v>
      </c>
      <c r="L15" s="698">
        <v>103505</v>
      </c>
      <c r="M15" s="701">
        <v>74.489751856756286</v>
      </c>
    </row>
    <row r="16" spans="1:19" outlineLevel="2">
      <c r="A16" s="385">
        <v>145</v>
      </c>
      <c r="B16" s="687" t="s">
        <v>396</v>
      </c>
      <c r="C16" s="690">
        <v>4793</v>
      </c>
      <c r="D16" s="690">
        <v>3434</v>
      </c>
      <c r="E16" s="691">
        <v>0.71646150636344674</v>
      </c>
      <c r="F16" s="692">
        <v>785</v>
      </c>
      <c r="G16" s="691">
        <v>0.16378051324848739</v>
      </c>
      <c r="H16" s="690">
        <v>130</v>
      </c>
      <c r="I16" s="693">
        <v>2.7122887544335488E-2</v>
      </c>
      <c r="J16" s="690">
        <v>33</v>
      </c>
      <c r="K16" s="693">
        <v>6.8850406843313167E-3</v>
      </c>
      <c r="L16" s="694">
        <v>4382</v>
      </c>
      <c r="M16" s="695">
        <v>0.91424994784060087</v>
      </c>
    </row>
    <row r="17" spans="1:19" outlineLevel="2">
      <c r="A17" s="385">
        <v>282</v>
      </c>
      <c r="B17" s="687" t="s">
        <v>398</v>
      </c>
      <c r="C17" s="690">
        <v>25526</v>
      </c>
      <c r="D17" s="690">
        <v>8070</v>
      </c>
      <c r="E17" s="691">
        <v>0.31614824100916711</v>
      </c>
      <c r="F17" s="692">
        <v>6178</v>
      </c>
      <c r="G17" s="691">
        <v>0.24202773642560527</v>
      </c>
      <c r="H17" s="690">
        <v>552</v>
      </c>
      <c r="I17" s="693">
        <v>2.1625009793935595E-2</v>
      </c>
      <c r="J17" s="690">
        <v>312</v>
      </c>
      <c r="K17" s="693">
        <v>1.2222831622659249E-2</v>
      </c>
      <c r="L17" s="694">
        <v>15112</v>
      </c>
      <c r="M17" s="695">
        <v>0.59202381885136723</v>
      </c>
    </row>
    <row r="18" spans="1:19" ht="15.75" outlineLevel="2" thickBot="1">
      <c r="A18" s="385">
        <v>368</v>
      </c>
      <c r="B18" s="687" t="s">
        <v>401</v>
      </c>
      <c r="C18" s="690">
        <v>14133</v>
      </c>
      <c r="D18" s="690">
        <v>6469</v>
      </c>
      <c r="E18" s="691">
        <v>0.45772305950612041</v>
      </c>
      <c r="F18" s="692">
        <v>3566</v>
      </c>
      <c r="G18" s="691">
        <v>0.25231727163376494</v>
      </c>
      <c r="H18" s="690">
        <v>336</v>
      </c>
      <c r="I18" s="693">
        <v>2.3774145616641901E-2</v>
      </c>
      <c r="J18" s="690">
        <v>93</v>
      </c>
      <c r="K18" s="693">
        <v>6.5803438760348122E-3</v>
      </c>
      <c r="L18" s="694">
        <v>10464</v>
      </c>
      <c r="M18" s="695">
        <v>0.74039482063256212</v>
      </c>
    </row>
    <row r="19" spans="1:19" outlineLevel="1">
      <c r="A19" s="385">
        <v>390</v>
      </c>
      <c r="B19" s="687" t="s">
        <v>402</v>
      </c>
      <c r="C19" s="690">
        <v>8726</v>
      </c>
      <c r="D19" s="690">
        <v>4619</v>
      </c>
      <c r="E19" s="691">
        <v>0.52933761173504468</v>
      </c>
      <c r="F19" s="692">
        <v>3324</v>
      </c>
      <c r="G19" s="691">
        <v>0.38093055237222095</v>
      </c>
      <c r="H19" s="690">
        <v>103</v>
      </c>
      <c r="I19" s="693">
        <v>1.1803804721521888E-2</v>
      </c>
      <c r="J19" s="690">
        <v>51</v>
      </c>
      <c r="K19" s="693">
        <v>5.8446023378409349E-3</v>
      </c>
      <c r="L19" s="694">
        <v>8097</v>
      </c>
      <c r="M19" s="695">
        <v>0.92791657116662851</v>
      </c>
      <c r="O19" s="659" t="s">
        <v>287</v>
      </c>
      <c r="P19" s="660">
        <v>0.64643253949084589</v>
      </c>
    </row>
    <row r="20" spans="1:19" outlineLevel="2">
      <c r="A20" s="385">
        <v>467</v>
      </c>
      <c r="B20" s="687" t="s">
        <v>403</v>
      </c>
      <c r="C20" s="690">
        <v>6848</v>
      </c>
      <c r="D20" s="690">
        <v>4509</v>
      </c>
      <c r="E20" s="691">
        <v>0.6584404205607477</v>
      </c>
      <c r="F20" s="692">
        <v>906</v>
      </c>
      <c r="G20" s="691">
        <v>0.13230140186915887</v>
      </c>
      <c r="H20" s="690">
        <v>100</v>
      </c>
      <c r="I20" s="693">
        <v>1.4602803738317757E-2</v>
      </c>
      <c r="J20" s="690">
        <v>52</v>
      </c>
      <c r="K20" s="693">
        <v>7.5934579439252336E-3</v>
      </c>
      <c r="L20" s="694">
        <v>5567</v>
      </c>
      <c r="M20" s="695">
        <v>0.81293808411214952</v>
      </c>
      <c r="O20" s="661" t="s">
        <v>289</v>
      </c>
      <c r="P20" s="662">
        <v>0.31792667020916865</v>
      </c>
    </row>
    <row r="21" spans="1:19" outlineLevel="2">
      <c r="A21" s="385">
        <v>576</v>
      </c>
      <c r="B21" s="687" t="s">
        <v>404</v>
      </c>
      <c r="C21" s="690">
        <v>9007</v>
      </c>
      <c r="D21" s="690">
        <v>5657</v>
      </c>
      <c r="E21" s="691">
        <v>0.62806705895414683</v>
      </c>
      <c r="F21" s="692">
        <v>1097</v>
      </c>
      <c r="G21" s="691">
        <v>0.12179416009770179</v>
      </c>
      <c r="H21" s="690">
        <v>103</v>
      </c>
      <c r="I21" s="693">
        <v>1.1435550127678473E-2</v>
      </c>
      <c r="J21" s="690">
        <v>32</v>
      </c>
      <c r="K21" s="693">
        <v>3.5527922726768068E-3</v>
      </c>
      <c r="L21" s="694">
        <v>6889</v>
      </c>
      <c r="M21" s="695">
        <v>0.76484956145220384</v>
      </c>
      <c r="O21" s="661" t="s">
        <v>291</v>
      </c>
      <c r="P21" s="662">
        <v>2.2066566832520167E-2</v>
      </c>
    </row>
    <row r="22" spans="1:19" ht="15.75" outlineLevel="2" thickBot="1">
      <c r="A22" s="385">
        <v>679</v>
      </c>
      <c r="B22" s="687" t="s">
        <v>406</v>
      </c>
      <c r="C22" s="690">
        <v>28034</v>
      </c>
      <c r="D22" s="690">
        <v>12898</v>
      </c>
      <c r="E22" s="691">
        <v>0.46008418349147462</v>
      </c>
      <c r="F22" s="692">
        <v>5496</v>
      </c>
      <c r="G22" s="691">
        <v>0.19604765641720767</v>
      </c>
      <c r="H22" s="690">
        <v>286</v>
      </c>
      <c r="I22" s="693">
        <v>1.0201897695655276E-2</v>
      </c>
      <c r="J22" s="690">
        <v>436</v>
      </c>
      <c r="K22" s="693">
        <v>1.5552543340229721E-2</v>
      </c>
      <c r="L22" s="694">
        <v>19116</v>
      </c>
      <c r="M22" s="695">
        <v>0.68188628094456727</v>
      </c>
      <c r="O22" s="664" t="s">
        <v>293</v>
      </c>
      <c r="P22" s="663">
        <v>1.3574223467465341E-2</v>
      </c>
      <c r="S22" s="216"/>
    </row>
    <row r="23" spans="1:19" outlineLevel="2">
      <c r="A23" s="385">
        <v>789</v>
      </c>
      <c r="B23" s="687" t="s">
        <v>407</v>
      </c>
      <c r="C23" s="690">
        <v>16706</v>
      </c>
      <c r="D23" s="690">
        <v>9230</v>
      </c>
      <c r="E23" s="691">
        <v>0.55249610918232972</v>
      </c>
      <c r="F23" s="692">
        <v>4354</v>
      </c>
      <c r="G23" s="691">
        <v>0.26062492517658326</v>
      </c>
      <c r="H23" s="690">
        <v>310</v>
      </c>
      <c r="I23" s="693">
        <v>1.855620735065246E-2</v>
      </c>
      <c r="J23" s="690">
        <v>193</v>
      </c>
      <c r="K23" s="693">
        <v>1.1552735544115886E-2</v>
      </c>
      <c r="L23" s="694">
        <v>14087</v>
      </c>
      <c r="M23" s="695">
        <v>0.84322997725368132</v>
      </c>
    </row>
    <row r="24" spans="1:19" outlineLevel="2">
      <c r="A24" s="385">
        <v>792</v>
      </c>
      <c r="B24" s="687" t="s">
        <v>408</v>
      </c>
      <c r="C24" s="690">
        <v>6425</v>
      </c>
      <c r="D24" s="690">
        <v>3136</v>
      </c>
      <c r="E24" s="691">
        <v>0.4880933852140078</v>
      </c>
      <c r="F24" s="692">
        <v>1849</v>
      </c>
      <c r="G24" s="691">
        <v>0.28778210116731517</v>
      </c>
      <c r="H24" s="690">
        <v>99</v>
      </c>
      <c r="I24" s="693">
        <v>1.5408560311284047E-2</v>
      </c>
      <c r="J24" s="690">
        <v>60</v>
      </c>
      <c r="K24" s="693">
        <v>9.3385214007782099E-3</v>
      </c>
      <c r="L24" s="694">
        <v>5144</v>
      </c>
      <c r="M24" s="695">
        <v>0.80062256809338517</v>
      </c>
    </row>
    <row r="25" spans="1:19" outlineLevel="2">
      <c r="A25" s="385">
        <v>856</v>
      </c>
      <c r="B25" s="687" t="s">
        <v>411</v>
      </c>
      <c r="C25" s="690">
        <v>6674</v>
      </c>
      <c r="D25" s="690">
        <v>2967</v>
      </c>
      <c r="E25" s="691">
        <v>0.44456098291878932</v>
      </c>
      <c r="F25" s="692">
        <v>1593</v>
      </c>
      <c r="G25" s="691">
        <v>0.23868744381180701</v>
      </c>
      <c r="H25" s="690">
        <v>119</v>
      </c>
      <c r="I25" s="693">
        <v>1.7830386574767754E-2</v>
      </c>
      <c r="J25" s="690">
        <v>52</v>
      </c>
      <c r="K25" s="693">
        <v>7.7914294276296078E-3</v>
      </c>
      <c r="L25" s="694">
        <v>4731</v>
      </c>
      <c r="M25" s="695">
        <v>0.70887024273299371</v>
      </c>
    </row>
    <row r="26" spans="1:19" outlineLevel="2">
      <c r="A26" s="385">
        <v>861</v>
      </c>
      <c r="B26" s="687" t="s">
        <v>412</v>
      </c>
      <c r="C26" s="690">
        <v>12080</v>
      </c>
      <c r="D26" s="690">
        <v>5920</v>
      </c>
      <c r="E26" s="691">
        <v>0.49006622516556292</v>
      </c>
      <c r="F26" s="692">
        <v>3759</v>
      </c>
      <c r="G26" s="691">
        <v>0.31117549668874173</v>
      </c>
      <c r="H26" s="690">
        <v>146</v>
      </c>
      <c r="I26" s="693">
        <v>1.2086092715231788E-2</v>
      </c>
      <c r="J26" s="690">
        <v>91</v>
      </c>
      <c r="K26" s="693">
        <v>7.5331125827814566E-3</v>
      </c>
      <c r="L26" s="694">
        <v>9916</v>
      </c>
      <c r="M26" s="695">
        <v>0.82086092715231784</v>
      </c>
    </row>
    <row r="27" spans="1:19" ht="27" hidden="1" customHeight="1" outlineLevel="2">
      <c r="A27" s="682"/>
      <c r="B27" s="683" t="s">
        <v>434</v>
      </c>
      <c r="C27" s="684">
        <v>134278</v>
      </c>
      <c r="D27" s="684">
        <v>102427</v>
      </c>
      <c r="E27" s="689">
        <v>0.76279807563413216</v>
      </c>
      <c r="F27" s="684">
        <v>40793</v>
      </c>
      <c r="G27" s="685">
        <v>0.30379511163407258</v>
      </c>
      <c r="H27" s="684">
        <v>3217</v>
      </c>
      <c r="I27" s="685">
        <v>2.3957759275532849E-2</v>
      </c>
      <c r="J27" s="684">
        <v>1432</v>
      </c>
      <c r="K27" s="685">
        <v>1.0664442425415928E-2</v>
      </c>
      <c r="L27" s="684">
        <v>147869</v>
      </c>
      <c r="M27" s="686">
        <v>100</v>
      </c>
    </row>
    <row r="28" spans="1:19" outlineLevel="2">
      <c r="A28" s="385">
        <v>837</v>
      </c>
      <c r="B28" s="687" t="s">
        <v>314</v>
      </c>
      <c r="C28" s="690">
        <v>134278</v>
      </c>
      <c r="D28" s="690">
        <v>102427</v>
      </c>
      <c r="E28" s="691">
        <v>0.76279807563413216</v>
      </c>
      <c r="F28" s="692">
        <v>40793</v>
      </c>
      <c r="G28" s="691">
        <v>0.30379511163407258</v>
      </c>
      <c r="H28" s="690">
        <v>3217</v>
      </c>
      <c r="I28" s="693">
        <v>2.3957759275532849E-2</v>
      </c>
      <c r="J28" s="690">
        <v>1432</v>
      </c>
      <c r="K28" s="693">
        <v>1.0664442425415928E-2</v>
      </c>
      <c r="L28" s="694">
        <v>147869</v>
      </c>
      <c r="M28" s="695">
        <v>1.1012153889691536</v>
      </c>
    </row>
    <row r="29" spans="1:19" ht="27" hidden="1" customHeight="1" outlineLevel="2">
      <c r="A29" s="682"/>
      <c r="B29" s="683" t="s">
        <v>435</v>
      </c>
      <c r="C29" s="684">
        <v>136125</v>
      </c>
      <c r="D29" s="684">
        <v>81067</v>
      </c>
      <c r="E29" s="689">
        <v>0.59553351698806245</v>
      </c>
      <c r="F29" s="684">
        <v>30336</v>
      </c>
      <c r="G29" s="689">
        <v>0.22285399449035811</v>
      </c>
      <c r="H29" s="684">
        <v>2244</v>
      </c>
      <c r="I29" s="689">
        <v>1.6484848484848484E-2</v>
      </c>
      <c r="J29" s="684">
        <v>760</v>
      </c>
      <c r="K29" s="689">
        <v>5.5831037649219468E-3</v>
      </c>
      <c r="L29" s="684">
        <v>114407</v>
      </c>
      <c r="M29" s="686">
        <v>84.045546372819103</v>
      </c>
    </row>
    <row r="30" spans="1:19" outlineLevel="2">
      <c r="A30" s="385">
        <v>44</v>
      </c>
      <c r="B30" s="687" t="s">
        <v>330</v>
      </c>
      <c r="C30" s="690">
        <v>7393</v>
      </c>
      <c r="D30" s="690">
        <v>5733</v>
      </c>
      <c r="E30" s="691">
        <v>0.77546327607195997</v>
      </c>
      <c r="F30" s="692">
        <v>1267</v>
      </c>
      <c r="G30" s="691">
        <v>0.17137833085351006</v>
      </c>
      <c r="H30" s="690">
        <v>87</v>
      </c>
      <c r="I30" s="693">
        <v>1.1767888543216556E-2</v>
      </c>
      <c r="J30" s="690">
        <v>42</v>
      </c>
      <c r="K30" s="693">
        <v>5.6810496415528201E-3</v>
      </c>
      <c r="L30" s="694">
        <v>7129</v>
      </c>
      <c r="M30" s="695">
        <v>0.96429054511023937</v>
      </c>
      <c r="N30" s="211"/>
    </row>
    <row r="31" spans="1:19" ht="15.75" outlineLevel="2" thickBot="1">
      <c r="A31" s="385">
        <v>125</v>
      </c>
      <c r="B31" s="687" t="s">
        <v>333</v>
      </c>
      <c r="C31" s="690">
        <v>8802</v>
      </c>
      <c r="D31" s="690">
        <v>6943</v>
      </c>
      <c r="E31" s="691">
        <v>0.78879800045444215</v>
      </c>
      <c r="F31" s="692">
        <v>612</v>
      </c>
      <c r="G31" s="691">
        <v>6.9529652351738247E-2</v>
      </c>
      <c r="H31" s="690">
        <v>147</v>
      </c>
      <c r="I31" s="693">
        <v>1.6700749829584187E-2</v>
      </c>
      <c r="J31" s="690">
        <v>37</v>
      </c>
      <c r="K31" s="693">
        <v>4.2035900931606451E-3</v>
      </c>
      <c r="L31" s="694">
        <v>7739</v>
      </c>
      <c r="M31" s="695">
        <v>0.87923199272892527</v>
      </c>
    </row>
    <row r="32" spans="1:19" outlineLevel="2">
      <c r="A32" s="385">
        <v>30</v>
      </c>
      <c r="B32" s="687" t="s">
        <v>390</v>
      </c>
      <c r="C32" s="690">
        <v>32259</v>
      </c>
      <c r="D32" s="690">
        <v>10040</v>
      </c>
      <c r="E32" s="691">
        <v>0.31123097430174523</v>
      </c>
      <c r="F32" s="692">
        <v>13913</v>
      </c>
      <c r="G32" s="691">
        <v>0.43129049257571528</v>
      </c>
      <c r="H32" s="690">
        <v>456</v>
      </c>
      <c r="I32" s="693">
        <v>1.4135590067888032E-2</v>
      </c>
      <c r="J32" s="690">
        <v>237</v>
      </c>
      <c r="K32" s="693">
        <v>7.3467869431786481E-3</v>
      </c>
      <c r="L32" s="694">
        <v>24646</v>
      </c>
      <c r="M32" s="695">
        <v>0.76400384388852727</v>
      </c>
      <c r="O32" s="659" t="s">
        <v>287</v>
      </c>
      <c r="P32" s="660">
        <v>0.69268744632072987</v>
      </c>
    </row>
    <row r="33" spans="1:16" outlineLevel="2">
      <c r="A33" s="385">
        <v>36</v>
      </c>
      <c r="B33" s="687" t="s">
        <v>392</v>
      </c>
      <c r="C33" s="690">
        <v>6023</v>
      </c>
      <c r="D33" s="690">
        <v>2498</v>
      </c>
      <c r="E33" s="691">
        <v>0.41474348331396316</v>
      </c>
      <c r="F33" s="692">
        <v>1316</v>
      </c>
      <c r="G33" s="691">
        <v>0.21849576622945377</v>
      </c>
      <c r="H33" s="690">
        <v>97</v>
      </c>
      <c r="I33" s="693">
        <v>1.6104931097459738E-2</v>
      </c>
      <c r="J33" s="690">
        <v>32</v>
      </c>
      <c r="K33" s="693">
        <v>5.3129669599867174E-3</v>
      </c>
      <c r="L33" s="694">
        <v>3943</v>
      </c>
      <c r="M33" s="695">
        <v>0.65465714760086335</v>
      </c>
      <c r="O33" s="661" t="s">
        <v>289</v>
      </c>
      <c r="P33" s="662">
        <v>0.27587256287660022</v>
      </c>
    </row>
    <row r="34" spans="1:16" outlineLevel="2">
      <c r="A34" s="385">
        <v>93</v>
      </c>
      <c r="B34" s="385" t="s">
        <v>394</v>
      </c>
      <c r="C34" s="690">
        <v>16392</v>
      </c>
      <c r="D34" s="690">
        <v>14095</v>
      </c>
      <c r="E34" s="691">
        <v>0.85987066861883843</v>
      </c>
      <c r="F34" s="692">
        <v>1210</v>
      </c>
      <c r="G34" s="691">
        <v>7.3816495851634939E-2</v>
      </c>
      <c r="H34" s="690">
        <v>293</v>
      </c>
      <c r="I34" s="693">
        <v>1.7874572962420694E-2</v>
      </c>
      <c r="J34" s="690">
        <v>86</v>
      </c>
      <c r="K34" s="693">
        <v>5.2464616886285995E-3</v>
      </c>
      <c r="L34" s="694">
        <v>15684</v>
      </c>
      <c r="M34" s="695">
        <v>0.95680819912152271</v>
      </c>
      <c r="O34" s="661" t="s">
        <v>291</v>
      </c>
      <c r="P34" s="662">
        <v>2.1755743259236217E-2</v>
      </c>
    </row>
    <row r="35" spans="1:16" ht="15.75" outlineLevel="2" thickBot="1">
      <c r="A35" s="385">
        <v>209</v>
      </c>
      <c r="B35" s="385" t="s">
        <v>397</v>
      </c>
      <c r="C35" s="690">
        <v>22364</v>
      </c>
      <c r="D35" s="690">
        <v>13588</v>
      </c>
      <c r="E35" s="691">
        <v>0.60758361652656057</v>
      </c>
      <c r="F35" s="692">
        <v>3093</v>
      </c>
      <c r="G35" s="691">
        <v>0.13830262922554104</v>
      </c>
      <c r="H35" s="690">
        <v>299</v>
      </c>
      <c r="I35" s="693">
        <v>1.3369701305669826E-2</v>
      </c>
      <c r="J35" s="690">
        <v>93</v>
      </c>
      <c r="K35" s="693">
        <v>4.1584689679842607E-3</v>
      </c>
      <c r="L35" s="694">
        <v>17073</v>
      </c>
      <c r="M35" s="695">
        <v>0.76341441602575566</v>
      </c>
      <c r="N35" s="211"/>
      <c r="O35" s="664" t="s">
        <v>293</v>
      </c>
      <c r="P35" s="663">
        <v>9.6842475434337147E-3</v>
      </c>
    </row>
    <row r="36" spans="1:16" outlineLevel="2">
      <c r="A36" s="385">
        <v>809</v>
      </c>
      <c r="B36" s="385" t="s">
        <v>409</v>
      </c>
      <c r="C36" s="690">
        <v>11053</v>
      </c>
      <c r="D36" s="690">
        <v>3537</v>
      </c>
      <c r="E36" s="691">
        <v>0.32000361892698814</v>
      </c>
      <c r="F36" s="692">
        <v>3549</v>
      </c>
      <c r="G36" s="691">
        <v>0.32108929702343253</v>
      </c>
      <c r="H36" s="690">
        <v>120</v>
      </c>
      <c r="I36" s="693">
        <v>1.0856780964444042E-2</v>
      </c>
      <c r="J36" s="690">
        <v>55</v>
      </c>
      <c r="K36" s="693">
        <v>4.9760246087035198E-3</v>
      </c>
      <c r="L36" s="694">
        <v>7261</v>
      </c>
      <c r="M36" s="695">
        <v>0.65692572152356821</v>
      </c>
    </row>
    <row r="37" spans="1:16" outlineLevel="2">
      <c r="A37" s="385">
        <v>847</v>
      </c>
      <c r="B37" s="688" t="s">
        <v>410</v>
      </c>
      <c r="C37" s="690">
        <v>31839</v>
      </c>
      <c r="D37" s="690">
        <v>24633</v>
      </c>
      <c r="E37" s="691">
        <v>0.77367379628757182</v>
      </c>
      <c r="F37" s="692">
        <v>5376</v>
      </c>
      <c r="G37" s="691">
        <v>0.16884952416847263</v>
      </c>
      <c r="H37" s="690">
        <v>745</v>
      </c>
      <c r="I37" s="693">
        <v>2.3398976098495557E-2</v>
      </c>
      <c r="J37" s="690">
        <v>178</v>
      </c>
      <c r="K37" s="693">
        <v>5.5906278463519581E-3</v>
      </c>
      <c r="L37" s="694">
        <v>30932</v>
      </c>
      <c r="M37" s="695">
        <v>0.97151292440089199</v>
      </c>
    </row>
    <row r="38" spans="1:16" ht="27" hidden="1" customHeight="1" outlineLevel="2">
      <c r="A38" s="682"/>
      <c r="B38" s="683" t="s">
        <v>436</v>
      </c>
      <c r="C38" s="684">
        <v>123205</v>
      </c>
      <c r="D38" s="684">
        <v>78637</v>
      </c>
      <c r="E38" s="689">
        <v>0.63826143419504078</v>
      </c>
      <c r="F38" s="684">
        <v>25374</v>
      </c>
      <c r="G38" s="689">
        <v>0.20594943387037865</v>
      </c>
      <c r="H38" s="684">
        <v>1901</v>
      </c>
      <c r="I38" s="689">
        <v>1.5429568605170245E-2</v>
      </c>
      <c r="J38" s="684">
        <v>1153</v>
      </c>
      <c r="K38" s="689">
        <v>9.3583864291221942E-3</v>
      </c>
      <c r="L38" s="684">
        <v>107065</v>
      </c>
      <c r="M38" s="686">
        <v>86.89988230997119</v>
      </c>
      <c r="O38" s="659" t="s">
        <v>287</v>
      </c>
      <c r="P38" s="660">
        <v>0.70858426494882309</v>
      </c>
    </row>
    <row r="39" spans="1:16" outlineLevel="2">
      <c r="A39" s="385">
        <v>34</v>
      </c>
      <c r="B39" s="687" t="s">
        <v>391</v>
      </c>
      <c r="C39" s="690">
        <v>45577</v>
      </c>
      <c r="D39" s="690">
        <v>28458</v>
      </c>
      <c r="E39" s="691">
        <v>0.62439388287952258</v>
      </c>
      <c r="F39" s="692">
        <v>10539</v>
      </c>
      <c r="G39" s="691">
        <v>0.23123505276784342</v>
      </c>
      <c r="H39" s="690">
        <v>710</v>
      </c>
      <c r="I39" s="693">
        <v>1.5578032779691511E-2</v>
      </c>
      <c r="J39" s="690">
        <v>636</v>
      </c>
      <c r="K39" s="693">
        <v>1.3954406828005354E-2</v>
      </c>
      <c r="L39" s="694">
        <v>40343</v>
      </c>
      <c r="M39" s="695">
        <v>0.88516137525506289</v>
      </c>
      <c r="O39" s="661" t="s">
        <v>289</v>
      </c>
      <c r="P39" s="662">
        <v>0.26515860043528805</v>
      </c>
    </row>
    <row r="40" spans="1:16" outlineLevel="1">
      <c r="A40" s="385">
        <v>91</v>
      </c>
      <c r="B40" s="687" t="s">
        <v>393</v>
      </c>
      <c r="C40" s="690">
        <v>10605</v>
      </c>
      <c r="D40" s="690">
        <v>6253</v>
      </c>
      <c r="E40" s="691">
        <v>0.58962753418198965</v>
      </c>
      <c r="F40" s="692">
        <v>903</v>
      </c>
      <c r="G40" s="691">
        <v>8.5148514851485155E-2</v>
      </c>
      <c r="H40" s="690">
        <v>163</v>
      </c>
      <c r="I40" s="693">
        <v>1.5370108439415371E-2</v>
      </c>
      <c r="J40" s="690">
        <v>48</v>
      </c>
      <c r="K40" s="693">
        <v>4.526166902404526E-3</v>
      </c>
      <c r="L40" s="694">
        <v>7367</v>
      </c>
      <c r="M40" s="695">
        <v>0.69467232437529469</v>
      </c>
      <c r="O40" s="661" t="s">
        <v>291</v>
      </c>
      <c r="P40" s="662">
        <v>1.9614184446755879E-2</v>
      </c>
    </row>
    <row r="41" spans="1:16" ht="15.75" outlineLevel="2" thickBot="1">
      <c r="A41" s="385">
        <v>101</v>
      </c>
      <c r="B41" s="687" t="s">
        <v>395</v>
      </c>
      <c r="C41" s="690">
        <v>27134</v>
      </c>
      <c r="D41" s="690">
        <v>18874</v>
      </c>
      <c r="E41" s="691">
        <v>0.69558487506449473</v>
      </c>
      <c r="F41" s="692">
        <v>7086</v>
      </c>
      <c r="G41" s="691">
        <v>0.26114837473280755</v>
      </c>
      <c r="H41" s="690">
        <v>444</v>
      </c>
      <c r="I41" s="693">
        <v>1.6363234318567111E-2</v>
      </c>
      <c r="J41" s="690">
        <v>215</v>
      </c>
      <c r="K41" s="693">
        <v>7.9236382398466861E-3</v>
      </c>
      <c r="L41" s="694">
        <v>26619</v>
      </c>
      <c r="M41" s="695">
        <v>0.98102012235571612</v>
      </c>
      <c r="O41" s="664" t="s">
        <v>293</v>
      </c>
      <c r="P41" s="663">
        <v>6.6429501691330078E-3</v>
      </c>
    </row>
    <row r="42" spans="1:16" outlineLevel="2">
      <c r="A42" s="385">
        <v>353</v>
      </c>
      <c r="B42" s="687" t="s">
        <v>399</v>
      </c>
      <c r="C42" s="690">
        <v>5765</v>
      </c>
      <c r="D42" s="690">
        <v>2691</v>
      </c>
      <c r="E42" s="691">
        <v>0.46678230702515178</v>
      </c>
      <c r="F42" s="692">
        <v>926</v>
      </c>
      <c r="G42" s="691">
        <v>0.16062445793581961</v>
      </c>
      <c r="H42" s="690">
        <v>80</v>
      </c>
      <c r="I42" s="693">
        <v>1.3876843018213356E-2</v>
      </c>
      <c r="J42" s="690">
        <v>74</v>
      </c>
      <c r="K42" s="693">
        <v>1.2836079791847355E-2</v>
      </c>
      <c r="L42" s="694">
        <v>3771</v>
      </c>
      <c r="M42" s="695">
        <v>0.65411968777103213</v>
      </c>
    </row>
    <row r="43" spans="1:16" outlineLevel="2">
      <c r="A43" s="385">
        <v>364</v>
      </c>
      <c r="B43" s="385" t="s">
        <v>400</v>
      </c>
      <c r="C43" s="690">
        <v>15293</v>
      </c>
      <c r="D43" s="690">
        <v>9529</v>
      </c>
      <c r="E43" s="691">
        <v>0.62309553390440076</v>
      </c>
      <c r="F43" s="692">
        <v>3632</v>
      </c>
      <c r="G43" s="691">
        <v>0.23749427842803897</v>
      </c>
      <c r="H43" s="690">
        <v>293</v>
      </c>
      <c r="I43" s="693">
        <v>1.9159092395213496E-2</v>
      </c>
      <c r="J43" s="690">
        <v>107</v>
      </c>
      <c r="K43" s="693">
        <v>6.9966651409141441E-3</v>
      </c>
      <c r="L43" s="694">
        <v>13561</v>
      </c>
      <c r="M43" s="695">
        <v>0.88674556986856734</v>
      </c>
    </row>
    <row r="44" spans="1:16" outlineLevel="2">
      <c r="A44" s="385">
        <v>642</v>
      </c>
      <c r="B44" s="385" t="s">
        <v>405</v>
      </c>
      <c r="C44" s="690">
        <v>18831</v>
      </c>
      <c r="D44" s="690">
        <v>12832</v>
      </c>
      <c r="E44" s="691">
        <v>0.6814295576443099</v>
      </c>
      <c r="F44" s="692">
        <v>2288</v>
      </c>
      <c r="G44" s="691">
        <v>0.12150177898146673</v>
      </c>
      <c r="H44" s="690">
        <v>211</v>
      </c>
      <c r="I44" s="693">
        <v>1.1204928044182464E-2</v>
      </c>
      <c r="J44" s="690">
        <v>73</v>
      </c>
      <c r="K44" s="693">
        <v>3.876586479740853E-3</v>
      </c>
      <c r="L44" s="694">
        <v>15404</v>
      </c>
      <c r="M44" s="695">
        <v>0.81801285114970002</v>
      </c>
    </row>
    <row r="45" spans="1:16" ht="27" hidden="1" customHeight="1" outlineLevel="2">
      <c r="A45" s="682"/>
      <c r="B45" s="683" t="s">
        <v>437</v>
      </c>
      <c r="C45" s="684">
        <v>78898</v>
      </c>
      <c r="D45" s="684">
        <v>48124</v>
      </c>
      <c r="E45" s="689">
        <v>0.60995209004030515</v>
      </c>
      <c r="F45" s="684">
        <v>20109</v>
      </c>
      <c r="G45" s="689">
        <v>0.25487338082080663</v>
      </c>
      <c r="H45" s="684">
        <v>1404</v>
      </c>
      <c r="I45" s="689">
        <v>1.7795127886638444E-2</v>
      </c>
      <c r="J45" s="684">
        <v>371</v>
      </c>
      <c r="K45" s="689">
        <v>4.7022738218966261E-3</v>
      </c>
      <c r="L45" s="684">
        <v>70008</v>
      </c>
      <c r="M45" s="686">
        <v>88.732287256964682</v>
      </c>
    </row>
    <row r="46" spans="1:16" outlineLevel="2">
      <c r="A46" s="446">
        <v>55</v>
      </c>
      <c r="B46" s="445" t="s">
        <v>368</v>
      </c>
      <c r="C46" s="690">
        <v>7780</v>
      </c>
      <c r="D46" s="690">
        <v>6530</v>
      </c>
      <c r="E46" s="691">
        <v>0.83933161953727509</v>
      </c>
      <c r="F46" s="692">
        <v>506</v>
      </c>
      <c r="G46" s="691">
        <v>6.503856041131105E-2</v>
      </c>
      <c r="H46" s="690">
        <v>195</v>
      </c>
      <c r="I46" s="693">
        <v>2.5064267352185091E-2</v>
      </c>
      <c r="J46" s="690">
        <v>41</v>
      </c>
      <c r="K46" s="693">
        <v>5.2699228791773783E-3</v>
      </c>
      <c r="L46" s="694">
        <v>7272</v>
      </c>
      <c r="M46" s="695">
        <v>0.93470437017994856</v>
      </c>
    </row>
    <row r="47" spans="1:16" outlineLevel="2">
      <c r="A47" s="446">
        <v>400</v>
      </c>
      <c r="B47" s="446" t="s">
        <v>376</v>
      </c>
      <c r="C47" s="690">
        <v>23094</v>
      </c>
      <c r="D47" s="690">
        <v>9814</v>
      </c>
      <c r="E47" s="691">
        <v>0.42495886377414049</v>
      </c>
      <c r="F47" s="692">
        <v>12038</v>
      </c>
      <c r="G47" s="691">
        <v>0.5212609335758206</v>
      </c>
      <c r="H47" s="690">
        <v>248</v>
      </c>
      <c r="I47" s="693">
        <v>1.0738720013856413E-2</v>
      </c>
      <c r="J47" s="690">
        <v>96</v>
      </c>
      <c r="K47" s="693">
        <v>4.156923876331515E-3</v>
      </c>
      <c r="L47" s="694">
        <v>22196</v>
      </c>
      <c r="M47" s="695">
        <v>0.96111544124014892</v>
      </c>
    </row>
    <row r="48" spans="1:16" outlineLevel="2">
      <c r="A48" s="446">
        <v>483</v>
      </c>
      <c r="B48" s="445" t="s">
        <v>378</v>
      </c>
      <c r="C48" s="690">
        <v>10257</v>
      </c>
      <c r="D48" s="690">
        <v>7976</v>
      </c>
      <c r="E48" s="691">
        <v>0.77761528712099059</v>
      </c>
      <c r="F48" s="692">
        <v>720</v>
      </c>
      <c r="G48" s="691">
        <v>7.0195963732085406E-2</v>
      </c>
      <c r="H48" s="690">
        <v>189</v>
      </c>
      <c r="I48" s="693">
        <v>1.8426440479672419E-2</v>
      </c>
      <c r="J48" s="690">
        <v>58</v>
      </c>
      <c r="K48" s="693">
        <v>5.654674856195769E-3</v>
      </c>
      <c r="L48" s="694">
        <v>8943</v>
      </c>
      <c r="M48" s="695">
        <v>0.87189236618894417</v>
      </c>
    </row>
    <row r="49" spans="1:16" outlineLevel="2">
      <c r="A49" s="446">
        <v>756</v>
      </c>
      <c r="B49" s="445" t="s">
        <v>388</v>
      </c>
      <c r="C49" s="690">
        <v>37767</v>
      </c>
      <c r="D49" s="690">
        <v>23804</v>
      </c>
      <c r="E49" s="691">
        <v>0.63028569915534727</v>
      </c>
      <c r="F49" s="692">
        <v>6845</v>
      </c>
      <c r="G49" s="691">
        <v>0.18124288399925861</v>
      </c>
      <c r="H49" s="690">
        <v>772</v>
      </c>
      <c r="I49" s="693">
        <v>2.0441125850610323E-2</v>
      </c>
      <c r="J49" s="690">
        <v>176</v>
      </c>
      <c r="K49" s="693">
        <v>4.6601530436624567E-3</v>
      </c>
      <c r="L49" s="694">
        <v>31597</v>
      </c>
      <c r="M49" s="695">
        <v>0.83662986204887868</v>
      </c>
    </row>
    <row r="50" spans="1:16" ht="27" hidden="1" customHeight="1" outlineLevel="2">
      <c r="A50" s="682"/>
      <c r="B50" s="683" t="s">
        <v>438</v>
      </c>
      <c r="C50" s="684">
        <v>211800</v>
      </c>
      <c r="D50" s="684">
        <v>112047</v>
      </c>
      <c r="E50" s="685">
        <v>0.52902266288951838</v>
      </c>
      <c r="F50" s="684">
        <v>70215</v>
      </c>
      <c r="G50" s="685">
        <v>0.33151558073654391</v>
      </c>
      <c r="H50" s="684">
        <v>3000</v>
      </c>
      <c r="I50" s="685">
        <v>1.4164305949008499E-2</v>
      </c>
      <c r="J50" s="684">
        <v>1424</v>
      </c>
      <c r="K50" s="685">
        <v>6.7233238904627008E-3</v>
      </c>
      <c r="L50" s="684">
        <v>186686</v>
      </c>
      <c r="M50" s="686">
        <v>88.142587346553356</v>
      </c>
      <c r="O50" s="659" t="s">
        <v>287</v>
      </c>
      <c r="P50" s="660">
        <v>0.73447905477980668</v>
      </c>
    </row>
    <row r="51" spans="1:16" outlineLevel="2">
      <c r="A51" s="446">
        <v>21</v>
      </c>
      <c r="B51" s="445" t="s">
        <v>367</v>
      </c>
      <c r="C51" s="690">
        <v>4845</v>
      </c>
      <c r="D51" s="690">
        <v>2934</v>
      </c>
      <c r="E51" s="691">
        <v>0.60557275541795663</v>
      </c>
      <c r="F51" s="692">
        <v>498</v>
      </c>
      <c r="G51" s="691">
        <v>0.10278637770897833</v>
      </c>
      <c r="H51" s="690">
        <v>62</v>
      </c>
      <c r="I51" s="693">
        <v>1.2796697626418989E-2</v>
      </c>
      <c r="J51" s="690">
        <v>57</v>
      </c>
      <c r="K51" s="693">
        <v>1.1764705882352941E-2</v>
      </c>
      <c r="L51" s="694">
        <v>3551</v>
      </c>
      <c r="M51" s="695">
        <v>0.73292053663570689</v>
      </c>
      <c r="O51" s="661" t="s">
        <v>289</v>
      </c>
      <c r="P51" s="662">
        <v>0.23699621725120254</v>
      </c>
    </row>
    <row r="52" spans="1:16" outlineLevel="2">
      <c r="A52" s="446">
        <v>197</v>
      </c>
      <c r="B52" s="445" t="s">
        <v>370</v>
      </c>
      <c r="C52" s="690">
        <v>15296</v>
      </c>
      <c r="D52" s="690">
        <v>11503</v>
      </c>
      <c r="E52" s="691">
        <v>0.7520266736401674</v>
      </c>
      <c r="F52" s="692">
        <v>2631</v>
      </c>
      <c r="G52" s="691">
        <v>0.17200575313807531</v>
      </c>
      <c r="H52" s="690">
        <v>283</v>
      </c>
      <c r="I52" s="693">
        <v>1.8501569037656904E-2</v>
      </c>
      <c r="J52" s="690">
        <v>99</v>
      </c>
      <c r="K52" s="693">
        <v>6.4722803347280339E-3</v>
      </c>
      <c r="L52" s="694">
        <v>14516</v>
      </c>
      <c r="M52" s="695">
        <v>0.9490062761506276</v>
      </c>
      <c r="O52" s="661" t="s">
        <v>291</v>
      </c>
      <c r="P52" s="662">
        <v>1.7755569046840704E-2</v>
      </c>
    </row>
    <row r="53" spans="1:16" ht="15.75" outlineLevel="2" thickBot="1">
      <c r="A53" s="446">
        <v>206</v>
      </c>
      <c r="B53" s="446" t="s">
        <v>371</v>
      </c>
      <c r="C53" s="690">
        <v>4906</v>
      </c>
      <c r="D53" s="690">
        <v>2738</v>
      </c>
      <c r="E53" s="691">
        <v>0.55809213208316344</v>
      </c>
      <c r="F53" s="692">
        <v>663</v>
      </c>
      <c r="G53" s="691">
        <v>0.13514064410925397</v>
      </c>
      <c r="H53" s="690">
        <v>70</v>
      </c>
      <c r="I53" s="693">
        <v>1.4268242967794538E-2</v>
      </c>
      <c r="J53" s="690">
        <v>38</v>
      </c>
      <c r="K53" s="693">
        <v>7.7456176110884635E-3</v>
      </c>
      <c r="L53" s="694">
        <v>3509</v>
      </c>
      <c r="M53" s="695">
        <v>0.7152466367713004</v>
      </c>
      <c r="O53" s="664" t="s">
        <v>293</v>
      </c>
      <c r="P53" s="663">
        <v>1.0769158922150095E-2</v>
      </c>
    </row>
    <row r="54" spans="1:16" outlineLevel="2">
      <c r="A54" s="446">
        <v>313</v>
      </c>
      <c r="B54" s="445" t="s">
        <v>372</v>
      </c>
      <c r="C54" s="690">
        <v>10069</v>
      </c>
      <c r="D54" s="690">
        <v>6796</v>
      </c>
      <c r="E54" s="691">
        <v>0.67494289403118479</v>
      </c>
      <c r="F54" s="692">
        <v>1646</v>
      </c>
      <c r="G54" s="691">
        <v>0.16347204290396267</v>
      </c>
      <c r="H54" s="690">
        <v>191</v>
      </c>
      <c r="I54" s="693">
        <v>1.896911311947562E-2</v>
      </c>
      <c r="J54" s="690">
        <v>88</v>
      </c>
      <c r="K54" s="693">
        <v>8.7396960969311748E-3</v>
      </c>
      <c r="L54" s="694">
        <v>8721</v>
      </c>
      <c r="M54" s="695">
        <v>0.8661237461515543</v>
      </c>
    </row>
    <row r="55" spans="1:16" ht="15.75" outlineLevel="2" thickBot="1">
      <c r="A55" s="446">
        <v>321</v>
      </c>
      <c r="B55" s="445" t="s">
        <v>374</v>
      </c>
      <c r="C55" s="690">
        <v>8981</v>
      </c>
      <c r="D55" s="690">
        <v>3871</v>
      </c>
      <c r="E55" s="691">
        <v>0.43102104442712391</v>
      </c>
      <c r="F55" s="692">
        <v>2601</v>
      </c>
      <c r="G55" s="691">
        <v>0.28961140184834649</v>
      </c>
      <c r="H55" s="690">
        <v>100</v>
      </c>
      <c r="I55" s="693">
        <v>1.1134617525887985E-2</v>
      </c>
      <c r="J55" s="690">
        <v>112</v>
      </c>
      <c r="K55" s="693">
        <v>1.2470771628994544E-2</v>
      </c>
      <c r="L55" s="694">
        <v>6684</v>
      </c>
      <c r="M55" s="695">
        <v>0.74423783543035293</v>
      </c>
    </row>
    <row r="56" spans="1:16" outlineLevel="2">
      <c r="A56" s="446">
        <v>440</v>
      </c>
      <c r="B56" s="445" t="s">
        <v>377</v>
      </c>
      <c r="C56" s="690">
        <v>70024</v>
      </c>
      <c r="D56" s="690">
        <v>24156</v>
      </c>
      <c r="E56" s="691">
        <v>0.34496743973494803</v>
      </c>
      <c r="F56" s="692">
        <v>44896</v>
      </c>
      <c r="G56" s="691">
        <v>0.64115160516394376</v>
      </c>
      <c r="H56" s="690">
        <v>898</v>
      </c>
      <c r="I56" s="693">
        <v>1.2824174568719296E-2</v>
      </c>
      <c r="J56" s="690">
        <v>520</v>
      </c>
      <c r="K56" s="693">
        <v>7.4260253627327771E-3</v>
      </c>
      <c r="L56" s="694">
        <v>70470</v>
      </c>
      <c r="M56" s="695">
        <v>1.0063692448303438</v>
      </c>
      <c r="O56" s="659" t="s">
        <v>287</v>
      </c>
      <c r="P56" s="660">
        <v>0.68740715346817505</v>
      </c>
    </row>
    <row r="57" spans="1:16" outlineLevel="2">
      <c r="A57" s="446">
        <v>541</v>
      </c>
      <c r="B57" s="446" t="s">
        <v>379</v>
      </c>
      <c r="C57" s="690">
        <v>22448</v>
      </c>
      <c r="D57" s="690">
        <v>12400</v>
      </c>
      <c r="E57" s="691">
        <v>0.55238774055595152</v>
      </c>
      <c r="F57" s="692">
        <v>5622</v>
      </c>
      <c r="G57" s="691">
        <v>0.25044547398431932</v>
      </c>
      <c r="H57" s="690">
        <v>292</v>
      </c>
      <c r="I57" s="693">
        <v>1.300784034212402E-2</v>
      </c>
      <c r="J57" s="690">
        <v>79</v>
      </c>
      <c r="K57" s="693">
        <v>3.5192444761225944E-3</v>
      </c>
      <c r="L57" s="694">
        <v>18393</v>
      </c>
      <c r="M57" s="695">
        <v>0.81936029935851751</v>
      </c>
      <c r="O57" s="661" t="s">
        <v>289</v>
      </c>
      <c r="P57" s="662">
        <v>0.28723860130270829</v>
      </c>
    </row>
    <row r="58" spans="1:16" outlineLevel="2">
      <c r="A58" s="446">
        <v>649</v>
      </c>
      <c r="B58" s="445" t="s">
        <v>382</v>
      </c>
      <c r="C58" s="690">
        <v>16304</v>
      </c>
      <c r="D58" s="690">
        <v>10480</v>
      </c>
      <c r="E58" s="691">
        <v>0.64278704612365067</v>
      </c>
      <c r="F58" s="692">
        <v>2208</v>
      </c>
      <c r="G58" s="691">
        <v>0.13542688910696762</v>
      </c>
      <c r="H58" s="690">
        <v>271</v>
      </c>
      <c r="I58" s="693">
        <v>1.6621687929342491E-2</v>
      </c>
      <c r="J58" s="690">
        <v>155</v>
      </c>
      <c r="K58" s="693">
        <v>9.5068694798822375E-3</v>
      </c>
      <c r="L58" s="694">
        <v>13114</v>
      </c>
      <c r="M58" s="695">
        <v>0.80434249263984303</v>
      </c>
      <c r="O58" s="661" t="s">
        <v>291</v>
      </c>
      <c r="P58" s="662">
        <v>2.0054850874185806E-2</v>
      </c>
    </row>
    <row r="59" spans="1:16" ht="15.75" outlineLevel="2" thickBot="1">
      <c r="A59" s="446">
        <v>652</v>
      </c>
      <c r="B59" s="445" t="s">
        <v>383</v>
      </c>
      <c r="C59" s="690">
        <v>6074</v>
      </c>
      <c r="D59" s="690">
        <v>5006</v>
      </c>
      <c r="E59" s="691">
        <v>0.82416858742179777</v>
      </c>
      <c r="F59" s="692">
        <v>469</v>
      </c>
      <c r="G59" s="691">
        <v>7.7214356272637466E-2</v>
      </c>
      <c r="H59" s="690">
        <v>107</v>
      </c>
      <c r="I59" s="693">
        <v>1.7616068488640106E-2</v>
      </c>
      <c r="J59" s="690">
        <v>30</v>
      </c>
      <c r="K59" s="693">
        <v>4.9390846229832074E-3</v>
      </c>
      <c r="L59" s="694">
        <v>5612</v>
      </c>
      <c r="M59" s="695">
        <v>0.92393809680605865</v>
      </c>
      <c r="O59" s="664" t="s">
        <v>293</v>
      </c>
      <c r="P59" s="663">
        <v>5.2993943549308649E-3</v>
      </c>
    </row>
    <row r="60" spans="1:16" outlineLevel="1">
      <c r="A60" s="446">
        <v>660</v>
      </c>
      <c r="B60" s="445" t="s">
        <v>384</v>
      </c>
      <c r="C60" s="690">
        <v>13532</v>
      </c>
      <c r="D60" s="690">
        <v>10479</v>
      </c>
      <c r="E60" s="691">
        <v>0.77438663907774163</v>
      </c>
      <c r="F60" s="692">
        <v>3261</v>
      </c>
      <c r="G60" s="691">
        <v>0.24098433343186521</v>
      </c>
      <c r="H60" s="690">
        <v>222</v>
      </c>
      <c r="I60" s="693">
        <v>1.6405557197753474E-2</v>
      </c>
      <c r="J60" s="690">
        <v>81</v>
      </c>
      <c r="K60" s="693">
        <v>5.9858114099911319E-3</v>
      </c>
      <c r="L60" s="694">
        <v>14043</v>
      </c>
      <c r="M60" s="695">
        <v>1.0377623411173515</v>
      </c>
    </row>
    <row r="61" spans="1:16" outlineLevel="2">
      <c r="A61" s="446">
        <v>667</v>
      </c>
      <c r="B61" s="445" t="s">
        <v>385</v>
      </c>
      <c r="C61" s="690">
        <v>16151</v>
      </c>
      <c r="D61" s="690">
        <v>9957</v>
      </c>
      <c r="E61" s="691">
        <v>0.6164943347161167</v>
      </c>
      <c r="F61" s="692">
        <v>3173</v>
      </c>
      <c r="G61" s="691">
        <v>0.19645842362702001</v>
      </c>
      <c r="H61" s="690">
        <v>243</v>
      </c>
      <c r="I61" s="693">
        <v>1.5045508018079376E-2</v>
      </c>
      <c r="J61" s="690">
        <v>102</v>
      </c>
      <c r="K61" s="693">
        <v>6.3153984273419603E-3</v>
      </c>
      <c r="L61" s="694">
        <v>13475</v>
      </c>
      <c r="M61" s="695">
        <v>0.83431366478855795</v>
      </c>
    </row>
    <row r="62" spans="1:16" ht="15.75" outlineLevel="2" thickBot="1">
      <c r="A62" s="446">
        <v>674</v>
      </c>
      <c r="B62" s="445" t="s">
        <v>386</v>
      </c>
      <c r="C62" s="690">
        <v>23170</v>
      </c>
      <c r="D62" s="690">
        <v>11727</v>
      </c>
      <c r="E62" s="691">
        <v>0.5061286145878291</v>
      </c>
      <c r="F62" s="692">
        <v>2547</v>
      </c>
      <c r="G62" s="691">
        <v>0.10992662926197669</v>
      </c>
      <c r="H62" s="690">
        <v>261</v>
      </c>
      <c r="I62" s="693">
        <v>1.126456624946051E-2</v>
      </c>
      <c r="J62" s="690">
        <v>63</v>
      </c>
      <c r="K62" s="693">
        <v>2.7190332326283988E-3</v>
      </c>
      <c r="L62" s="694">
        <v>14598</v>
      </c>
      <c r="M62" s="695">
        <v>0.63003884333189464</v>
      </c>
    </row>
    <row r="63" spans="1:16" ht="27" hidden="1" customHeight="1" outlineLevel="2" thickBot="1">
      <c r="A63" s="682"/>
      <c r="B63" s="683" t="s">
        <v>439</v>
      </c>
      <c r="C63" s="684">
        <v>150719</v>
      </c>
      <c r="D63" s="684">
        <v>101316</v>
      </c>
      <c r="E63" s="689">
        <v>0.672217835840206</v>
      </c>
      <c r="F63" s="684">
        <v>32127</v>
      </c>
      <c r="G63" s="689">
        <v>0.21315826140035429</v>
      </c>
      <c r="H63" s="684">
        <v>2293</v>
      </c>
      <c r="I63" s="689">
        <v>1.521374212939311E-2</v>
      </c>
      <c r="J63" s="684">
        <v>671</v>
      </c>
      <c r="K63" s="689">
        <v>4.4519934447548089E-3</v>
      </c>
      <c r="L63" s="684">
        <v>136407</v>
      </c>
      <c r="M63" s="686">
        <v>90.504183281470816</v>
      </c>
    </row>
    <row r="64" spans="1:16" outlineLevel="2">
      <c r="A64" s="446">
        <v>604</v>
      </c>
      <c r="B64" s="445" t="s">
        <v>320</v>
      </c>
      <c r="C64" s="690">
        <v>30559</v>
      </c>
      <c r="D64" s="690">
        <v>22457</v>
      </c>
      <c r="E64" s="691">
        <v>0.73487352334827716</v>
      </c>
      <c r="F64" s="692">
        <v>5789</v>
      </c>
      <c r="G64" s="691">
        <v>0.18943682712130633</v>
      </c>
      <c r="H64" s="690">
        <v>425</v>
      </c>
      <c r="I64" s="693">
        <v>1.3907523151935599E-2</v>
      </c>
      <c r="J64" s="690">
        <v>86</v>
      </c>
      <c r="K64" s="693">
        <v>2.8142282142740271E-3</v>
      </c>
      <c r="L64" s="694">
        <v>28757</v>
      </c>
      <c r="M64" s="695">
        <v>0.94103210183579311</v>
      </c>
      <c r="O64" s="659" t="s">
        <v>287</v>
      </c>
      <c r="P64" s="660">
        <v>0.60018962321759528</v>
      </c>
    </row>
    <row r="65" spans="1:16" outlineLevel="2">
      <c r="A65" s="446">
        <v>670</v>
      </c>
      <c r="B65" s="445" t="s">
        <v>321</v>
      </c>
      <c r="C65" s="690">
        <v>22271</v>
      </c>
      <c r="D65" s="690">
        <v>13986</v>
      </c>
      <c r="E65" s="691">
        <v>0.62799155852902877</v>
      </c>
      <c r="F65" s="692">
        <v>3393</v>
      </c>
      <c r="G65" s="691">
        <v>0.15235059045395358</v>
      </c>
      <c r="H65" s="690">
        <v>409</v>
      </c>
      <c r="I65" s="693">
        <v>1.8364689506533159E-2</v>
      </c>
      <c r="J65" s="690">
        <v>238</v>
      </c>
      <c r="K65" s="693">
        <v>1.068654303803152E-2</v>
      </c>
      <c r="L65" s="694">
        <v>18026</v>
      </c>
      <c r="M65" s="695">
        <v>0.80939338152754703</v>
      </c>
      <c r="O65" s="661" t="s">
        <v>289</v>
      </c>
      <c r="P65" s="662">
        <v>0.37611283117105726</v>
      </c>
    </row>
    <row r="66" spans="1:16" outlineLevel="2">
      <c r="A66" s="446">
        <v>690</v>
      </c>
      <c r="B66" s="445" t="s">
        <v>322</v>
      </c>
      <c r="C66" s="690">
        <v>12708</v>
      </c>
      <c r="D66" s="690">
        <v>6263</v>
      </c>
      <c r="E66" s="691">
        <v>0.49283915643689014</v>
      </c>
      <c r="F66" s="692">
        <v>1474</v>
      </c>
      <c r="G66" s="691">
        <v>0.11598992760465848</v>
      </c>
      <c r="H66" s="690">
        <v>187</v>
      </c>
      <c r="I66" s="693">
        <v>1.4715140069247718E-2</v>
      </c>
      <c r="J66" s="690">
        <v>73</v>
      </c>
      <c r="K66" s="693">
        <v>5.7444129682090025E-3</v>
      </c>
      <c r="L66" s="694">
        <v>7997</v>
      </c>
      <c r="M66" s="695">
        <v>0.6292886370790054</v>
      </c>
      <c r="O66" s="661" t="s">
        <v>291</v>
      </c>
      <c r="P66" s="662">
        <v>1.6069764202993261E-2</v>
      </c>
    </row>
    <row r="67" spans="1:16" ht="15.75" outlineLevel="2" thickBot="1">
      <c r="A67" s="446">
        <v>736</v>
      </c>
      <c r="B67" s="445" t="s">
        <v>323</v>
      </c>
      <c r="C67" s="690">
        <v>40607</v>
      </c>
      <c r="D67" s="690">
        <v>26476</v>
      </c>
      <c r="E67" s="691">
        <v>0.65200581180584627</v>
      </c>
      <c r="F67" s="692">
        <v>14473</v>
      </c>
      <c r="G67" s="691">
        <v>0.35641638141207183</v>
      </c>
      <c r="H67" s="690">
        <v>509</v>
      </c>
      <c r="I67" s="693">
        <v>1.253478464304184E-2</v>
      </c>
      <c r="J67" s="690">
        <v>118</v>
      </c>
      <c r="K67" s="693">
        <v>2.9059029231413304E-3</v>
      </c>
      <c r="L67" s="694">
        <v>41576</v>
      </c>
      <c r="M67" s="695">
        <v>1.0238628807841013</v>
      </c>
      <c r="O67" s="664" t="s">
        <v>293</v>
      </c>
      <c r="P67" s="663">
        <v>7.6277814083541345E-3</v>
      </c>
    </row>
    <row r="68" spans="1:16" outlineLevel="2">
      <c r="A68" s="446">
        <v>858</v>
      </c>
      <c r="B68" s="445" t="s">
        <v>324</v>
      </c>
      <c r="C68" s="690">
        <v>12414</v>
      </c>
      <c r="D68" s="690">
        <v>11240</v>
      </c>
      <c r="E68" s="691">
        <v>0.90542935395521185</v>
      </c>
      <c r="F68" s="692">
        <v>2557</v>
      </c>
      <c r="G68" s="691">
        <v>0.20597712260351217</v>
      </c>
      <c r="H68" s="690">
        <v>219</v>
      </c>
      <c r="I68" s="693">
        <v>1.7641372643789271E-2</v>
      </c>
      <c r="J68" s="690">
        <v>46</v>
      </c>
      <c r="K68" s="693">
        <v>3.7054937973256003E-3</v>
      </c>
      <c r="L68" s="694">
        <v>14062</v>
      </c>
      <c r="M68" s="695">
        <v>1.1327533429998389</v>
      </c>
    </row>
    <row r="69" spans="1:16" ht="15.75" outlineLevel="2" thickBot="1">
      <c r="A69" s="446">
        <v>885</v>
      </c>
      <c r="B69" s="445" t="s">
        <v>325</v>
      </c>
      <c r="C69" s="690">
        <v>7921</v>
      </c>
      <c r="D69" s="690">
        <v>5522</v>
      </c>
      <c r="E69" s="691">
        <v>0.69713420022724404</v>
      </c>
      <c r="F69" s="692">
        <v>992</v>
      </c>
      <c r="G69" s="691">
        <v>0.12523671253629592</v>
      </c>
      <c r="H69" s="690">
        <v>108</v>
      </c>
      <c r="I69" s="693">
        <v>1.3634642090645121E-2</v>
      </c>
      <c r="J69" s="690">
        <v>44</v>
      </c>
      <c r="K69" s="693">
        <v>5.5548541850776421E-3</v>
      </c>
      <c r="L69" s="694">
        <v>6666</v>
      </c>
      <c r="M69" s="695">
        <v>0.84156040903926277</v>
      </c>
    </row>
    <row r="70" spans="1:16" outlineLevel="2">
      <c r="A70" s="446">
        <v>890</v>
      </c>
      <c r="B70" s="445" t="s">
        <v>326</v>
      </c>
      <c r="C70" s="690">
        <v>24239</v>
      </c>
      <c r="D70" s="690">
        <v>15372</v>
      </c>
      <c r="E70" s="691">
        <v>0.63418457857172328</v>
      </c>
      <c r="F70" s="692">
        <v>3449</v>
      </c>
      <c r="G70" s="691">
        <v>0.14229134865299722</v>
      </c>
      <c r="H70" s="690">
        <v>436</v>
      </c>
      <c r="I70" s="693">
        <v>1.7987540740129544E-2</v>
      </c>
      <c r="J70" s="690">
        <v>66</v>
      </c>
      <c r="K70" s="693">
        <v>2.7228846074508024E-3</v>
      </c>
      <c r="L70" s="694">
        <v>19323</v>
      </c>
      <c r="M70" s="695">
        <v>0.79718635257230086</v>
      </c>
      <c r="O70" s="659" t="s">
        <v>287</v>
      </c>
      <c r="P70" s="660">
        <v>0.74274780619762915</v>
      </c>
    </row>
    <row r="71" spans="1:16" ht="12.75" outlineLevel="2">
      <c r="C71" s="276"/>
      <c r="D71" s="276"/>
      <c r="F71" s="276"/>
      <c r="H71" s="276"/>
      <c r="J71" s="276"/>
      <c r="L71" s="276"/>
      <c r="O71" s="661" t="s">
        <v>289</v>
      </c>
      <c r="P71" s="662">
        <v>0.23552310365303833</v>
      </c>
    </row>
    <row r="72" spans="1:16" ht="12.75" outlineLevel="2">
      <c r="A72" s="219" t="s">
        <v>424</v>
      </c>
      <c r="B72" s="731" t="s">
        <v>440</v>
      </c>
      <c r="C72" s="732" t="s">
        <v>269</v>
      </c>
      <c r="D72" s="732"/>
      <c r="E72" s="732"/>
      <c r="F72" s="732"/>
      <c r="G72" s="732"/>
      <c r="H72" s="800" t="s">
        <v>441</v>
      </c>
      <c r="I72" s="800"/>
      <c r="J72" s="800"/>
      <c r="K72" s="800"/>
      <c r="L72" s="800"/>
      <c r="M72" s="810"/>
      <c r="O72" s="661" t="s">
        <v>291</v>
      </c>
      <c r="P72" s="662">
        <v>1.6809987757226537E-2</v>
      </c>
    </row>
    <row r="73" spans="1:16" ht="13.5" outlineLevel="2" thickBot="1">
      <c r="A73" s="221"/>
      <c r="B73" s="799" t="s">
        <v>427</v>
      </c>
      <c r="C73" s="800"/>
      <c r="D73" s="800"/>
      <c r="E73" s="800"/>
      <c r="F73" s="800"/>
      <c r="G73" s="800"/>
      <c r="H73" s="800"/>
      <c r="I73" s="800"/>
      <c r="J73" s="800"/>
      <c r="K73" s="800"/>
      <c r="L73" s="800"/>
      <c r="M73" s="810"/>
      <c r="O73" s="664" t="s">
        <v>293</v>
      </c>
      <c r="P73" s="663">
        <v>4.9191023921059769E-3</v>
      </c>
    </row>
    <row r="74" spans="1:16" ht="12.75" outlineLevel="2">
      <c r="A74" s="222" t="s">
        <v>428</v>
      </c>
      <c r="B74" s="801" t="s">
        <v>429</v>
      </c>
      <c r="C74" s="802"/>
      <c r="D74" s="802"/>
      <c r="E74" s="802"/>
      <c r="F74" s="802"/>
      <c r="G74" s="802"/>
      <c r="H74" s="802"/>
      <c r="I74" s="802"/>
      <c r="J74" s="802"/>
      <c r="K74" s="802"/>
      <c r="L74" s="802"/>
      <c r="M74" s="811"/>
    </row>
    <row r="75" spans="1:16" ht="12.75" outlineLevel="2">
      <c r="C75" s="96"/>
    </row>
    <row r="76" spans="1:16" ht="12.75" outlineLevel="2">
      <c r="B76" s="23"/>
    </row>
    <row r="77" spans="1:16" ht="12.75" outlineLevel="2"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</row>
    <row r="78" spans="1:16" ht="12.75" outlineLevel="1"/>
    <row r="79" spans="1:16" ht="12.75" outlineLevel="2"/>
    <row r="80" spans="1:16" ht="12.75" outlineLevel="2">
      <c r="C80" s="97">
        <v>5</v>
      </c>
    </row>
    <row r="81" ht="12.75" outlineLevel="2"/>
    <row r="82" ht="12.75" outlineLevel="2"/>
    <row r="83" ht="12.75" outlineLevel="2"/>
    <row r="84" ht="12.75" outlineLevel="2"/>
    <row r="85" ht="12.75" outlineLevel="1"/>
    <row r="86" ht="12.75" outlineLevel="2"/>
    <row r="87" ht="12.75" outlineLevel="2"/>
    <row r="88" ht="12.75" outlineLevel="2"/>
    <row r="89" ht="12.75" outlineLevel="2"/>
    <row r="90" ht="12.75" outlineLevel="2"/>
    <row r="91" ht="12.75" outlineLevel="2"/>
    <row r="92" ht="12.75" outlineLevel="2"/>
    <row r="93" ht="12.75" outlineLevel="2"/>
    <row r="94" ht="12.75" outlineLevel="2"/>
    <row r="95" ht="12.75" outlineLevel="2"/>
    <row r="96" ht="12.75" outlineLevel="2"/>
    <row r="97" spans="55:62" ht="12.75" outlineLevel="2"/>
    <row r="98" spans="55:62" ht="12.75" outlineLevel="2"/>
    <row r="99" spans="55:62" ht="12.75" outlineLevel="2"/>
    <row r="100" spans="55:62" ht="12.75" outlineLevel="2"/>
    <row r="101" spans="55:62" ht="13.5" outlineLevel="2" thickBot="1"/>
    <row r="102" spans="55:62" ht="12.75" outlineLevel="2">
      <c r="BC102" s="659" t="s">
        <v>287</v>
      </c>
      <c r="BD102" s="660" t="e">
        <v>#REF!</v>
      </c>
      <c r="BI102" s="659" t="s">
        <v>287</v>
      </c>
      <c r="BJ102" s="660" t="e">
        <v>#REF!</v>
      </c>
    </row>
    <row r="103" spans="55:62" ht="12.75" outlineLevel="2">
      <c r="BC103" s="661" t="s">
        <v>289</v>
      </c>
      <c r="BD103" s="662" t="e">
        <v>#REF!</v>
      </c>
      <c r="BI103" s="661" t="s">
        <v>289</v>
      </c>
      <c r="BJ103" s="662" t="e">
        <v>#REF!</v>
      </c>
    </row>
    <row r="104" spans="55:62" ht="12.75" outlineLevel="2">
      <c r="BC104" s="661" t="s">
        <v>291</v>
      </c>
      <c r="BD104" s="662" t="e">
        <v>#REF!</v>
      </c>
      <c r="BI104" s="661" t="s">
        <v>291</v>
      </c>
      <c r="BJ104" s="662" t="e">
        <v>#REF!</v>
      </c>
    </row>
    <row r="105" spans="55:62" ht="13.5" outlineLevel="2" thickBot="1">
      <c r="BC105" s="664" t="s">
        <v>293</v>
      </c>
      <c r="BD105" s="663" t="e">
        <v>#REF!</v>
      </c>
      <c r="BI105" s="664" t="s">
        <v>293</v>
      </c>
      <c r="BJ105" s="663" t="e">
        <v>#REF!</v>
      </c>
    </row>
    <row r="106" spans="55:62" ht="12.75" outlineLevel="2"/>
    <row r="107" spans="55:62" ht="12.75" outlineLevel="2"/>
    <row r="108" spans="55:62" ht="12.75" outlineLevel="2"/>
    <row r="109" spans="55:62" ht="12.75" outlineLevel="1"/>
    <row r="110" spans="55:62" ht="12.75" outlineLevel="2"/>
    <row r="111" spans="55:62" ht="12.75" outlineLevel="2"/>
    <row r="112" spans="55:62" ht="12.75" outlineLevel="2"/>
    <row r="113" spans="1:62" ht="12.75" outlineLevel="2"/>
    <row r="114" spans="1:62" ht="12.75" outlineLevel="2"/>
    <row r="115" spans="1:62" ht="12.75" outlineLevel="2"/>
    <row r="116" spans="1:62" ht="12.75" outlineLevel="1"/>
    <row r="117" spans="1:62" ht="12.75" outlineLevel="2"/>
    <row r="118" spans="1:62" ht="12.75" outlineLevel="2"/>
    <row r="119" spans="1:62" ht="12.75" outlineLevel="2"/>
    <row r="120" spans="1:62" ht="12.75" outlineLevel="2"/>
    <row r="121" spans="1:62" ht="13.5" outlineLevel="2" thickBot="1"/>
    <row r="122" spans="1:62" ht="12.75" outlineLevel="2">
      <c r="BC122" s="659" t="s">
        <v>287</v>
      </c>
      <c r="BD122" s="660" t="e">
        <v>#REF!</v>
      </c>
      <c r="BI122" s="659" t="s">
        <v>287</v>
      </c>
      <c r="BJ122" s="660" t="e">
        <v>#REF!</v>
      </c>
    </row>
    <row r="123" spans="1:62" ht="12.75" outlineLevel="2">
      <c r="BC123" s="661" t="s">
        <v>289</v>
      </c>
      <c r="BD123" s="662" t="e">
        <v>#REF!</v>
      </c>
      <c r="BI123" s="661" t="s">
        <v>289</v>
      </c>
      <c r="BJ123" s="662" t="e">
        <v>#REF!</v>
      </c>
    </row>
    <row r="124" spans="1:62" ht="12.75" outlineLevel="2">
      <c r="BC124" s="661" t="s">
        <v>291</v>
      </c>
      <c r="BD124" s="662" t="e">
        <v>#REF!</v>
      </c>
      <c r="BI124" s="661" t="s">
        <v>291</v>
      </c>
      <c r="BJ124" s="662" t="e">
        <v>#REF!</v>
      </c>
    </row>
    <row r="125" spans="1:62" ht="13.5" outlineLevel="2" thickBot="1">
      <c r="BC125" s="664" t="s">
        <v>293</v>
      </c>
      <c r="BD125" s="663" t="e">
        <v>#REF!</v>
      </c>
      <c r="BI125" s="664" t="s">
        <v>293</v>
      </c>
      <c r="BJ125" s="663" t="e">
        <v>#REF!</v>
      </c>
    </row>
    <row r="126" spans="1:62" ht="12.75" outlineLevel="2"/>
    <row r="127" spans="1:62" ht="12.75" outlineLevel="2"/>
    <row r="128" spans="1:62" s="22" customFormat="1" ht="12.75" outlineLevel="1">
      <c r="A128"/>
      <c r="B128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</row>
    <row r="129" ht="21.75" customHeight="1" outlineLevel="2"/>
    <row r="130" ht="15" customHeight="1" outlineLevel="2"/>
    <row r="131" ht="15" customHeight="1" outlineLevel="2"/>
    <row r="132" ht="15" customHeight="1" outlineLevel="2"/>
    <row r="133" ht="15" customHeight="1" outlineLevel="2"/>
    <row r="134" ht="15" customHeight="1" outlineLevel="2"/>
    <row r="135" ht="15" customHeight="1" outlineLevel="2"/>
    <row r="136" ht="15" customHeight="1" outlineLevel="2"/>
    <row r="137" ht="15" customHeight="1" outlineLevel="2"/>
    <row r="138" ht="15" customHeight="1" outlineLevel="2"/>
  </sheetData>
  <sheetProtection autoFilter="0"/>
  <autoFilter ref="C3:M70" xr:uid="{00000000-0009-0000-0000-000003000000}">
    <filterColumn colId="0">
      <colorFilter dxfId="23"/>
    </filterColumn>
  </autoFilter>
  <mergeCells count="11">
    <mergeCell ref="B73:M73"/>
    <mergeCell ref="B74:M74"/>
    <mergeCell ref="D1:M1"/>
    <mergeCell ref="J2:K2"/>
    <mergeCell ref="L2:M2"/>
    <mergeCell ref="H72:M72"/>
    <mergeCell ref="A2:A3"/>
    <mergeCell ref="B2:B3"/>
    <mergeCell ref="D2:E2"/>
    <mergeCell ref="F2:G2"/>
    <mergeCell ref="H2:I2"/>
  </mergeCells>
  <pageMargins left="0.78740157480314965" right="0.78740157480314965" top="0.78740157480314965" bottom="0.78740157480314965" header="0" footer="0"/>
  <pageSetup scale="52" orientation="portrait" r:id="rId1"/>
  <headerFooter alignWithMargins="0">
    <oddHeader>&amp;L&amp;7  &amp;Z&amp;F&amp;R&amp;7&amp;P de&amp;N       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2">
    <tabColor rgb="FF009900"/>
  </sheetPr>
  <dimension ref="A1:AC43"/>
  <sheetViews>
    <sheetView zoomScale="80" zoomScaleNormal="80" zoomScaleSheetLayoutView="100" workbookViewId="0">
      <selection activeCell="L49" sqref="L49"/>
    </sheetView>
  </sheetViews>
  <sheetFormatPr baseColWidth="10" defaultColWidth="11.42578125" defaultRowHeight="12.75"/>
  <cols>
    <col min="1" max="1" width="28.42578125" customWidth="1"/>
    <col min="2" max="6" width="8.7109375" customWidth="1"/>
    <col min="7" max="7" width="2.28515625" customWidth="1"/>
    <col min="8" max="8" width="6.5703125" customWidth="1"/>
    <col min="9" max="9" width="13.85546875" customWidth="1"/>
    <col min="10" max="10" width="13" customWidth="1"/>
    <col min="11" max="11" width="11.85546875" customWidth="1"/>
    <col min="12" max="12" width="10" bestFit="1" customWidth="1"/>
    <col min="13" max="13" width="11.85546875" customWidth="1"/>
    <col min="14" max="14" width="10" customWidth="1"/>
    <col min="15" max="15" width="9.5703125" bestFit="1" customWidth="1"/>
    <col min="16" max="16" width="10" bestFit="1" customWidth="1"/>
    <col min="17" max="18" width="10.140625" bestFit="1" customWidth="1"/>
  </cols>
  <sheetData>
    <row r="1" spans="1:29" ht="76.5" customHeight="1">
      <c r="A1" s="814" t="s">
        <v>442</v>
      </c>
      <c r="B1" s="814"/>
      <c r="C1" s="814"/>
      <c r="D1" s="814"/>
      <c r="E1" s="814"/>
      <c r="F1" s="814"/>
      <c r="G1" s="814"/>
      <c r="H1" s="814"/>
      <c r="I1" s="814"/>
      <c r="J1" s="814"/>
      <c r="K1" s="814"/>
      <c r="L1" s="814"/>
      <c r="M1" s="814"/>
      <c r="N1" s="814"/>
      <c r="O1" s="814"/>
      <c r="P1" s="814"/>
      <c r="Q1" s="814"/>
      <c r="R1" s="814"/>
      <c r="S1" s="814"/>
      <c r="T1" s="814"/>
      <c r="U1" s="814"/>
      <c r="V1" s="814"/>
      <c r="W1" s="814"/>
      <c r="X1" s="814"/>
      <c r="Y1" s="814"/>
      <c r="Z1" s="814"/>
      <c r="AA1" s="814"/>
      <c r="AB1" s="814"/>
      <c r="AC1" s="814"/>
    </row>
    <row r="2" spans="1:29" s="2" customFormat="1" ht="32.25" customHeight="1">
      <c r="A2" s="428" t="s">
        <v>443</v>
      </c>
      <c r="B2" s="812"/>
      <c r="C2" s="812"/>
      <c r="D2" s="812"/>
      <c r="E2" s="812"/>
      <c r="F2" s="812"/>
      <c r="G2" s="429"/>
      <c r="H2" s="429"/>
      <c r="I2" s="430" t="s">
        <v>296</v>
      </c>
      <c r="J2" s="430"/>
      <c r="K2" s="430"/>
      <c r="L2" s="430"/>
    </row>
    <row r="3" spans="1:29" ht="13.5" hidden="1" thickBot="1">
      <c r="A3" s="420" t="s">
        <v>444</v>
      </c>
      <c r="B3" s="421" t="s">
        <v>445</v>
      </c>
      <c r="C3" s="421" t="s">
        <v>446</v>
      </c>
      <c r="D3" s="421" t="s">
        <v>447</v>
      </c>
      <c r="E3" s="422" t="s">
        <v>448</v>
      </c>
      <c r="F3" s="422" t="s">
        <v>449</v>
      </c>
      <c r="G3" s="422">
        <v>2009</v>
      </c>
      <c r="H3" s="422" t="s">
        <v>450</v>
      </c>
      <c r="I3" s="422" t="s">
        <v>448</v>
      </c>
      <c r="J3" s="422" t="s">
        <v>449</v>
      </c>
      <c r="K3" s="422" t="s">
        <v>451</v>
      </c>
      <c r="L3" s="422" t="s">
        <v>450</v>
      </c>
      <c r="M3" s="422">
        <v>2011</v>
      </c>
      <c r="N3" s="422">
        <v>2012</v>
      </c>
      <c r="O3" s="422">
        <v>2013</v>
      </c>
      <c r="P3" s="422">
        <v>2014</v>
      </c>
      <c r="Q3" s="422">
        <v>2015</v>
      </c>
      <c r="R3" s="422">
        <v>2016</v>
      </c>
      <c r="S3" s="422">
        <v>2017</v>
      </c>
      <c r="T3" s="422">
        <v>2018</v>
      </c>
      <c r="U3" s="422">
        <v>2019</v>
      </c>
      <c r="V3" s="423">
        <v>2020</v>
      </c>
      <c r="W3" s="423">
        <v>2021</v>
      </c>
      <c r="X3" s="423">
        <v>2022</v>
      </c>
    </row>
    <row r="4" spans="1:29" ht="30.75" hidden="1" customHeight="1">
      <c r="A4" s="277" t="s">
        <v>452</v>
      </c>
      <c r="B4" s="278">
        <v>0.28161816000075984</v>
      </c>
      <c r="C4" s="278">
        <v>0.46761033990462014</v>
      </c>
      <c r="D4" s="278">
        <v>0.47678034428740662</v>
      </c>
      <c r="E4" s="278">
        <v>0.44131216272539814</v>
      </c>
      <c r="F4" s="278">
        <v>0.45685031642373936</v>
      </c>
      <c r="G4" s="278">
        <v>0.42828549884254158</v>
      </c>
      <c r="H4" s="278">
        <v>0.38489074730878431</v>
      </c>
      <c r="I4" s="278">
        <v>0.46022826790201565</v>
      </c>
      <c r="J4" s="278">
        <v>0.47700172674479907</v>
      </c>
      <c r="K4" s="278">
        <v>0.44758678181208672</v>
      </c>
      <c r="L4" s="278">
        <v>0.4025213097569722</v>
      </c>
      <c r="M4" s="278">
        <v>0.3981151746467273</v>
      </c>
      <c r="N4" s="278">
        <v>0.39682097927261772</v>
      </c>
      <c r="O4" s="278">
        <v>0.39650243761571741</v>
      </c>
      <c r="P4" s="278">
        <v>0.39740779579897562</v>
      </c>
      <c r="Q4" s="278">
        <v>0.39090633620176063</v>
      </c>
      <c r="R4" s="278">
        <v>0.36093727057987107</v>
      </c>
      <c r="S4" s="278">
        <v>0.37099209873900302</v>
      </c>
      <c r="T4" s="278">
        <v>0.36496141313186525</v>
      </c>
      <c r="U4" s="278">
        <v>0.34967175078157847</v>
      </c>
      <c r="V4" s="278">
        <v>0.36358467369379432</v>
      </c>
      <c r="W4" s="278">
        <v>0.36072653136326804</v>
      </c>
      <c r="X4" s="278">
        <v>0.38875737479937728</v>
      </c>
    </row>
    <row r="5" spans="1:29" ht="31.5" hidden="1" customHeight="1" thickBot="1">
      <c r="A5" s="279" t="s">
        <v>453</v>
      </c>
      <c r="B5" s="280">
        <v>1601055</v>
      </c>
      <c r="C5" s="280">
        <v>2693985</v>
      </c>
      <c r="D5" s="280">
        <v>2746815</v>
      </c>
      <c r="E5" s="281">
        <v>2575060</v>
      </c>
      <c r="F5" s="281">
        <v>2700831</v>
      </c>
      <c r="G5" s="281">
        <v>2564995</v>
      </c>
      <c r="H5" s="281">
        <v>2334688</v>
      </c>
      <c r="I5" s="281">
        <v>2575060</v>
      </c>
      <c r="J5" s="281">
        <v>2700831</v>
      </c>
      <c r="K5" s="281">
        <v>2564841</v>
      </c>
      <c r="L5" s="281">
        <v>2334688</v>
      </c>
      <c r="M5" s="281">
        <v>2336614</v>
      </c>
      <c r="N5" s="281">
        <v>2355496</v>
      </c>
      <c r="O5" s="281">
        <v>2379471</v>
      </c>
      <c r="P5" s="281">
        <v>2410996</v>
      </c>
      <c r="Q5" s="281">
        <v>2398192</v>
      </c>
      <c r="R5" s="281">
        <v>2241894</v>
      </c>
      <c r="S5" s="281">
        <v>2336079</v>
      </c>
      <c r="T5" s="281">
        <v>2338345</v>
      </c>
      <c r="U5" s="281">
        <v>2290422</v>
      </c>
      <c r="V5" s="281">
        <v>2427993</v>
      </c>
      <c r="W5" s="281">
        <v>2446658</v>
      </c>
      <c r="X5" s="281">
        <v>2677491</v>
      </c>
    </row>
    <row r="6" spans="1:29" ht="36" hidden="1" customHeight="1">
      <c r="A6" s="282" t="s">
        <v>454</v>
      </c>
      <c r="B6" s="283">
        <v>0.43247236068119349</v>
      </c>
      <c r="C6" s="283">
        <v>0.42067008900094166</v>
      </c>
      <c r="D6" s="283">
        <v>0.538547952457615</v>
      </c>
      <c r="E6" s="283">
        <v>0.48991877988856225</v>
      </c>
      <c r="F6" s="283">
        <v>0.50795360031908787</v>
      </c>
      <c r="G6" s="283">
        <v>0.49003570555539971</v>
      </c>
      <c r="H6" s="283">
        <v>0.49565237890971847</v>
      </c>
      <c r="I6" s="283">
        <v>0.51091832613070531</v>
      </c>
      <c r="J6" s="283">
        <v>0.53035914772949044</v>
      </c>
      <c r="K6" s="283">
        <v>0.51939270313279562</v>
      </c>
      <c r="L6" s="283">
        <v>0.51835656257758411</v>
      </c>
      <c r="M6" s="283">
        <v>0.54360643570808997</v>
      </c>
      <c r="N6" s="283">
        <v>0.54146184009342446</v>
      </c>
      <c r="O6" s="283">
        <v>0.53620763750153932</v>
      </c>
      <c r="P6" s="283">
        <v>0.55127607508794574</v>
      </c>
      <c r="Q6" s="283">
        <v>0.56585356073632509</v>
      </c>
      <c r="R6" s="283">
        <v>0.59506139765640498</v>
      </c>
      <c r="S6" s="283">
        <v>0.58748248924103719</v>
      </c>
      <c r="T6" s="283">
        <v>0.59183418650116704</v>
      </c>
      <c r="U6" s="283">
        <v>0.60176382238970805</v>
      </c>
      <c r="V6" s="283">
        <v>0.60444913318947635</v>
      </c>
      <c r="W6" s="283">
        <v>0.62524076369713966</v>
      </c>
      <c r="X6" s="283">
        <v>0.5950680861283062</v>
      </c>
    </row>
    <row r="7" spans="1:29" ht="36.75" hidden="1" customHeight="1" thickBot="1">
      <c r="A7" s="284" t="s">
        <v>455</v>
      </c>
      <c r="B7" s="285">
        <v>2458691</v>
      </c>
      <c r="C7" s="286">
        <v>2423554</v>
      </c>
      <c r="D7" s="286">
        <v>3102669</v>
      </c>
      <c r="E7" s="285">
        <v>2858680</v>
      </c>
      <c r="F7" s="285">
        <v>3002946</v>
      </c>
      <c r="G7" s="285">
        <v>2934816</v>
      </c>
      <c r="H7" s="287">
        <v>3006551</v>
      </c>
      <c r="I7" s="287">
        <v>2858680</v>
      </c>
      <c r="J7" s="287">
        <v>3002946</v>
      </c>
      <c r="K7" s="287">
        <v>2976316</v>
      </c>
      <c r="L7" s="287">
        <v>3006551</v>
      </c>
      <c r="M7" s="287">
        <v>3190530</v>
      </c>
      <c r="N7" s="287">
        <v>3214072</v>
      </c>
      <c r="O7" s="287">
        <v>3217863</v>
      </c>
      <c r="P7" s="287">
        <v>3344485</v>
      </c>
      <c r="Q7" s="287">
        <v>3471485</v>
      </c>
      <c r="R7" s="287">
        <v>3696112</v>
      </c>
      <c r="S7" s="287">
        <v>3699285</v>
      </c>
      <c r="T7" s="287">
        <v>3791942</v>
      </c>
      <c r="U7" s="287">
        <v>3941677</v>
      </c>
      <c r="V7" s="288">
        <v>4036469</v>
      </c>
      <c r="W7" s="288">
        <v>4240748</v>
      </c>
      <c r="X7" s="288">
        <v>4098416</v>
      </c>
    </row>
    <row r="8" spans="1:29" s="5" customFormat="1" ht="39.75" hidden="1" customHeight="1">
      <c r="A8" s="289" t="s">
        <v>456</v>
      </c>
      <c r="B8" s="290"/>
      <c r="C8" s="290"/>
      <c r="D8" s="290"/>
      <c r="E8" s="290"/>
      <c r="F8" s="290"/>
      <c r="G8" s="290"/>
      <c r="H8" s="290"/>
      <c r="I8" s="290">
        <v>0</v>
      </c>
      <c r="J8" s="290">
        <v>0</v>
      </c>
      <c r="K8" s="290">
        <v>0</v>
      </c>
      <c r="L8" s="290">
        <v>0</v>
      </c>
      <c r="M8" s="290">
        <v>1.0311642609688457E-2</v>
      </c>
      <c r="N8" s="290">
        <v>1.0680744134519424E-2</v>
      </c>
      <c r="O8" s="290">
        <v>1.0375842900803529E-2</v>
      </c>
      <c r="P8" s="290">
        <v>1.909917673319371E-2</v>
      </c>
      <c r="Q8" s="290">
        <v>1.8878710236247938E-2</v>
      </c>
      <c r="R8" s="290">
        <v>1.8427829740318955E-2</v>
      </c>
      <c r="S8" s="290">
        <v>2.9868618290149525E-2</v>
      </c>
      <c r="T8" s="290">
        <v>2.9117844541884926E-2</v>
      </c>
      <c r="U8" s="290">
        <v>3.1607555548634654E-2</v>
      </c>
      <c r="V8" s="290">
        <v>3.0796818774680178E-2</v>
      </c>
      <c r="W8" s="290">
        <v>3.0158712372747615E-2</v>
      </c>
      <c r="X8" s="290">
        <v>2.9326706262216316E-2</v>
      </c>
    </row>
    <row r="9" spans="1:29" ht="30.75" hidden="1" customHeight="1" thickBot="1">
      <c r="A9" s="291" t="s">
        <v>457</v>
      </c>
      <c r="B9" s="292"/>
      <c r="C9" s="293"/>
      <c r="D9" s="293"/>
      <c r="E9" s="292"/>
      <c r="F9" s="292"/>
      <c r="G9" s="292"/>
      <c r="H9" s="294"/>
      <c r="I9" s="294">
        <v>0</v>
      </c>
      <c r="J9" s="294">
        <v>0</v>
      </c>
      <c r="K9" s="294">
        <v>0</v>
      </c>
      <c r="L9" s="294">
        <v>0</v>
      </c>
      <c r="M9" s="294">
        <v>60521</v>
      </c>
      <c r="N9" s="294">
        <v>63400</v>
      </c>
      <c r="O9" s="294">
        <v>62267</v>
      </c>
      <c r="P9" s="294">
        <v>115871</v>
      </c>
      <c r="Q9" s="294">
        <v>115820</v>
      </c>
      <c r="R9" s="294">
        <v>114461</v>
      </c>
      <c r="S9" s="294">
        <v>188078</v>
      </c>
      <c r="T9" s="294">
        <v>186561</v>
      </c>
      <c r="U9" s="294">
        <v>207036</v>
      </c>
      <c r="V9" s="295">
        <v>205659</v>
      </c>
      <c r="W9" s="295">
        <v>204554</v>
      </c>
      <c r="X9" s="295">
        <v>201982</v>
      </c>
    </row>
    <row r="10" spans="1:29" ht="30.75" hidden="1" customHeight="1">
      <c r="A10" s="296" t="s">
        <v>458</v>
      </c>
      <c r="B10" s="297">
        <v>0.28590947931804661</v>
      </c>
      <c r="C10" s="297">
        <v>0.1117195710944382</v>
      </c>
      <c r="D10" s="297">
        <v>-1.5328296745021631E-2</v>
      </c>
      <c r="E10" s="297">
        <v>6.876905738603957E-2</v>
      </c>
      <c r="F10" s="297">
        <v>3.5196083257172751E-2</v>
      </c>
      <c r="G10" s="297">
        <v>8.1678795602058707E-2</v>
      </c>
      <c r="H10" s="297">
        <v>0.11945687378149726</v>
      </c>
      <c r="I10" s="297">
        <v>2.8853405967278978E-2</v>
      </c>
      <c r="J10" s="297">
        <v>-7.3608744742894817E-3</v>
      </c>
      <c r="K10" s="297">
        <v>3.3020515055117668E-2</v>
      </c>
      <c r="L10" s="297">
        <v>7.9122127665443714E-2</v>
      </c>
      <c r="M10" s="297">
        <v>4.7966747035494327E-2</v>
      </c>
      <c r="N10" s="297">
        <v>5.1036436499438335E-2</v>
      </c>
      <c r="O10" s="297">
        <v>5.6914081981939799E-2</v>
      </c>
      <c r="P10" s="297">
        <v>3.2216952379884901E-2</v>
      </c>
      <c r="Q10" s="297">
        <v>2.4361392825666309E-2</v>
      </c>
      <c r="R10" s="297">
        <v>2.557350202340504E-2</v>
      </c>
      <c r="S10" s="297">
        <v>1.1656793729810318E-2</v>
      </c>
      <c r="T10" s="297">
        <v>1.4086555825082853E-2</v>
      </c>
      <c r="U10" s="297">
        <v>1.6956871280078827E-2</v>
      </c>
      <c r="V10" s="297">
        <v>1.1693743420491079E-3</v>
      </c>
      <c r="W10" s="297">
        <v>0</v>
      </c>
      <c r="X10" s="297">
        <v>0</v>
      </c>
    </row>
    <row r="11" spans="1:29" ht="39.75" hidden="1" customHeight="1" thickBot="1">
      <c r="A11" s="298" t="s">
        <v>459</v>
      </c>
      <c r="B11" s="299">
        <v>1625452</v>
      </c>
      <c r="C11" s="299">
        <v>643636</v>
      </c>
      <c r="D11" s="299">
        <v>-88309</v>
      </c>
      <c r="E11" s="299">
        <v>401268</v>
      </c>
      <c r="F11" s="299">
        <v>208074</v>
      </c>
      <c r="G11" s="299">
        <v>489173</v>
      </c>
      <c r="H11" s="299">
        <v>724607</v>
      </c>
      <c r="I11" s="299">
        <v>161440</v>
      </c>
      <c r="J11" s="299">
        <v>-41678</v>
      </c>
      <c r="K11" s="299">
        <v>189220</v>
      </c>
      <c r="L11" s="299">
        <v>458921</v>
      </c>
      <c r="M11" s="299">
        <v>281526</v>
      </c>
      <c r="N11" s="299">
        <v>302948</v>
      </c>
      <c r="O11" s="299">
        <v>341550</v>
      </c>
      <c r="P11" s="299">
        <v>195454</v>
      </c>
      <c r="Q11" s="299">
        <v>149456</v>
      </c>
      <c r="R11" s="299">
        <v>158845</v>
      </c>
      <c r="S11" s="299">
        <v>73401</v>
      </c>
      <c r="T11" s="299">
        <v>90254</v>
      </c>
      <c r="U11" s="299">
        <v>111071</v>
      </c>
      <c r="V11" s="299">
        <v>7809</v>
      </c>
      <c r="W11" s="299">
        <v>0</v>
      </c>
      <c r="X11" s="299">
        <v>-90583</v>
      </c>
    </row>
    <row r="12" spans="1:29" ht="30.75" hidden="1" customHeight="1">
      <c r="A12" s="300" t="s">
        <v>460</v>
      </c>
      <c r="B12" s="301">
        <v>0.71409052068195333</v>
      </c>
      <c r="C12" s="301">
        <v>0.8882804289055618</v>
      </c>
      <c r="D12" s="301">
        <v>1.0153282967450217</v>
      </c>
      <c r="E12" s="301">
        <v>0.93123094261396044</v>
      </c>
      <c r="F12" s="301">
        <v>0.96480391674282728</v>
      </c>
      <c r="G12" s="301">
        <v>0.91832120439794129</v>
      </c>
      <c r="H12" s="301">
        <v>0.88054312621850273</v>
      </c>
      <c r="I12" s="301">
        <v>0.97114659403272097</v>
      </c>
      <c r="J12" s="301">
        <v>1.0073608744742895</v>
      </c>
      <c r="K12" s="301">
        <v>0.96697948494488228</v>
      </c>
      <c r="L12" s="301">
        <v>0.92087787233455631</v>
      </c>
      <c r="M12" s="301">
        <v>0.95203325296450569</v>
      </c>
      <c r="N12" s="301">
        <v>0.94896356350056166</v>
      </c>
      <c r="O12" s="301">
        <v>0.94308591801806019</v>
      </c>
      <c r="P12" s="301">
        <v>0.96778304762011513</v>
      </c>
      <c r="Q12" s="301">
        <v>0.97563860717433371</v>
      </c>
      <c r="R12" s="301">
        <v>0.97442649797659497</v>
      </c>
      <c r="S12" s="301">
        <v>0.98834320627018968</v>
      </c>
      <c r="T12" s="301">
        <v>0.98591344417491711</v>
      </c>
      <c r="U12" s="301">
        <v>0.98304312871992117</v>
      </c>
      <c r="V12" s="301">
        <v>0.99883062565795089</v>
      </c>
      <c r="W12" s="301">
        <v>1.0161260074331553</v>
      </c>
      <c r="X12" s="301">
        <v>1.0131521671898998</v>
      </c>
    </row>
    <row r="13" spans="1:29" ht="13.5" hidden="1" thickBot="1">
      <c r="A13" s="302" t="s">
        <v>461</v>
      </c>
      <c r="B13" s="303">
        <v>4059746</v>
      </c>
      <c r="C13" s="303">
        <v>5117539</v>
      </c>
      <c r="D13" s="303">
        <v>5849484</v>
      </c>
      <c r="E13" s="304">
        <v>5433740</v>
      </c>
      <c r="F13" s="304">
        <v>5703777</v>
      </c>
      <c r="G13" s="304">
        <v>5499811</v>
      </c>
      <c r="H13" s="304">
        <v>5341239</v>
      </c>
      <c r="I13" s="304">
        <v>5433740</v>
      </c>
      <c r="J13" s="304">
        <v>5703777</v>
      </c>
      <c r="K13" s="304">
        <v>5541157</v>
      </c>
      <c r="L13" s="304">
        <v>5341239</v>
      </c>
      <c r="M13" s="304">
        <v>5587665</v>
      </c>
      <c r="N13" s="304">
        <v>5632968</v>
      </c>
      <c r="O13" s="304">
        <v>5659601</v>
      </c>
      <c r="P13" s="304">
        <v>5871352</v>
      </c>
      <c r="Q13" s="304">
        <v>5985497</v>
      </c>
      <c r="R13" s="304">
        <v>6052467</v>
      </c>
      <c r="S13" s="304">
        <v>6223442</v>
      </c>
      <c r="T13" s="304">
        <v>6316848</v>
      </c>
      <c r="U13" s="304">
        <v>6439135</v>
      </c>
      <c r="V13" s="304">
        <v>6670121</v>
      </c>
      <c r="W13" s="304">
        <v>6891960</v>
      </c>
      <c r="X13" s="304">
        <v>6977889</v>
      </c>
    </row>
    <row r="14" spans="1:29" ht="49.5" hidden="1" customHeight="1">
      <c r="A14" s="424" t="s">
        <v>462</v>
      </c>
      <c r="B14" s="425">
        <v>5685198</v>
      </c>
      <c r="C14" s="425">
        <v>5761175</v>
      </c>
      <c r="D14" s="425">
        <v>5761175</v>
      </c>
      <c r="E14" s="426">
        <v>5835008</v>
      </c>
      <c r="F14" s="426">
        <v>5911851</v>
      </c>
      <c r="G14" s="426">
        <v>5988984</v>
      </c>
      <c r="H14" s="426">
        <v>6065846</v>
      </c>
      <c r="I14" s="426">
        <v>5595180</v>
      </c>
      <c r="J14" s="426">
        <v>5662099</v>
      </c>
      <c r="K14" s="426">
        <v>5730377</v>
      </c>
      <c r="L14" s="426">
        <v>5800160</v>
      </c>
      <c r="M14" s="426">
        <v>5869191</v>
      </c>
      <c r="N14" s="426">
        <v>5935916</v>
      </c>
      <c r="O14" s="426">
        <v>6001151</v>
      </c>
      <c r="P14" s="426">
        <v>6066806</v>
      </c>
      <c r="Q14" s="426">
        <v>6134953</v>
      </c>
      <c r="R14" s="426">
        <v>6211312</v>
      </c>
      <c r="S14" s="426">
        <v>6296843</v>
      </c>
      <c r="T14" s="426">
        <v>6407102</v>
      </c>
      <c r="U14" s="426">
        <v>6550206</v>
      </c>
      <c r="V14" s="427">
        <v>6677930</v>
      </c>
      <c r="W14" s="427">
        <v>6782584</v>
      </c>
      <c r="X14" s="427">
        <v>6887306</v>
      </c>
    </row>
    <row r="15" spans="1:29" ht="26.25" customHeight="1">
      <c r="A15" s="813"/>
      <c r="B15" s="813"/>
      <c r="C15" s="813"/>
      <c r="D15" s="813"/>
      <c r="E15" s="813"/>
      <c r="F15" s="813"/>
      <c r="G15" s="813"/>
      <c r="H15" s="813"/>
      <c r="I15" s="813"/>
      <c r="J15" s="813"/>
      <c r="K15" s="813"/>
      <c r="L15" s="813"/>
      <c r="M15" s="813"/>
      <c r="N15" s="813"/>
      <c r="O15" s="813"/>
      <c r="P15" s="813"/>
      <c r="Q15" s="813"/>
      <c r="R15" s="813"/>
    </row>
    <row r="16" spans="1:29">
      <c r="A16" s="10"/>
      <c r="B16" s="7"/>
      <c r="C16" s="7"/>
      <c r="D16" s="7"/>
      <c r="E16" s="7"/>
      <c r="F16" s="7"/>
      <c r="G16" s="111"/>
      <c r="H16" s="119"/>
      <c r="I16" s="111"/>
      <c r="J16" s="16">
        <v>65235</v>
      </c>
      <c r="K16" s="111">
        <v>1.098987923683556</v>
      </c>
    </row>
    <row r="17" spans="3:12" ht="48" customHeight="1">
      <c r="G17" s="111"/>
      <c r="H17" s="111"/>
      <c r="I17" s="816" t="s">
        <v>463</v>
      </c>
      <c r="J17" s="817"/>
      <c r="K17" s="817"/>
      <c r="L17" s="817"/>
    </row>
    <row r="18" spans="3:12" ht="15">
      <c r="G18" s="111" t="s">
        <v>464</v>
      </c>
      <c r="H18" s="120">
        <v>0.38875737479937728</v>
      </c>
      <c r="I18" s="55" t="s">
        <v>465</v>
      </c>
      <c r="J18" s="305">
        <v>2020</v>
      </c>
      <c r="K18" s="305">
        <v>2021</v>
      </c>
      <c r="L18" s="305">
        <v>2022</v>
      </c>
    </row>
    <row r="19" spans="3:12" ht="15">
      <c r="G19" s="111" t="s">
        <v>466</v>
      </c>
      <c r="H19" s="120">
        <v>0.5950680861283062</v>
      </c>
      <c r="I19" s="356" t="s">
        <v>467</v>
      </c>
      <c r="J19" s="599">
        <v>0.95862026106892406</v>
      </c>
      <c r="K19" s="599">
        <v>0.98380000000000001</v>
      </c>
      <c r="L19" s="599">
        <v>1.0012652262002009</v>
      </c>
    </row>
    <row r="20" spans="3:12" ht="15">
      <c r="G20" s="111" t="s">
        <v>468</v>
      </c>
      <c r="H20" s="120">
        <v>1.6174539072316474E-2</v>
      </c>
      <c r="I20" s="356" t="s">
        <v>469</v>
      </c>
      <c r="J20" s="599">
        <v>0.97351140248550072</v>
      </c>
      <c r="K20" s="599">
        <v>0.98699999999999999</v>
      </c>
      <c r="L20" s="599">
        <v>1.0036375616242403</v>
      </c>
    </row>
    <row r="21" spans="3:12" ht="15">
      <c r="I21" s="356" t="s">
        <v>470</v>
      </c>
      <c r="J21" s="599">
        <v>0.97985543424384502</v>
      </c>
      <c r="K21" s="599">
        <v>0.99139999999999995</v>
      </c>
      <c r="L21" s="599">
        <v>1.0079454869581805</v>
      </c>
    </row>
    <row r="22" spans="3:12" ht="15">
      <c r="I22" s="356" t="s">
        <v>471</v>
      </c>
      <c r="J22" s="599">
        <v>0.97689029384854287</v>
      </c>
      <c r="K22" s="599">
        <v>0.99450000000000005</v>
      </c>
      <c r="L22" s="599">
        <v>1.0114000000000001</v>
      </c>
    </row>
    <row r="23" spans="3:12" ht="15">
      <c r="I23" s="356" t="s">
        <v>472</v>
      </c>
      <c r="J23" s="599">
        <v>0.975552304381747</v>
      </c>
      <c r="K23" s="599">
        <v>0.99865729639323308</v>
      </c>
      <c r="L23" s="599">
        <v>1.0151374136708895</v>
      </c>
    </row>
    <row r="24" spans="3:12" ht="15">
      <c r="I24" s="356" t="s">
        <v>473</v>
      </c>
      <c r="J24" s="599">
        <v>0.97699272079821153</v>
      </c>
      <c r="K24" s="599">
        <v>1.00176407693587</v>
      </c>
      <c r="L24" s="599">
        <v>1.0172000000000001</v>
      </c>
    </row>
    <row r="25" spans="3:12" ht="15">
      <c r="I25" s="356" t="s">
        <v>474</v>
      </c>
      <c r="J25" s="599">
        <v>0.98472251131712973</v>
      </c>
      <c r="K25" s="599">
        <v>1.0037827765936995</v>
      </c>
      <c r="L25" s="599">
        <v>0.99890000000000001</v>
      </c>
    </row>
    <row r="26" spans="3:12" ht="15">
      <c r="I26" s="356" t="s">
        <v>475</v>
      </c>
      <c r="J26" s="599">
        <v>0.98772224326999536</v>
      </c>
      <c r="K26" s="599">
        <v>1.0070223973636008</v>
      </c>
      <c r="L26" s="599">
        <v>1.0033079697635039</v>
      </c>
    </row>
    <row r="27" spans="3:12" ht="15">
      <c r="C27" t="s">
        <v>476</v>
      </c>
      <c r="I27" s="356" t="s">
        <v>477</v>
      </c>
      <c r="J27" s="599">
        <v>0.9934597996684601</v>
      </c>
      <c r="K27" s="599">
        <v>1.0099665555192534</v>
      </c>
      <c r="L27" s="599">
        <v>1.0072000000000001</v>
      </c>
    </row>
    <row r="28" spans="3:12" ht="15">
      <c r="I28" s="356" t="s">
        <v>478</v>
      </c>
      <c r="J28" s="599">
        <v>0.99610597894856634</v>
      </c>
      <c r="K28" s="599">
        <v>1.0121708776478109</v>
      </c>
      <c r="L28" s="599">
        <v>1.0103269696453157</v>
      </c>
    </row>
    <row r="29" spans="3:12" ht="15">
      <c r="I29" s="356" t="s">
        <v>479</v>
      </c>
      <c r="J29" s="599">
        <v>0.99872730022626777</v>
      </c>
      <c r="K29" s="599">
        <v>1.0142678660522302</v>
      </c>
      <c r="L29" s="599">
        <v>1.0117</v>
      </c>
    </row>
    <row r="30" spans="3:12" ht="15">
      <c r="I30" s="356" t="s">
        <v>480</v>
      </c>
      <c r="J30" s="599">
        <v>0.99883062565795078</v>
      </c>
      <c r="K30" s="599">
        <v>1.0161260074331555</v>
      </c>
      <c r="L30" s="599">
        <v>1.0132000000000001</v>
      </c>
    </row>
    <row r="32" spans="3:12" ht="15">
      <c r="I32" s="411" t="s">
        <v>481</v>
      </c>
    </row>
    <row r="40" spans="9:27" ht="12.75" customHeight="1">
      <c r="I40" s="581"/>
      <c r="J40" s="581"/>
      <c r="K40" s="581"/>
      <c r="L40" s="581"/>
      <c r="M40" s="581"/>
      <c r="N40" s="581"/>
      <c r="O40" s="581"/>
      <c r="P40" s="581"/>
    </row>
    <row r="43" spans="9:27">
      <c r="S43" s="815" t="s">
        <v>482</v>
      </c>
      <c r="T43" s="815"/>
      <c r="U43" s="815"/>
      <c r="V43" s="815"/>
      <c r="W43" s="815"/>
      <c r="X43" s="815"/>
      <c r="Y43" s="815"/>
      <c r="Z43" s="815"/>
      <c r="AA43" s="815"/>
    </row>
  </sheetData>
  <sheetProtection autoFilter="0"/>
  <mergeCells count="5">
    <mergeCell ref="B2:F2"/>
    <mergeCell ref="A15:R15"/>
    <mergeCell ref="A1:AC1"/>
    <mergeCell ref="S43:AA43"/>
    <mergeCell ref="I17:L17"/>
  </mergeCells>
  <pageMargins left="0.75" right="0.75" top="1" bottom="1" header="0" footer="0"/>
  <pageSetup paperSize="9" scale="46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9900"/>
  </sheetPr>
  <dimension ref="A1:AS178"/>
  <sheetViews>
    <sheetView topLeftCell="L1" zoomScale="60" zoomScaleNormal="60" workbookViewId="0">
      <selection activeCell="AT8" sqref="AT8"/>
    </sheetView>
  </sheetViews>
  <sheetFormatPr baseColWidth="10" defaultColWidth="11.42578125" defaultRowHeight="12.75"/>
  <cols>
    <col min="1" max="1" width="20.140625" style="117" hidden="1" customWidth="1"/>
    <col min="2" max="2" width="10.7109375" style="117" hidden="1" customWidth="1"/>
    <col min="3" max="3" width="10.42578125" style="117" hidden="1" customWidth="1"/>
    <col min="4" max="4" width="6.85546875" style="117" hidden="1" customWidth="1"/>
    <col min="5" max="5" width="10.7109375" style="117" hidden="1" customWidth="1"/>
    <col min="6" max="6" width="6.85546875" style="117" hidden="1" customWidth="1"/>
    <col min="7" max="7" width="8.7109375" style="117" hidden="1" customWidth="1"/>
    <col min="8" max="8" width="5.5703125" style="117" hidden="1" customWidth="1"/>
    <col min="9" max="9" width="10.7109375" style="117" hidden="1" customWidth="1"/>
    <col min="10" max="10" width="7.5703125" style="117" hidden="1" customWidth="1"/>
    <col min="11" max="11" width="11.5703125" style="117" hidden="1" customWidth="1"/>
    <col min="12" max="12" width="11.5703125" style="117" customWidth="1"/>
    <col min="13" max="13" width="14" style="117" bestFit="1" customWidth="1"/>
    <col min="14" max="23" width="11.5703125" style="117" customWidth="1"/>
    <col min="24" max="24" width="14.42578125" style="117" bestFit="1" customWidth="1"/>
    <col min="25" max="33" width="11.5703125" style="117" customWidth="1"/>
    <col min="34" max="34" width="14.42578125" style="117" bestFit="1" customWidth="1"/>
    <col min="35" max="35" width="13.85546875" style="117" bestFit="1" customWidth="1"/>
    <col min="36" max="36" width="14.28515625" style="117" bestFit="1" customWidth="1"/>
    <col min="37" max="78" width="11.5703125" style="117" customWidth="1"/>
    <col min="79" max="81" width="11.42578125" style="117"/>
    <col min="82" max="82" width="13" style="117" bestFit="1" customWidth="1"/>
    <col min="83" max="249" width="11.42578125" style="117"/>
    <col min="250" max="250" width="21.42578125" style="117" customWidth="1"/>
    <col min="251" max="259" width="11.42578125" style="117" customWidth="1"/>
    <col min="260" max="260" width="15.5703125" style="117" customWidth="1"/>
    <col min="261" max="261" width="13.42578125" style="117" customWidth="1"/>
    <col min="262" max="265" width="11.42578125" style="117"/>
    <col min="266" max="266" width="14.7109375" style="117" customWidth="1"/>
    <col min="267" max="505" width="11.42578125" style="117"/>
    <col min="506" max="506" width="21.42578125" style="117" customWidth="1"/>
    <col min="507" max="515" width="11.42578125" style="117" customWidth="1"/>
    <col min="516" max="516" width="15.5703125" style="117" customWidth="1"/>
    <col min="517" max="517" width="13.42578125" style="117" customWidth="1"/>
    <col min="518" max="521" width="11.42578125" style="117"/>
    <col min="522" max="522" width="14.7109375" style="117" customWidth="1"/>
    <col min="523" max="761" width="11.42578125" style="117"/>
    <col min="762" max="762" width="21.42578125" style="117" customWidth="1"/>
    <col min="763" max="771" width="11.42578125" style="117" customWidth="1"/>
    <col min="772" max="772" width="15.5703125" style="117" customWidth="1"/>
    <col min="773" max="773" width="13.42578125" style="117" customWidth="1"/>
    <col min="774" max="777" width="11.42578125" style="117"/>
    <col min="778" max="778" width="14.7109375" style="117" customWidth="1"/>
    <col min="779" max="1017" width="11.42578125" style="117"/>
    <col min="1018" max="1018" width="21.42578125" style="117" customWidth="1"/>
    <col min="1019" max="1027" width="11.42578125" style="117" customWidth="1"/>
    <col min="1028" max="1028" width="15.5703125" style="117" customWidth="1"/>
    <col min="1029" max="1029" width="13.42578125" style="117" customWidth="1"/>
    <col min="1030" max="1033" width="11.42578125" style="117"/>
    <col min="1034" max="1034" width="14.7109375" style="117" customWidth="1"/>
    <col min="1035" max="1273" width="11.42578125" style="117"/>
    <col min="1274" max="1274" width="21.42578125" style="117" customWidth="1"/>
    <col min="1275" max="1283" width="11.42578125" style="117" customWidth="1"/>
    <col min="1284" max="1284" width="15.5703125" style="117" customWidth="1"/>
    <col min="1285" max="1285" width="13.42578125" style="117" customWidth="1"/>
    <col min="1286" max="1289" width="11.42578125" style="117"/>
    <col min="1290" max="1290" width="14.7109375" style="117" customWidth="1"/>
    <col min="1291" max="1529" width="11.42578125" style="117"/>
    <col min="1530" max="1530" width="21.42578125" style="117" customWidth="1"/>
    <col min="1531" max="1539" width="11.42578125" style="117" customWidth="1"/>
    <col min="1540" max="1540" width="15.5703125" style="117" customWidth="1"/>
    <col min="1541" max="1541" width="13.42578125" style="117" customWidth="1"/>
    <col min="1542" max="1545" width="11.42578125" style="117"/>
    <col min="1546" max="1546" width="14.7109375" style="117" customWidth="1"/>
    <col min="1547" max="1785" width="11.42578125" style="117"/>
    <col min="1786" max="1786" width="21.42578125" style="117" customWidth="1"/>
    <col min="1787" max="1795" width="11.42578125" style="117" customWidth="1"/>
    <col min="1796" max="1796" width="15.5703125" style="117" customWidth="1"/>
    <col min="1797" max="1797" width="13.42578125" style="117" customWidth="1"/>
    <col min="1798" max="1801" width="11.42578125" style="117"/>
    <col min="1802" max="1802" width="14.7109375" style="117" customWidth="1"/>
    <col min="1803" max="2041" width="11.42578125" style="117"/>
    <col min="2042" max="2042" width="21.42578125" style="117" customWidth="1"/>
    <col min="2043" max="2051" width="11.42578125" style="117" customWidth="1"/>
    <col min="2052" max="2052" width="15.5703125" style="117" customWidth="1"/>
    <col min="2053" max="2053" width="13.42578125" style="117" customWidth="1"/>
    <col min="2054" max="2057" width="11.42578125" style="117"/>
    <col min="2058" max="2058" width="14.7109375" style="117" customWidth="1"/>
    <col min="2059" max="2297" width="11.42578125" style="117"/>
    <col min="2298" max="2298" width="21.42578125" style="117" customWidth="1"/>
    <col min="2299" max="2307" width="11.42578125" style="117" customWidth="1"/>
    <col min="2308" max="2308" width="15.5703125" style="117" customWidth="1"/>
    <col min="2309" max="2309" width="13.42578125" style="117" customWidth="1"/>
    <col min="2310" max="2313" width="11.42578125" style="117"/>
    <col min="2314" max="2314" width="14.7109375" style="117" customWidth="1"/>
    <col min="2315" max="2553" width="11.42578125" style="117"/>
    <col min="2554" max="2554" width="21.42578125" style="117" customWidth="1"/>
    <col min="2555" max="2563" width="11.42578125" style="117" customWidth="1"/>
    <col min="2564" max="2564" width="15.5703125" style="117" customWidth="1"/>
    <col min="2565" max="2565" width="13.42578125" style="117" customWidth="1"/>
    <col min="2566" max="2569" width="11.42578125" style="117"/>
    <col min="2570" max="2570" width="14.7109375" style="117" customWidth="1"/>
    <col min="2571" max="2809" width="11.42578125" style="117"/>
    <col min="2810" max="2810" width="21.42578125" style="117" customWidth="1"/>
    <col min="2811" max="2819" width="11.42578125" style="117" customWidth="1"/>
    <col min="2820" max="2820" width="15.5703125" style="117" customWidth="1"/>
    <col min="2821" max="2821" width="13.42578125" style="117" customWidth="1"/>
    <col min="2822" max="2825" width="11.42578125" style="117"/>
    <col min="2826" max="2826" width="14.7109375" style="117" customWidth="1"/>
    <col min="2827" max="3065" width="11.42578125" style="117"/>
    <col min="3066" max="3066" width="21.42578125" style="117" customWidth="1"/>
    <col min="3067" max="3075" width="11.42578125" style="117" customWidth="1"/>
    <col min="3076" max="3076" width="15.5703125" style="117" customWidth="1"/>
    <col min="3077" max="3077" width="13.42578125" style="117" customWidth="1"/>
    <col min="3078" max="3081" width="11.42578125" style="117"/>
    <col min="3082" max="3082" width="14.7109375" style="117" customWidth="1"/>
    <col min="3083" max="3321" width="11.42578125" style="117"/>
    <col min="3322" max="3322" width="21.42578125" style="117" customWidth="1"/>
    <col min="3323" max="3331" width="11.42578125" style="117" customWidth="1"/>
    <col min="3332" max="3332" width="15.5703125" style="117" customWidth="1"/>
    <col min="3333" max="3333" width="13.42578125" style="117" customWidth="1"/>
    <col min="3334" max="3337" width="11.42578125" style="117"/>
    <col min="3338" max="3338" width="14.7109375" style="117" customWidth="1"/>
    <col min="3339" max="3577" width="11.42578125" style="117"/>
    <col min="3578" max="3578" width="21.42578125" style="117" customWidth="1"/>
    <col min="3579" max="3587" width="11.42578125" style="117" customWidth="1"/>
    <col min="3588" max="3588" width="15.5703125" style="117" customWidth="1"/>
    <col min="3589" max="3589" width="13.42578125" style="117" customWidth="1"/>
    <col min="3590" max="3593" width="11.42578125" style="117"/>
    <col min="3594" max="3594" width="14.7109375" style="117" customWidth="1"/>
    <col min="3595" max="3833" width="11.42578125" style="117"/>
    <col min="3834" max="3834" width="21.42578125" style="117" customWidth="1"/>
    <col min="3835" max="3843" width="11.42578125" style="117" customWidth="1"/>
    <col min="3844" max="3844" width="15.5703125" style="117" customWidth="1"/>
    <col min="3845" max="3845" width="13.42578125" style="117" customWidth="1"/>
    <col min="3846" max="3849" width="11.42578125" style="117"/>
    <col min="3850" max="3850" width="14.7109375" style="117" customWidth="1"/>
    <col min="3851" max="4089" width="11.42578125" style="117"/>
    <col min="4090" max="4090" width="21.42578125" style="117" customWidth="1"/>
    <col min="4091" max="4099" width="11.42578125" style="117" customWidth="1"/>
    <col min="4100" max="4100" width="15.5703125" style="117" customWidth="1"/>
    <col min="4101" max="4101" width="13.42578125" style="117" customWidth="1"/>
    <col min="4102" max="4105" width="11.42578125" style="117"/>
    <col min="4106" max="4106" width="14.7109375" style="117" customWidth="1"/>
    <col min="4107" max="4345" width="11.42578125" style="117"/>
    <col min="4346" max="4346" width="21.42578125" style="117" customWidth="1"/>
    <col min="4347" max="4355" width="11.42578125" style="117" customWidth="1"/>
    <col min="4356" max="4356" width="15.5703125" style="117" customWidth="1"/>
    <col min="4357" max="4357" width="13.42578125" style="117" customWidth="1"/>
    <col min="4358" max="4361" width="11.42578125" style="117"/>
    <col min="4362" max="4362" width="14.7109375" style="117" customWidth="1"/>
    <col min="4363" max="4601" width="11.42578125" style="117"/>
    <col min="4602" max="4602" width="21.42578125" style="117" customWidth="1"/>
    <col min="4603" max="4611" width="11.42578125" style="117" customWidth="1"/>
    <col min="4612" max="4612" width="15.5703125" style="117" customWidth="1"/>
    <col min="4613" max="4613" width="13.42578125" style="117" customWidth="1"/>
    <col min="4614" max="4617" width="11.42578125" style="117"/>
    <col min="4618" max="4618" width="14.7109375" style="117" customWidth="1"/>
    <col min="4619" max="4857" width="11.42578125" style="117"/>
    <col min="4858" max="4858" width="21.42578125" style="117" customWidth="1"/>
    <col min="4859" max="4867" width="11.42578125" style="117" customWidth="1"/>
    <col min="4868" max="4868" width="15.5703125" style="117" customWidth="1"/>
    <col min="4869" max="4869" width="13.42578125" style="117" customWidth="1"/>
    <col min="4870" max="4873" width="11.42578125" style="117"/>
    <col min="4874" max="4874" width="14.7109375" style="117" customWidth="1"/>
    <col min="4875" max="5113" width="11.42578125" style="117"/>
    <col min="5114" max="5114" width="21.42578125" style="117" customWidth="1"/>
    <col min="5115" max="5123" width="11.42578125" style="117" customWidth="1"/>
    <col min="5124" max="5124" width="15.5703125" style="117" customWidth="1"/>
    <col min="5125" max="5125" width="13.42578125" style="117" customWidth="1"/>
    <col min="5126" max="5129" width="11.42578125" style="117"/>
    <col min="5130" max="5130" width="14.7109375" style="117" customWidth="1"/>
    <col min="5131" max="5369" width="11.42578125" style="117"/>
    <col min="5370" max="5370" width="21.42578125" style="117" customWidth="1"/>
    <col min="5371" max="5379" width="11.42578125" style="117" customWidth="1"/>
    <col min="5380" max="5380" width="15.5703125" style="117" customWidth="1"/>
    <col min="5381" max="5381" width="13.42578125" style="117" customWidth="1"/>
    <col min="5382" max="5385" width="11.42578125" style="117"/>
    <col min="5386" max="5386" width="14.7109375" style="117" customWidth="1"/>
    <col min="5387" max="5625" width="11.42578125" style="117"/>
    <col min="5626" max="5626" width="21.42578125" style="117" customWidth="1"/>
    <col min="5627" max="5635" width="11.42578125" style="117" customWidth="1"/>
    <col min="5636" max="5636" width="15.5703125" style="117" customWidth="1"/>
    <col min="5637" max="5637" width="13.42578125" style="117" customWidth="1"/>
    <col min="5638" max="5641" width="11.42578125" style="117"/>
    <col min="5642" max="5642" width="14.7109375" style="117" customWidth="1"/>
    <col min="5643" max="5881" width="11.42578125" style="117"/>
    <col min="5882" max="5882" width="21.42578125" style="117" customWidth="1"/>
    <col min="5883" max="5891" width="11.42578125" style="117" customWidth="1"/>
    <col min="5892" max="5892" width="15.5703125" style="117" customWidth="1"/>
    <col min="5893" max="5893" width="13.42578125" style="117" customWidth="1"/>
    <col min="5894" max="5897" width="11.42578125" style="117"/>
    <col min="5898" max="5898" width="14.7109375" style="117" customWidth="1"/>
    <col min="5899" max="6137" width="11.42578125" style="117"/>
    <col min="6138" max="6138" width="21.42578125" style="117" customWidth="1"/>
    <col min="6139" max="6147" width="11.42578125" style="117" customWidth="1"/>
    <col min="6148" max="6148" width="15.5703125" style="117" customWidth="1"/>
    <col min="6149" max="6149" width="13.42578125" style="117" customWidth="1"/>
    <col min="6150" max="6153" width="11.42578125" style="117"/>
    <col min="6154" max="6154" width="14.7109375" style="117" customWidth="1"/>
    <col min="6155" max="6393" width="11.42578125" style="117"/>
    <col min="6394" max="6394" width="21.42578125" style="117" customWidth="1"/>
    <col min="6395" max="6403" width="11.42578125" style="117" customWidth="1"/>
    <col min="6404" max="6404" width="15.5703125" style="117" customWidth="1"/>
    <col min="6405" max="6405" width="13.42578125" style="117" customWidth="1"/>
    <col min="6406" max="6409" width="11.42578125" style="117"/>
    <col min="6410" max="6410" width="14.7109375" style="117" customWidth="1"/>
    <col min="6411" max="6649" width="11.42578125" style="117"/>
    <col min="6650" max="6650" width="21.42578125" style="117" customWidth="1"/>
    <col min="6651" max="6659" width="11.42578125" style="117" customWidth="1"/>
    <col min="6660" max="6660" width="15.5703125" style="117" customWidth="1"/>
    <col min="6661" max="6661" width="13.42578125" style="117" customWidth="1"/>
    <col min="6662" max="6665" width="11.42578125" style="117"/>
    <col min="6666" max="6666" width="14.7109375" style="117" customWidth="1"/>
    <col min="6667" max="6905" width="11.42578125" style="117"/>
    <col min="6906" max="6906" width="21.42578125" style="117" customWidth="1"/>
    <col min="6907" max="6915" width="11.42578125" style="117" customWidth="1"/>
    <col min="6916" max="6916" width="15.5703125" style="117" customWidth="1"/>
    <col min="6917" max="6917" width="13.42578125" style="117" customWidth="1"/>
    <col min="6918" max="6921" width="11.42578125" style="117"/>
    <col min="6922" max="6922" width="14.7109375" style="117" customWidth="1"/>
    <col min="6923" max="7161" width="11.42578125" style="117"/>
    <col min="7162" max="7162" width="21.42578125" style="117" customWidth="1"/>
    <col min="7163" max="7171" width="11.42578125" style="117" customWidth="1"/>
    <col min="7172" max="7172" width="15.5703125" style="117" customWidth="1"/>
    <col min="7173" max="7173" width="13.42578125" style="117" customWidth="1"/>
    <col min="7174" max="7177" width="11.42578125" style="117"/>
    <col min="7178" max="7178" width="14.7109375" style="117" customWidth="1"/>
    <col min="7179" max="7417" width="11.42578125" style="117"/>
    <col min="7418" max="7418" width="21.42578125" style="117" customWidth="1"/>
    <col min="7419" max="7427" width="11.42578125" style="117" customWidth="1"/>
    <col min="7428" max="7428" width="15.5703125" style="117" customWidth="1"/>
    <col min="7429" max="7429" width="13.42578125" style="117" customWidth="1"/>
    <col min="7430" max="7433" width="11.42578125" style="117"/>
    <col min="7434" max="7434" width="14.7109375" style="117" customWidth="1"/>
    <col min="7435" max="7673" width="11.42578125" style="117"/>
    <col min="7674" max="7674" width="21.42578125" style="117" customWidth="1"/>
    <col min="7675" max="7683" width="11.42578125" style="117" customWidth="1"/>
    <col min="7684" max="7684" width="15.5703125" style="117" customWidth="1"/>
    <col min="7685" max="7685" width="13.42578125" style="117" customWidth="1"/>
    <col min="7686" max="7689" width="11.42578125" style="117"/>
    <col min="7690" max="7690" width="14.7109375" style="117" customWidth="1"/>
    <col min="7691" max="7929" width="11.42578125" style="117"/>
    <col min="7930" max="7930" width="21.42578125" style="117" customWidth="1"/>
    <col min="7931" max="7939" width="11.42578125" style="117" customWidth="1"/>
    <col min="7940" max="7940" width="15.5703125" style="117" customWidth="1"/>
    <col min="7941" max="7941" width="13.42578125" style="117" customWidth="1"/>
    <col min="7942" max="7945" width="11.42578125" style="117"/>
    <col min="7946" max="7946" width="14.7109375" style="117" customWidth="1"/>
    <col min="7947" max="8185" width="11.42578125" style="117"/>
    <col min="8186" max="8186" width="21.42578125" style="117" customWidth="1"/>
    <col min="8187" max="8195" width="11.42578125" style="117" customWidth="1"/>
    <col min="8196" max="8196" width="15.5703125" style="117" customWidth="1"/>
    <col min="8197" max="8197" width="13.42578125" style="117" customWidth="1"/>
    <col min="8198" max="8201" width="11.42578125" style="117"/>
    <col min="8202" max="8202" width="14.7109375" style="117" customWidth="1"/>
    <col min="8203" max="8441" width="11.42578125" style="117"/>
    <col min="8442" max="8442" width="21.42578125" style="117" customWidth="1"/>
    <col min="8443" max="8451" width="11.42578125" style="117" customWidth="1"/>
    <col min="8452" max="8452" width="15.5703125" style="117" customWidth="1"/>
    <col min="8453" max="8453" width="13.42578125" style="117" customWidth="1"/>
    <col min="8454" max="8457" width="11.42578125" style="117"/>
    <col min="8458" max="8458" width="14.7109375" style="117" customWidth="1"/>
    <col min="8459" max="8697" width="11.42578125" style="117"/>
    <col min="8698" max="8698" width="21.42578125" style="117" customWidth="1"/>
    <col min="8699" max="8707" width="11.42578125" style="117" customWidth="1"/>
    <col min="8708" max="8708" width="15.5703125" style="117" customWidth="1"/>
    <col min="8709" max="8709" width="13.42578125" style="117" customWidth="1"/>
    <col min="8710" max="8713" width="11.42578125" style="117"/>
    <col min="8714" max="8714" width="14.7109375" style="117" customWidth="1"/>
    <col min="8715" max="8953" width="11.42578125" style="117"/>
    <col min="8954" max="8954" width="21.42578125" style="117" customWidth="1"/>
    <col min="8955" max="8963" width="11.42578125" style="117" customWidth="1"/>
    <col min="8964" max="8964" width="15.5703125" style="117" customWidth="1"/>
    <col min="8965" max="8965" width="13.42578125" style="117" customWidth="1"/>
    <col min="8966" max="8969" width="11.42578125" style="117"/>
    <col min="8970" max="8970" width="14.7109375" style="117" customWidth="1"/>
    <col min="8971" max="9209" width="11.42578125" style="117"/>
    <col min="9210" max="9210" width="21.42578125" style="117" customWidth="1"/>
    <col min="9211" max="9219" width="11.42578125" style="117" customWidth="1"/>
    <col min="9220" max="9220" width="15.5703125" style="117" customWidth="1"/>
    <col min="9221" max="9221" width="13.42578125" style="117" customWidth="1"/>
    <col min="9222" max="9225" width="11.42578125" style="117"/>
    <col min="9226" max="9226" width="14.7109375" style="117" customWidth="1"/>
    <col min="9227" max="9465" width="11.42578125" style="117"/>
    <col min="9466" max="9466" width="21.42578125" style="117" customWidth="1"/>
    <col min="9467" max="9475" width="11.42578125" style="117" customWidth="1"/>
    <col min="9476" max="9476" width="15.5703125" style="117" customWidth="1"/>
    <col min="9477" max="9477" width="13.42578125" style="117" customWidth="1"/>
    <col min="9478" max="9481" width="11.42578125" style="117"/>
    <col min="9482" max="9482" width="14.7109375" style="117" customWidth="1"/>
    <col min="9483" max="9721" width="11.42578125" style="117"/>
    <col min="9722" max="9722" width="21.42578125" style="117" customWidth="1"/>
    <col min="9723" max="9731" width="11.42578125" style="117" customWidth="1"/>
    <col min="9732" max="9732" width="15.5703125" style="117" customWidth="1"/>
    <col min="9733" max="9733" width="13.42578125" style="117" customWidth="1"/>
    <col min="9734" max="9737" width="11.42578125" style="117"/>
    <col min="9738" max="9738" width="14.7109375" style="117" customWidth="1"/>
    <col min="9739" max="9977" width="11.42578125" style="117"/>
    <col min="9978" max="9978" width="21.42578125" style="117" customWidth="1"/>
    <col min="9979" max="9987" width="11.42578125" style="117" customWidth="1"/>
    <col min="9988" max="9988" width="15.5703125" style="117" customWidth="1"/>
    <col min="9989" max="9989" width="13.42578125" style="117" customWidth="1"/>
    <col min="9990" max="9993" width="11.42578125" style="117"/>
    <col min="9994" max="9994" width="14.7109375" style="117" customWidth="1"/>
    <col min="9995" max="10233" width="11.42578125" style="117"/>
    <col min="10234" max="10234" width="21.42578125" style="117" customWidth="1"/>
    <col min="10235" max="10243" width="11.42578125" style="117" customWidth="1"/>
    <col min="10244" max="10244" width="15.5703125" style="117" customWidth="1"/>
    <col min="10245" max="10245" width="13.42578125" style="117" customWidth="1"/>
    <col min="10246" max="10249" width="11.42578125" style="117"/>
    <col min="10250" max="10250" width="14.7109375" style="117" customWidth="1"/>
    <col min="10251" max="10489" width="11.42578125" style="117"/>
    <col min="10490" max="10490" width="21.42578125" style="117" customWidth="1"/>
    <col min="10491" max="10499" width="11.42578125" style="117" customWidth="1"/>
    <col min="10500" max="10500" width="15.5703125" style="117" customWidth="1"/>
    <col min="10501" max="10501" width="13.42578125" style="117" customWidth="1"/>
    <col min="10502" max="10505" width="11.42578125" style="117"/>
    <col min="10506" max="10506" width="14.7109375" style="117" customWidth="1"/>
    <col min="10507" max="10745" width="11.42578125" style="117"/>
    <col min="10746" max="10746" width="21.42578125" style="117" customWidth="1"/>
    <col min="10747" max="10755" width="11.42578125" style="117" customWidth="1"/>
    <col min="10756" max="10756" width="15.5703125" style="117" customWidth="1"/>
    <col min="10757" max="10757" width="13.42578125" style="117" customWidth="1"/>
    <col min="10758" max="10761" width="11.42578125" style="117"/>
    <col min="10762" max="10762" width="14.7109375" style="117" customWidth="1"/>
    <col min="10763" max="11001" width="11.42578125" style="117"/>
    <col min="11002" max="11002" width="21.42578125" style="117" customWidth="1"/>
    <col min="11003" max="11011" width="11.42578125" style="117" customWidth="1"/>
    <col min="11012" max="11012" width="15.5703125" style="117" customWidth="1"/>
    <col min="11013" max="11013" width="13.42578125" style="117" customWidth="1"/>
    <col min="11014" max="11017" width="11.42578125" style="117"/>
    <col min="11018" max="11018" width="14.7109375" style="117" customWidth="1"/>
    <col min="11019" max="11257" width="11.42578125" style="117"/>
    <col min="11258" max="11258" width="21.42578125" style="117" customWidth="1"/>
    <col min="11259" max="11267" width="11.42578125" style="117" customWidth="1"/>
    <col min="11268" max="11268" width="15.5703125" style="117" customWidth="1"/>
    <col min="11269" max="11269" width="13.42578125" style="117" customWidth="1"/>
    <col min="11270" max="11273" width="11.42578125" style="117"/>
    <col min="11274" max="11274" width="14.7109375" style="117" customWidth="1"/>
    <col min="11275" max="11513" width="11.42578125" style="117"/>
    <col min="11514" max="11514" width="21.42578125" style="117" customWidth="1"/>
    <col min="11515" max="11523" width="11.42578125" style="117" customWidth="1"/>
    <col min="11524" max="11524" width="15.5703125" style="117" customWidth="1"/>
    <col min="11525" max="11525" width="13.42578125" style="117" customWidth="1"/>
    <col min="11526" max="11529" width="11.42578125" style="117"/>
    <col min="11530" max="11530" width="14.7109375" style="117" customWidth="1"/>
    <col min="11531" max="11769" width="11.42578125" style="117"/>
    <col min="11770" max="11770" width="21.42578125" style="117" customWidth="1"/>
    <col min="11771" max="11779" width="11.42578125" style="117" customWidth="1"/>
    <col min="11780" max="11780" width="15.5703125" style="117" customWidth="1"/>
    <col min="11781" max="11781" width="13.42578125" style="117" customWidth="1"/>
    <col min="11782" max="11785" width="11.42578125" style="117"/>
    <col min="11786" max="11786" width="14.7109375" style="117" customWidth="1"/>
    <col min="11787" max="12025" width="11.42578125" style="117"/>
    <col min="12026" max="12026" width="21.42578125" style="117" customWidth="1"/>
    <col min="12027" max="12035" width="11.42578125" style="117" customWidth="1"/>
    <col min="12036" max="12036" width="15.5703125" style="117" customWidth="1"/>
    <col min="12037" max="12037" width="13.42578125" style="117" customWidth="1"/>
    <col min="12038" max="12041" width="11.42578125" style="117"/>
    <col min="12042" max="12042" width="14.7109375" style="117" customWidth="1"/>
    <col min="12043" max="12281" width="11.42578125" style="117"/>
    <col min="12282" max="12282" width="21.42578125" style="117" customWidth="1"/>
    <col min="12283" max="12291" width="11.42578125" style="117" customWidth="1"/>
    <col min="12292" max="12292" width="15.5703125" style="117" customWidth="1"/>
    <col min="12293" max="12293" width="13.42578125" style="117" customWidth="1"/>
    <col min="12294" max="12297" width="11.42578125" style="117"/>
    <col min="12298" max="12298" width="14.7109375" style="117" customWidth="1"/>
    <col min="12299" max="12537" width="11.42578125" style="117"/>
    <col min="12538" max="12538" width="21.42578125" style="117" customWidth="1"/>
    <col min="12539" max="12547" width="11.42578125" style="117" customWidth="1"/>
    <col min="12548" max="12548" width="15.5703125" style="117" customWidth="1"/>
    <col min="12549" max="12549" width="13.42578125" style="117" customWidth="1"/>
    <col min="12550" max="12553" width="11.42578125" style="117"/>
    <col min="12554" max="12554" width="14.7109375" style="117" customWidth="1"/>
    <col min="12555" max="12793" width="11.42578125" style="117"/>
    <col min="12794" max="12794" width="21.42578125" style="117" customWidth="1"/>
    <col min="12795" max="12803" width="11.42578125" style="117" customWidth="1"/>
    <col min="12804" max="12804" width="15.5703125" style="117" customWidth="1"/>
    <col min="12805" max="12805" width="13.42578125" style="117" customWidth="1"/>
    <col min="12806" max="12809" width="11.42578125" style="117"/>
    <col min="12810" max="12810" width="14.7109375" style="117" customWidth="1"/>
    <col min="12811" max="13049" width="11.42578125" style="117"/>
    <col min="13050" max="13050" width="21.42578125" style="117" customWidth="1"/>
    <col min="13051" max="13059" width="11.42578125" style="117" customWidth="1"/>
    <col min="13060" max="13060" width="15.5703125" style="117" customWidth="1"/>
    <col min="13061" max="13061" width="13.42578125" style="117" customWidth="1"/>
    <col min="13062" max="13065" width="11.42578125" style="117"/>
    <col min="13066" max="13066" width="14.7109375" style="117" customWidth="1"/>
    <col min="13067" max="13305" width="11.42578125" style="117"/>
    <col min="13306" max="13306" width="21.42578125" style="117" customWidth="1"/>
    <col min="13307" max="13315" width="11.42578125" style="117" customWidth="1"/>
    <col min="13316" max="13316" width="15.5703125" style="117" customWidth="1"/>
    <col min="13317" max="13317" width="13.42578125" style="117" customWidth="1"/>
    <col min="13318" max="13321" width="11.42578125" style="117"/>
    <col min="13322" max="13322" width="14.7109375" style="117" customWidth="1"/>
    <col min="13323" max="13561" width="11.42578125" style="117"/>
    <col min="13562" max="13562" width="21.42578125" style="117" customWidth="1"/>
    <col min="13563" max="13571" width="11.42578125" style="117" customWidth="1"/>
    <col min="13572" max="13572" width="15.5703125" style="117" customWidth="1"/>
    <col min="13573" max="13573" width="13.42578125" style="117" customWidth="1"/>
    <col min="13574" max="13577" width="11.42578125" style="117"/>
    <col min="13578" max="13578" width="14.7109375" style="117" customWidth="1"/>
    <col min="13579" max="13817" width="11.42578125" style="117"/>
    <col min="13818" max="13818" width="21.42578125" style="117" customWidth="1"/>
    <col min="13819" max="13827" width="11.42578125" style="117" customWidth="1"/>
    <col min="13828" max="13828" width="15.5703125" style="117" customWidth="1"/>
    <col min="13829" max="13829" width="13.42578125" style="117" customWidth="1"/>
    <col min="13830" max="13833" width="11.42578125" style="117"/>
    <col min="13834" max="13834" width="14.7109375" style="117" customWidth="1"/>
    <col min="13835" max="14073" width="11.42578125" style="117"/>
    <col min="14074" max="14074" width="21.42578125" style="117" customWidth="1"/>
    <col min="14075" max="14083" width="11.42578125" style="117" customWidth="1"/>
    <col min="14084" max="14084" width="15.5703125" style="117" customWidth="1"/>
    <col min="14085" max="14085" width="13.42578125" style="117" customWidth="1"/>
    <col min="14086" max="14089" width="11.42578125" style="117"/>
    <col min="14090" max="14090" width="14.7109375" style="117" customWidth="1"/>
    <col min="14091" max="14329" width="11.42578125" style="117"/>
    <col min="14330" max="14330" width="21.42578125" style="117" customWidth="1"/>
    <col min="14331" max="14339" width="11.42578125" style="117" customWidth="1"/>
    <col min="14340" max="14340" width="15.5703125" style="117" customWidth="1"/>
    <col min="14341" max="14341" width="13.42578125" style="117" customWidth="1"/>
    <col min="14342" max="14345" width="11.42578125" style="117"/>
    <col min="14346" max="14346" width="14.7109375" style="117" customWidth="1"/>
    <col min="14347" max="14585" width="11.42578125" style="117"/>
    <col min="14586" max="14586" width="21.42578125" style="117" customWidth="1"/>
    <col min="14587" max="14595" width="11.42578125" style="117" customWidth="1"/>
    <col min="14596" max="14596" width="15.5703125" style="117" customWidth="1"/>
    <col min="14597" max="14597" width="13.42578125" style="117" customWidth="1"/>
    <col min="14598" max="14601" width="11.42578125" style="117"/>
    <col min="14602" max="14602" width="14.7109375" style="117" customWidth="1"/>
    <col min="14603" max="14841" width="11.42578125" style="117"/>
    <col min="14842" max="14842" width="21.42578125" style="117" customWidth="1"/>
    <col min="14843" max="14851" width="11.42578125" style="117" customWidth="1"/>
    <col min="14852" max="14852" width="15.5703125" style="117" customWidth="1"/>
    <col min="14853" max="14853" width="13.42578125" style="117" customWidth="1"/>
    <col min="14854" max="14857" width="11.42578125" style="117"/>
    <col min="14858" max="14858" width="14.7109375" style="117" customWidth="1"/>
    <col min="14859" max="15097" width="11.42578125" style="117"/>
    <col min="15098" max="15098" width="21.42578125" style="117" customWidth="1"/>
    <col min="15099" max="15107" width="11.42578125" style="117" customWidth="1"/>
    <col min="15108" max="15108" width="15.5703125" style="117" customWidth="1"/>
    <col min="15109" max="15109" width="13.42578125" style="117" customWidth="1"/>
    <col min="15110" max="15113" width="11.42578125" style="117"/>
    <col min="15114" max="15114" width="14.7109375" style="117" customWidth="1"/>
    <col min="15115" max="15353" width="11.42578125" style="117"/>
    <col min="15354" max="15354" width="21.42578125" style="117" customWidth="1"/>
    <col min="15355" max="15363" width="11.42578125" style="117" customWidth="1"/>
    <col min="15364" max="15364" width="15.5703125" style="117" customWidth="1"/>
    <col min="15365" max="15365" width="13.42578125" style="117" customWidth="1"/>
    <col min="15366" max="15369" width="11.42578125" style="117"/>
    <col min="15370" max="15370" width="14.7109375" style="117" customWidth="1"/>
    <col min="15371" max="15609" width="11.42578125" style="117"/>
    <col min="15610" max="15610" width="21.42578125" style="117" customWidth="1"/>
    <col min="15611" max="15619" width="11.42578125" style="117" customWidth="1"/>
    <col min="15620" max="15620" width="15.5703125" style="117" customWidth="1"/>
    <col min="15621" max="15621" width="13.42578125" style="117" customWidth="1"/>
    <col min="15622" max="15625" width="11.42578125" style="117"/>
    <col min="15626" max="15626" width="14.7109375" style="117" customWidth="1"/>
    <col min="15627" max="15865" width="11.42578125" style="117"/>
    <col min="15866" max="15866" width="21.42578125" style="117" customWidth="1"/>
    <col min="15867" max="15875" width="11.42578125" style="117" customWidth="1"/>
    <col min="15876" max="15876" width="15.5703125" style="117" customWidth="1"/>
    <col min="15877" max="15877" width="13.42578125" style="117" customWidth="1"/>
    <col min="15878" max="15881" width="11.42578125" style="117"/>
    <col min="15882" max="15882" width="14.7109375" style="117" customWidth="1"/>
    <col min="15883" max="16121" width="11.42578125" style="117"/>
    <col min="16122" max="16122" width="21.42578125" style="117" customWidth="1"/>
    <col min="16123" max="16131" width="11.42578125" style="117" customWidth="1"/>
    <col min="16132" max="16132" width="15.5703125" style="117" customWidth="1"/>
    <col min="16133" max="16133" width="13.42578125" style="117" customWidth="1"/>
    <col min="16134" max="16137" width="11.42578125" style="117"/>
    <col min="16138" max="16138" width="14.7109375" style="117" customWidth="1"/>
    <col min="16139" max="16384" width="11.42578125" style="117"/>
  </cols>
  <sheetData>
    <row r="1" spans="1:45" ht="70.5" customHeight="1">
      <c r="L1" s="818" t="s">
        <v>483</v>
      </c>
      <c r="M1" s="818"/>
      <c r="N1" s="818"/>
      <c r="O1" s="818"/>
      <c r="P1" s="818"/>
      <c r="Q1" s="818"/>
      <c r="R1" s="818"/>
      <c r="S1" s="818"/>
      <c r="T1" s="818"/>
      <c r="U1" s="818"/>
      <c r="V1" s="818"/>
      <c r="W1" s="818"/>
      <c r="X1" s="818"/>
      <c r="Y1" s="818"/>
      <c r="Z1" s="818"/>
      <c r="AA1" s="818"/>
      <c r="AB1" s="818"/>
      <c r="AC1" s="818"/>
      <c r="AD1" s="818"/>
      <c r="AE1" s="818"/>
      <c r="AF1" s="818"/>
      <c r="AG1" s="818"/>
      <c r="AH1" s="818"/>
      <c r="AI1" s="818"/>
      <c r="AJ1" s="818"/>
      <c r="AK1" s="818"/>
      <c r="AL1" s="818"/>
      <c r="AM1" s="818"/>
      <c r="AN1" s="818"/>
      <c r="AO1" s="818"/>
      <c r="AP1" s="818"/>
      <c r="AQ1" s="818"/>
      <c r="AR1" s="818"/>
      <c r="AS1" s="818"/>
    </row>
    <row r="2" spans="1:45" ht="44.25" hidden="1" customHeight="1">
      <c r="M2" s="704" t="s">
        <v>484</v>
      </c>
    </row>
    <row r="4" spans="1:45" ht="30">
      <c r="A4" s="363" t="s">
        <v>485</v>
      </c>
      <c r="B4" s="364" t="s">
        <v>486</v>
      </c>
      <c r="C4" s="365" t="s">
        <v>487</v>
      </c>
      <c r="D4" s="365" t="s">
        <v>488</v>
      </c>
      <c r="E4" s="365" t="s">
        <v>489</v>
      </c>
      <c r="F4" s="365" t="s">
        <v>488</v>
      </c>
      <c r="G4" s="365" t="s">
        <v>490</v>
      </c>
      <c r="H4" s="365" t="s">
        <v>488</v>
      </c>
      <c r="I4" s="365" t="s">
        <v>491</v>
      </c>
      <c r="J4" s="365" t="s">
        <v>492</v>
      </c>
      <c r="K4" s="366" t="s">
        <v>493</v>
      </c>
      <c r="M4" s="125"/>
    </row>
    <row r="5" spans="1:45" ht="15">
      <c r="A5" s="367">
        <v>2018</v>
      </c>
      <c r="B5" s="357">
        <v>103592</v>
      </c>
      <c r="C5" s="308">
        <v>63304</v>
      </c>
      <c r="D5" s="369">
        <v>61.108965943316086</v>
      </c>
      <c r="E5" s="308">
        <v>26341</v>
      </c>
      <c r="F5" s="369">
        <v>25.427639199938216</v>
      </c>
      <c r="G5" s="308">
        <v>3939</v>
      </c>
      <c r="H5" s="369">
        <v>3.802417175071434</v>
      </c>
      <c r="I5" s="308">
        <v>93584</v>
      </c>
      <c r="J5" s="370">
        <v>90.339022318325732</v>
      </c>
      <c r="K5" s="369">
        <v>9.6609776816742681</v>
      </c>
      <c r="M5" s="126"/>
    </row>
    <row r="6" spans="1:45" ht="15">
      <c r="A6" s="367">
        <v>2019</v>
      </c>
      <c r="B6" s="357">
        <v>105361</v>
      </c>
      <c r="C6" s="308">
        <v>60778</v>
      </c>
      <c r="D6" s="369">
        <v>57.685481345089741</v>
      </c>
      <c r="E6" s="308">
        <v>26421</v>
      </c>
      <c r="F6" s="369">
        <v>25.076641261947017</v>
      </c>
      <c r="G6" s="308">
        <v>4708</v>
      </c>
      <c r="H6" s="369">
        <v>4.4684465789049073</v>
      </c>
      <c r="I6" s="308">
        <v>91907</v>
      </c>
      <c r="J6" s="370">
        <v>87.230569185941661</v>
      </c>
      <c r="K6" s="369">
        <v>12.769430814058339</v>
      </c>
      <c r="M6" s="126"/>
    </row>
    <row r="7" spans="1:45" ht="15">
      <c r="A7" s="367">
        <v>2020</v>
      </c>
      <c r="B7" s="357">
        <v>107013</v>
      </c>
      <c r="C7" s="308">
        <v>61908</v>
      </c>
      <c r="D7" s="369">
        <v>57.850915309354932</v>
      </c>
      <c r="E7" s="308">
        <v>27515</v>
      </c>
      <c r="F7" s="369">
        <v>25.711829403904197</v>
      </c>
      <c r="G7" s="308">
        <v>4499</v>
      </c>
      <c r="H7" s="369">
        <v>4.2041621111453749</v>
      </c>
      <c r="I7" s="308">
        <v>93922</v>
      </c>
      <c r="J7" s="370">
        <v>87.766906824404515</v>
      </c>
      <c r="K7" s="369">
        <v>12.233093175595485</v>
      </c>
      <c r="M7" s="126"/>
    </row>
    <row r="8" spans="1:45" ht="15">
      <c r="A8" s="367">
        <v>2021</v>
      </c>
      <c r="B8" s="357">
        <v>108681</v>
      </c>
      <c r="C8" s="308">
        <v>59949</v>
      </c>
      <c r="D8" s="369">
        <v>55.160515637507935</v>
      </c>
      <c r="E8" s="308">
        <v>30141</v>
      </c>
      <c r="F8" s="369">
        <v>27.733458470201782</v>
      </c>
      <c r="G8" s="308">
        <v>4791</v>
      </c>
      <c r="H8" s="369">
        <v>4.4083142407596547</v>
      </c>
      <c r="I8" s="308">
        <v>94881</v>
      </c>
      <c r="J8" s="370">
        <v>87.302288348469375</v>
      </c>
      <c r="K8" s="369">
        <v>12.697711651530625</v>
      </c>
      <c r="M8" s="126"/>
    </row>
    <row r="9" spans="1:45" ht="15">
      <c r="A9" s="367">
        <v>2022</v>
      </c>
      <c r="B9" s="357">
        <v>110358</v>
      </c>
      <c r="C9" s="308">
        <v>62290</v>
      </c>
      <c r="D9" s="369">
        <v>56.443574548288296</v>
      </c>
      <c r="E9" s="308">
        <v>27627</v>
      </c>
      <c r="F9" s="369">
        <v>25.033980318599468</v>
      </c>
      <c r="G9" s="308">
        <v>4438</v>
      </c>
      <c r="H9" s="369">
        <v>4.0214574385182766</v>
      </c>
      <c r="I9" s="308">
        <v>94355</v>
      </c>
      <c r="J9" s="370">
        <v>85.49901230540604</v>
      </c>
      <c r="K9" s="369">
        <v>14.50098769459396</v>
      </c>
    </row>
    <row r="10" spans="1:45">
      <c r="A10" s="118"/>
      <c r="B10" s="118"/>
      <c r="C10" s="118"/>
      <c r="D10" s="118"/>
      <c r="E10" s="118"/>
      <c r="F10" s="118"/>
      <c r="G10" s="118"/>
      <c r="H10" s="118"/>
      <c r="I10" s="118"/>
      <c r="K10" s="126"/>
      <c r="M10" s="125"/>
    </row>
    <row r="11" spans="1:45" ht="15">
      <c r="A11" s="353" t="s">
        <v>494</v>
      </c>
      <c r="B11" s="361" t="s">
        <v>486</v>
      </c>
      <c r="C11" s="362" t="s">
        <v>487</v>
      </c>
      <c r="D11" s="362" t="s">
        <v>488</v>
      </c>
      <c r="E11" s="362" t="s">
        <v>489</v>
      </c>
      <c r="F11" s="362" t="s">
        <v>488</v>
      </c>
      <c r="G11" s="362" t="s">
        <v>490</v>
      </c>
      <c r="H11" s="362" t="s">
        <v>488</v>
      </c>
      <c r="I11" s="362" t="s">
        <v>491</v>
      </c>
      <c r="J11" s="362" t="s">
        <v>492</v>
      </c>
      <c r="K11" s="362" t="s">
        <v>493</v>
      </c>
      <c r="M11" s="126"/>
    </row>
    <row r="12" spans="1:45" ht="15">
      <c r="A12" s="367">
        <v>2018</v>
      </c>
      <c r="B12" s="357">
        <v>248476</v>
      </c>
      <c r="C12" s="308">
        <v>219378</v>
      </c>
      <c r="D12" s="369">
        <v>88.289412257119409</v>
      </c>
      <c r="E12" s="308">
        <v>42536</v>
      </c>
      <c r="F12" s="369">
        <v>17.118755936186997</v>
      </c>
      <c r="G12" s="308">
        <v>8480</v>
      </c>
      <c r="H12" s="369">
        <v>3.4128044559635535</v>
      </c>
      <c r="I12" s="308">
        <v>270394</v>
      </c>
      <c r="J12" s="370">
        <v>108.82097264926996</v>
      </c>
      <c r="K12" s="369">
        <v>-8.8209726492699616</v>
      </c>
      <c r="M12" s="126"/>
    </row>
    <row r="13" spans="1:45" ht="15">
      <c r="A13" s="367">
        <v>2019</v>
      </c>
      <c r="B13" s="357">
        <v>255064</v>
      </c>
      <c r="C13" s="308">
        <v>216234</v>
      </c>
      <c r="D13" s="369">
        <v>84.776369852272367</v>
      </c>
      <c r="E13" s="308">
        <v>40486</v>
      </c>
      <c r="F13" s="369">
        <v>15.872878963711068</v>
      </c>
      <c r="G13" s="308">
        <v>6283</v>
      </c>
      <c r="H13" s="369">
        <v>2.4633033277922403</v>
      </c>
      <c r="I13" s="308">
        <v>263003</v>
      </c>
      <c r="J13" s="370">
        <v>103.11255214377569</v>
      </c>
      <c r="K13" s="369">
        <v>-3.1125521437756873</v>
      </c>
      <c r="M13" s="126"/>
    </row>
    <row r="14" spans="1:45" ht="15">
      <c r="A14" s="367">
        <v>2020</v>
      </c>
      <c r="B14" s="357">
        <v>260681</v>
      </c>
      <c r="C14" s="308">
        <v>219102</v>
      </c>
      <c r="D14" s="369">
        <v>84.049854036159132</v>
      </c>
      <c r="E14" s="308">
        <v>40220</v>
      </c>
      <c r="F14" s="369">
        <v>15.428819131428833</v>
      </c>
      <c r="G14" s="308">
        <v>6535</v>
      </c>
      <c r="H14" s="369">
        <v>2.5068954008922786</v>
      </c>
      <c r="I14" s="308">
        <v>265857</v>
      </c>
      <c r="J14" s="370">
        <v>101.98556856848025</v>
      </c>
      <c r="K14" s="369">
        <v>-1.9855685684802467</v>
      </c>
      <c r="M14" s="126"/>
    </row>
    <row r="15" spans="1:45" ht="15">
      <c r="A15" s="367">
        <v>2021</v>
      </c>
      <c r="B15" s="357">
        <v>264760</v>
      </c>
      <c r="C15" s="308">
        <v>220308</v>
      </c>
      <c r="D15" s="369">
        <v>83.210454751473023</v>
      </c>
      <c r="E15" s="308">
        <v>40267</v>
      </c>
      <c r="F15" s="369">
        <v>15.208868409125245</v>
      </c>
      <c r="G15" s="308">
        <v>6740</v>
      </c>
      <c r="H15" s="369">
        <v>2.545701767638616</v>
      </c>
      <c r="I15" s="308">
        <v>267315</v>
      </c>
      <c r="J15" s="370">
        <v>100.96502492823689</v>
      </c>
      <c r="K15" s="369">
        <v>-0.96502492823688613</v>
      </c>
    </row>
    <row r="16" spans="1:45" ht="15">
      <c r="A16" s="367">
        <v>2022</v>
      </c>
      <c r="B16" s="357">
        <v>268848</v>
      </c>
      <c r="C16" s="308">
        <v>225784</v>
      </c>
      <c r="D16" s="369">
        <v>83.982027018984709</v>
      </c>
      <c r="E16" s="308">
        <v>37035</v>
      </c>
      <c r="F16" s="369">
        <v>13.775441885377612</v>
      </c>
      <c r="G16" s="308">
        <v>6617</v>
      </c>
      <c r="H16" s="369">
        <v>2.4612420401118849</v>
      </c>
      <c r="I16" s="308">
        <v>269436</v>
      </c>
      <c r="J16" s="370">
        <v>100.21871094447421</v>
      </c>
      <c r="K16" s="369">
        <v>-0.21871094447421058</v>
      </c>
      <c r="M16" s="118"/>
    </row>
    <row r="17" spans="1:13">
      <c r="A17" s="118"/>
      <c r="B17" s="118"/>
      <c r="C17" s="118"/>
      <c r="D17" s="118"/>
      <c r="E17" s="118"/>
      <c r="F17" s="118"/>
      <c r="G17" s="118"/>
      <c r="H17" s="118"/>
      <c r="I17" s="118"/>
      <c r="K17" s="126"/>
      <c r="M17" s="118"/>
    </row>
    <row r="18" spans="1:13" ht="15">
      <c r="A18" s="353" t="s">
        <v>495</v>
      </c>
      <c r="B18" s="361" t="s">
        <v>486</v>
      </c>
      <c r="C18" s="362" t="s">
        <v>487</v>
      </c>
      <c r="D18" s="362" t="s">
        <v>488</v>
      </c>
      <c r="E18" s="362" t="s">
        <v>489</v>
      </c>
      <c r="F18" s="362" t="s">
        <v>488</v>
      </c>
      <c r="G18" s="362" t="s">
        <v>490</v>
      </c>
      <c r="H18" s="362" t="s">
        <v>488</v>
      </c>
      <c r="I18" s="362" t="s">
        <v>491</v>
      </c>
      <c r="J18" s="362" t="s">
        <v>492</v>
      </c>
      <c r="K18" s="362" t="s">
        <v>493</v>
      </c>
      <c r="L18" s="126"/>
      <c r="M18" s="125"/>
    </row>
    <row r="19" spans="1:13" ht="15">
      <c r="A19" s="367">
        <v>2018</v>
      </c>
      <c r="B19" s="357">
        <v>501458</v>
      </c>
      <c r="C19" s="308">
        <v>362545</v>
      </c>
      <c r="D19" s="369">
        <v>72.298178511460577</v>
      </c>
      <c r="E19" s="308">
        <v>191308</v>
      </c>
      <c r="F19" s="369">
        <v>38.15035356899282</v>
      </c>
      <c r="G19" s="308">
        <v>17028</v>
      </c>
      <c r="H19" s="369">
        <v>3.3956981442114795</v>
      </c>
      <c r="I19" s="308">
        <v>570879</v>
      </c>
      <c r="J19" s="370">
        <v>113.84383138767353</v>
      </c>
      <c r="K19" s="369">
        <v>-13.843831387673532</v>
      </c>
      <c r="M19" s="126"/>
    </row>
    <row r="20" spans="1:13" ht="15">
      <c r="A20" s="367">
        <v>2019</v>
      </c>
      <c r="B20" s="357">
        <v>514423</v>
      </c>
      <c r="C20" s="308">
        <v>360360</v>
      </c>
      <c r="D20" s="369">
        <v>70.051300194586943</v>
      </c>
      <c r="E20" s="308">
        <v>197645</v>
      </c>
      <c r="F20" s="369">
        <v>38.420716025527632</v>
      </c>
      <c r="G20" s="308">
        <v>20859</v>
      </c>
      <c r="H20" s="369">
        <v>4.0548342511901678</v>
      </c>
      <c r="I20" s="308">
        <v>578864</v>
      </c>
      <c r="J20" s="370">
        <v>112.52685047130475</v>
      </c>
      <c r="K20" s="369">
        <v>-12.526850471304755</v>
      </c>
      <c r="M20" s="126"/>
    </row>
    <row r="21" spans="1:13" ht="15">
      <c r="A21" s="367">
        <v>2020</v>
      </c>
      <c r="B21" s="357">
        <v>525685</v>
      </c>
      <c r="C21" s="308">
        <v>371489</v>
      </c>
      <c r="D21" s="369">
        <v>70.667605124742011</v>
      </c>
      <c r="E21" s="308">
        <v>204764</v>
      </c>
      <c r="F21" s="369">
        <v>38.951843784776052</v>
      </c>
      <c r="G21" s="308">
        <v>21482</v>
      </c>
      <c r="H21" s="369">
        <v>4.086477643455682</v>
      </c>
      <c r="I21" s="308">
        <v>597735</v>
      </c>
      <c r="J21" s="370">
        <v>113.70592655297374</v>
      </c>
      <c r="K21" s="369">
        <v>-13.705926552973736</v>
      </c>
      <c r="M21" s="126"/>
    </row>
    <row r="22" spans="1:13" ht="15">
      <c r="A22" s="367">
        <v>2021</v>
      </c>
      <c r="B22" s="357">
        <v>533926</v>
      </c>
      <c r="C22" s="308">
        <v>379773</v>
      </c>
      <c r="D22" s="369">
        <v>71.128396069867364</v>
      </c>
      <c r="E22" s="308">
        <v>212262</v>
      </c>
      <c r="F22" s="369">
        <v>39.754947314796432</v>
      </c>
      <c r="G22" s="308">
        <v>19732</v>
      </c>
      <c r="H22" s="369">
        <v>3.6956432164756912</v>
      </c>
      <c r="I22" s="308">
        <v>611767</v>
      </c>
      <c r="J22" s="370">
        <v>114.57898660113948</v>
      </c>
      <c r="K22" s="369">
        <v>-14.578986601139476</v>
      </c>
      <c r="M22" s="126"/>
    </row>
    <row r="23" spans="1:13" ht="15">
      <c r="A23" s="367">
        <v>2022</v>
      </c>
      <c r="B23" s="357">
        <v>542171</v>
      </c>
      <c r="C23" s="308">
        <v>400192</v>
      </c>
      <c r="D23" s="369">
        <v>73.812874535893656</v>
      </c>
      <c r="E23" s="308">
        <v>199144</v>
      </c>
      <c r="F23" s="369">
        <v>36.730846909923251</v>
      </c>
      <c r="G23" s="308">
        <v>19870</v>
      </c>
      <c r="H23" s="369">
        <v>3.6648953927819821</v>
      </c>
      <c r="I23" s="308">
        <v>619206</v>
      </c>
      <c r="J23" s="370">
        <v>114.20861683859889</v>
      </c>
      <c r="K23" s="369">
        <v>-14.208616838598886</v>
      </c>
      <c r="M23" s="118"/>
    </row>
    <row r="24" spans="1:13" ht="15">
      <c r="A24" s="135"/>
      <c r="B24" s="136"/>
      <c r="C24" s="137"/>
      <c r="D24" s="126"/>
      <c r="E24" s="137"/>
      <c r="F24" s="126"/>
      <c r="G24" s="137"/>
      <c r="H24" s="137"/>
      <c r="I24" s="138"/>
      <c r="J24" s="126"/>
      <c r="K24" s="126"/>
      <c r="M24" s="125"/>
    </row>
    <row r="25" spans="1:13" ht="15">
      <c r="A25" s="353" t="s">
        <v>496</v>
      </c>
      <c r="B25" s="361" t="s">
        <v>486</v>
      </c>
      <c r="C25" s="362" t="s">
        <v>487</v>
      </c>
      <c r="D25" s="362" t="s">
        <v>488</v>
      </c>
      <c r="E25" s="362" t="s">
        <v>489</v>
      </c>
      <c r="F25" s="362" t="s">
        <v>488</v>
      </c>
      <c r="G25" s="362" t="s">
        <v>490</v>
      </c>
      <c r="H25" s="362" t="s">
        <v>488</v>
      </c>
      <c r="I25" s="362" t="s">
        <v>491</v>
      </c>
      <c r="J25" s="362" t="s">
        <v>492</v>
      </c>
      <c r="K25" s="362" t="s">
        <v>493</v>
      </c>
      <c r="M25" s="125"/>
    </row>
    <row r="26" spans="1:13" ht="15">
      <c r="A26" s="367">
        <v>2018</v>
      </c>
      <c r="B26" s="357">
        <v>196242</v>
      </c>
      <c r="C26" s="308">
        <v>130104</v>
      </c>
      <c r="D26" s="369">
        <v>66.297734429938544</v>
      </c>
      <c r="E26" s="308">
        <v>38411</v>
      </c>
      <c r="F26" s="369">
        <v>19.573281968182144</v>
      </c>
      <c r="G26" s="308">
        <v>4287</v>
      </c>
      <c r="H26" s="369">
        <v>2.184547650350078</v>
      </c>
      <c r="I26" s="308">
        <v>172802</v>
      </c>
      <c r="J26" s="370">
        <v>88.055564048470771</v>
      </c>
      <c r="K26" s="369">
        <v>11.944435951529229</v>
      </c>
      <c r="M26" s="126"/>
    </row>
    <row r="27" spans="1:13" ht="15">
      <c r="A27" s="367">
        <v>2019</v>
      </c>
      <c r="B27" s="357">
        <v>199335</v>
      </c>
      <c r="C27" s="308">
        <v>129469</v>
      </c>
      <c r="D27" s="369">
        <v>64.950460280432438</v>
      </c>
      <c r="E27" s="308">
        <v>38806</v>
      </c>
      <c r="F27" s="369">
        <v>19.467730202924724</v>
      </c>
      <c r="G27" s="308">
        <v>4295</v>
      </c>
      <c r="H27" s="369">
        <v>2.1546642586600449</v>
      </c>
      <c r="I27" s="308">
        <v>172570</v>
      </c>
      <c r="J27" s="370">
        <v>86.572854742017199</v>
      </c>
      <c r="K27" s="369">
        <v>13.427145257982801</v>
      </c>
      <c r="M27" s="126"/>
    </row>
    <row r="28" spans="1:13" ht="15">
      <c r="A28" s="367">
        <v>2020</v>
      </c>
      <c r="B28" s="357">
        <v>202261</v>
      </c>
      <c r="C28" s="308">
        <v>132444</v>
      </c>
      <c r="D28" s="369">
        <v>65.481729053055219</v>
      </c>
      <c r="E28" s="308">
        <v>40889</v>
      </c>
      <c r="F28" s="369">
        <v>20.215958588160841</v>
      </c>
      <c r="G28" s="308">
        <v>4455</v>
      </c>
      <c r="H28" s="369">
        <v>2.2025996113931998</v>
      </c>
      <c r="I28" s="308">
        <v>177788</v>
      </c>
      <c r="J28" s="370">
        <v>87.90028725260926</v>
      </c>
      <c r="K28" s="369">
        <v>12.09971274739074</v>
      </c>
      <c r="M28" s="126"/>
    </row>
    <row r="29" spans="1:13" ht="15">
      <c r="A29" s="367">
        <v>2021</v>
      </c>
      <c r="B29" s="357">
        <v>205417</v>
      </c>
      <c r="C29" s="308">
        <v>135251</v>
      </c>
      <c r="D29" s="369">
        <v>65.842164962004119</v>
      </c>
      <c r="E29" s="308">
        <v>42673</v>
      </c>
      <c r="F29" s="369">
        <v>20.773840529264863</v>
      </c>
      <c r="G29" s="308">
        <v>4360</v>
      </c>
      <c r="H29" s="369">
        <v>2.1225117687435802</v>
      </c>
      <c r="I29" s="308">
        <v>182284</v>
      </c>
      <c r="J29" s="370">
        <v>88.738517260012557</v>
      </c>
      <c r="K29" s="369">
        <v>11.261482739987443</v>
      </c>
    </row>
    <row r="30" spans="1:13" ht="15">
      <c r="A30" s="367">
        <v>2022</v>
      </c>
      <c r="B30" s="357">
        <v>208590</v>
      </c>
      <c r="C30" s="308">
        <v>141033</v>
      </c>
      <c r="D30" s="369">
        <v>67.612541349057963</v>
      </c>
      <c r="E30" s="308">
        <v>40565</v>
      </c>
      <c r="F30" s="369">
        <v>19.447240999089122</v>
      </c>
      <c r="G30" s="308">
        <v>4355</v>
      </c>
      <c r="H30" s="369">
        <v>2.0878277961551372</v>
      </c>
      <c r="I30" s="308">
        <v>185953</v>
      </c>
      <c r="J30" s="370">
        <v>89.14761014430222</v>
      </c>
      <c r="K30" s="369">
        <v>10.85238985569778</v>
      </c>
      <c r="L30" s="118"/>
      <c r="M30" s="126"/>
    </row>
    <row r="31" spans="1:13" ht="15">
      <c r="A31" s="135"/>
      <c r="B31" s="136"/>
      <c r="C31" s="137"/>
      <c r="D31" s="126"/>
      <c r="E31" s="137"/>
      <c r="F31" s="126"/>
      <c r="G31" s="137"/>
      <c r="H31" s="137"/>
      <c r="I31" s="138"/>
      <c r="K31" s="126"/>
      <c r="M31" s="126"/>
    </row>
    <row r="32" spans="1:13">
      <c r="A32" s="118"/>
      <c r="B32" s="118"/>
      <c r="C32" s="118"/>
      <c r="D32" s="118"/>
      <c r="E32" s="118"/>
      <c r="F32" s="118"/>
      <c r="G32" s="118"/>
      <c r="H32" s="118"/>
      <c r="I32" s="118"/>
      <c r="K32" s="126"/>
      <c r="M32" s="126"/>
    </row>
    <row r="33" spans="1:13" ht="15">
      <c r="A33" s="353" t="s">
        <v>497</v>
      </c>
      <c r="B33" s="361" t="s">
        <v>486</v>
      </c>
      <c r="C33" s="362" t="s">
        <v>487</v>
      </c>
      <c r="D33" s="362" t="s">
        <v>488</v>
      </c>
      <c r="E33" s="362" t="s">
        <v>489</v>
      </c>
      <c r="F33" s="362" t="s">
        <v>488</v>
      </c>
      <c r="G33" s="362" t="s">
        <v>490</v>
      </c>
      <c r="H33" s="362" t="s">
        <v>488</v>
      </c>
      <c r="I33" s="362" t="s">
        <v>491</v>
      </c>
      <c r="J33" s="362" t="s">
        <v>492</v>
      </c>
      <c r="K33" s="362" t="s">
        <v>493</v>
      </c>
      <c r="M33" s="125"/>
    </row>
    <row r="34" spans="1:13" ht="15">
      <c r="A34" s="367">
        <v>2018</v>
      </c>
      <c r="B34" s="357">
        <v>208704</v>
      </c>
      <c r="C34" s="308">
        <v>145325</v>
      </c>
      <c r="D34" s="369">
        <v>69.632110548911371</v>
      </c>
      <c r="E34" s="308">
        <v>34315</v>
      </c>
      <c r="F34" s="369">
        <v>16.441946488807112</v>
      </c>
      <c r="G34" s="308">
        <v>5595</v>
      </c>
      <c r="H34" s="369">
        <v>2.6808302667893287</v>
      </c>
      <c r="I34" s="308">
        <v>185235</v>
      </c>
      <c r="J34" s="370">
        <v>88.754887304507818</v>
      </c>
      <c r="K34" s="369">
        <v>11.245112695492182</v>
      </c>
      <c r="M34" s="126"/>
    </row>
    <row r="35" spans="1:13" ht="15">
      <c r="A35" s="367">
        <v>2019</v>
      </c>
      <c r="B35" s="357">
        <v>210371</v>
      </c>
      <c r="C35" s="308">
        <v>142864</v>
      </c>
      <c r="D35" s="369">
        <v>67.910500972092152</v>
      </c>
      <c r="E35" s="308">
        <v>35923</v>
      </c>
      <c r="F35" s="369">
        <v>17.076022835847144</v>
      </c>
      <c r="G35" s="308">
        <v>5866</v>
      </c>
      <c r="H35" s="369">
        <v>2.7884071473729741</v>
      </c>
      <c r="I35" s="308">
        <v>184653</v>
      </c>
      <c r="J35" s="370">
        <v>87.774930955312286</v>
      </c>
      <c r="K35" s="369">
        <v>12.225069044687714</v>
      </c>
      <c r="M35" s="126"/>
    </row>
    <row r="36" spans="1:13" ht="15">
      <c r="A36" s="367">
        <v>2020</v>
      </c>
      <c r="B36" s="357">
        <v>212446</v>
      </c>
      <c r="C36" s="308">
        <v>145061</v>
      </c>
      <c r="D36" s="369">
        <v>68.281351496380267</v>
      </c>
      <c r="E36" s="308">
        <v>37470</v>
      </c>
      <c r="F36" s="369">
        <v>17.637423156943409</v>
      </c>
      <c r="G36" s="308">
        <v>5820</v>
      </c>
      <c r="H36" s="369">
        <v>2.7395196897093852</v>
      </c>
      <c r="I36" s="308">
        <v>188351</v>
      </c>
      <c r="J36" s="370">
        <v>88.658294343033049</v>
      </c>
      <c r="K36" s="369">
        <v>11.341705656966951</v>
      </c>
      <c r="M36" s="126"/>
    </row>
    <row r="37" spans="1:13" ht="15">
      <c r="A37" s="367">
        <v>2021</v>
      </c>
      <c r="B37" s="357">
        <v>215744</v>
      </c>
      <c r="C37" s="308">
        <v>145324</v>
      </c>
      <c r="D37" s="369">
        <v>67.359463067339064</v>
      </c>
      <c r="E37" s="308">
        <v>39387</v>
      </c>
      <c r="F37" s="369">
        <v>18.25635938890537</v>
      </c>
      <c r="G37" s="308">
        <v>5876</v>
      </c>
      <c r="H37" s="369">
        <v>2.7235983387718781</v>
      </c>
      <c r="I37" s="308">
        <v>190587</v>
      </c>
      <c r="J37" s="370">
        <v>88.339420795016309</v>
      </c>
      <c r="K37" s="369">
        <v>11.660579204983691</v>
      </c>
      <c r="M37" s="126"/>
    </row>
    <row r="38" spans="1:13" ht="15">
      <c r="A38" s="367">
        <v>2022</v>
      </c>
      <c r="B38" s="357">
        <v>219073</v>
      </c>
      <c r="C38" s="308">
        <v>151078</v>
      </c>
      <c r="D38" s="369">
        <v>68.962400660966892</v>
      </c>
      <c r="E38" s="308">
        <v>35430</v>
      </c>
      <c r="F38" s="369">
        <v>16.172691294682593</v>
      </c>
      <c r="G38" s="308">
        <v>5844</v>
      </c>
      <c r="H38" s="369">
        <v>2.6676039493684756</v>
      </c>
      <c r="I38" s="308">
        <v>192352</v>
      </c>
      <c r="J38" s="370">
        <v>87.802695905017956</v>
      </c>
      <c r="K38" s="369">
        <v>12.197304094982044</v>
      </c>
      <c r="M38" s="126"/>
    </row>
    <row r="39" spans="1:13">
      <c r="A39" s="118"/>
      <c r="B39" s="118"/>
      <c r="C39" s="118"/>
      <c r="D39" s="118"/>
      <c r="E39" s="118"/>
      <c r="F39" s="118"/>
      <c r="G39" s="118"/>
      <c r="H39" s="118"/>
      <c r="I39" s="118"/>
      <c r="M39" s="126"/>
    </row>
    <row r="40" spans="1:13" ht="15">
      <c r="A40" s="353" t="s">
        <v>498</v>
      </c>
      <c r="B40" s="361" t="s">
        <v>486</v>
      </c>
      <c r="C40" s="362" t="s">
        <v>487</v>
      </c>
      <c r="D40" s="362" t="s">
        <v>488</v>
      </c>
      <c r="E40" s="362" t="s">
        <v>489</v>
      </c>
      <c r="F40" s="362" t="s">
        <v>488</v>
      </c>
      <c r="G40" s="362" t="s">
        <v>490</v>
      </c>
      <c r="H40" s="362" t="s">
        <v>488</v>
      </c>
      <c r="I40" s="362" t="s">
        <v>491</v>
      </c>
      <c r="J40" s="362" t="s">
        <v>492</v>
      </c>
      <c r="K40" s="362" t="s">
        <v>493</v>
      </c>
      <c r="L40" s="118"/>
      <c r="M40" s="118"/>
    </row>
    <row r="41" spans="1:13" ht="15">
      <c r="A41" s="367">
        <v>2018</v>
      </c>
      <c r="B41" s="357">
        <v>241565</v>
      </c>
      <c r="C41" s="308">
        <v>138105</v>
      </c>
      <c r="D41" s="369">
        <v>57.170947778030758</v>
      </c>
      <c r="E41" s="308">
        <v>81992</v>
      </c>
      <c r="F41" s="369">
        <v>33.942003187547861</v>
      </c>
      <c r="G41" s="308">
        <v>5928</v>
      </c>
      <c r="H41" s="369">
        <v>2.4539978887669989</v>
      </c>
      <c r="I41" s="308">
        <v>226025</v>
      </c>
      <c r="J41" s="370">
        <v>93.566948854345625</v>
      </c>
      <c r="K41" s="369">
        <v>6.4330511456543746</v>
      </c>
      <c r="L41" s="118"/>
      <c r="M41" s="118"/>
    </row>
    <row r="42" spans="1:13" ht="15">
      <c r="A42" s="367">
        <v>2019</v>
      </c>
      <c r="B42" s="357">
        <v>244995</v>
      </c>
      <c r="C42" s="308">
        <v>133773</v>
      </c>
      <c r="D42" s="369">
        <v>54.60233882324129</v>
      </c>
      <c r="E42" s="308">
        <v>85229</v>
      </c>
      <c r="F42" s="369">
        <v>34.788056899120392</v>
      </c>
      <c r="G42" s="308">
        <v>5847</v>
      </c>
      <c r="H42" s="369">
        <v>2.3865793179452641</v>
      </c>
      <c r="I42" s="308">
        <v>224849</v>
      </c>
      <c r="J42" s="370">
        <v>91.776975040306937</v>
      </c>
      <c r="K42" s="369">
        <v>8.2230249596930634</v>
      </c>
      <c r="M42" s="125"/>
    </row>
    <row r="43" spans="1:13" ht="15">
      <c r="A43" s="367">
        <v>2020</v>
      </c>
      <c r="B43" s="357">
        <v>248422</v>
      </c>
      <c r="C43" s="308">
        <v>136375</v>
      </c>
      <c r="D43" s="369">
        <v>54.896506750609852</v>
      </c>
      <c r="E43" s="308">
        <v>88235</v>
      </c>
      <c r="F43" s="369">
        <v>35.518190820458734</v>
      </c>
      <c r="G43" s="308">
        <v>5760</v>
      </c>
      <c r="H43" s="369">
        <v>2.3186352255436313</v>
      </c>
      <c r="I43" s="308">
        <v>230370</v>
      </c>
      <c r="J43" s="370">
        <v>92.733332796612217</v>
      </c>
      <c r="K43" s="369">
        <v>7.266667203387783</v>
      </c>
    </row>
    <row r="44" spans="1:13" ht="15">
      <c r="A44" s="367">
        <v>2021</v>
      </c>
      <c r="B44" s="357">
        <v>252291</v>
      </c>
      <c r="C44" s="308">
        <v>134758</v>
      </c>
      <c r="D44" s="369">
        <v>53.413716700159739</v>
      </c>
      <c r="E44" s="308">
        <v>92363</v>
      </c>
      <c r="F44" s="369">
        <v>36.609708630113644</v>
      </c>
      <c r="G44" s="308">
        <v>6121</v>
      </c>
      <c r="H44" s="369">
        <v>2.426166609193352</v>
      </c>
      <c r="I44" s="308">
        <v>233242</v>
      </c>
      <c r="J44" s="370">
        <v>92.449591939466728</v>
      </c>
      <c r="K44" s="369">
        <v>7.5504080605332717</v>
      </c>
    </row>
    <row r="45" spans="1:13" ht="15">
      <c r="A45" s="367">
        <v>2022</v>
      </c>
      <c r="B45" s="357">
        <v>256188</v>
      </c>
      <c r="C45" s="308">
        <v>140669</v>
      </c>
      <c r="D45" s="369">
        <v>54.908504691866909</v>
      </c>
      <c r="E45" s="308">
        <v>86012</v>
      </c>
      <c r="F45" s="369">
        <v>33.573781754024388</v>
      </c>
      <c r="G45" s="308">
        <v>6084</v>
      </c>
      <c r="H45" s="369">
        <v>2.374818492669446</v>
      </c>
      <c r="I45" s="308">
        <v>232765</v>
      </c>
      <c r="J45" s="370">
        <v>90.857104938560738</v>
      </c>
      <c r="K45" s="369">
        <v>9.1428950614392619</v>
      </c>
      <c r="M45" s="126"/>
    </row>
    <row r="46" spans="1:13">
      <c r="A46" s="118"/>
      <c r="B46" s="118"/>
      <c r="C46" s="118"/>
      <c r="D46" s="118"/>
      <c r="E46" s="118"/>
      <c r="F46" s="118"/>
      <c r="G46" s="118"/>
      <c r="H46" s="118"/>
      <c r="I46" s="118"/>
      <c r="M46" s="126"/>
    </row>
    <row r="47" spans="1:13" ht="15">
      <c r="A47" s="353" t="s">
        <v>499</v>
      </c>
      <c r="B47" s="361" t="s">
        <v>486</v>
      </c>
      <c r="C47" s="362" t="s">
        <v>487</v>
      </c>
      <c r="D47" s="362" t="s">
        <v>488</v>
      </c>
      <c r="E47" s="362" t="s">
        <v>489</v>
      </c>
      <c r="F47" s="362" t="s">
        <v>488</v>
      </c>
      <c r="G47" s="362" t="s">
        <v>490</v>
      </c>
      <c r="H47" s="362" t="s">
        <v>488</v>
      </c>
      <c r="I47" s="362" t="s">
        <v>491</v>
      </c>
      <c r="J47" s="362" t="s">
        <v>492</v>
      </c>
      <c r="K47" s="362" t="s">
        <v>493</v>
      </c>
      <c r="M47" s="118"/>
    </row>
    <row r="48" spans="1:13" ht="15">
      <c r="A48" s="367">
        <v>2018</v>
      </c>
      <c r="B48" s="357">
        <v>671585</v>
      </c>
      <c r="C48" s="308">
        <v>238550</v>
      </c>
      <c r="D48" s="369">
        <v>35.520447895649845</v>
      </c>
      <c r="E48" s="308">
        <v>342522</v>
      </c>
      <c r="F48" s="369">
        <v>51.002032505192943</v>
      </c>
      <c r="G48" s="308">
        <v>13806</v>
      </c>
      <c r="H48" s="369">
        <v>2.0557338237155385</v>
      </c>
      <c r="I48" s="308">
        <v>594878</v>
      </c>
      <c r="J48" s="370">
        <v>88.578214224558309</v>
      </c>
      <c r="K48" s="369">
        <v>11.421785775441691</v>
      </c>
      <c r="M48" s="118"/>
    </row>
    <row r="49" spans="1:13" ht="15">
      <c r="A49" s="367">
        <v>2019</v>
      </c>
      <c r="B49" s="357">
        <v>683968</v>
      </c>
      <c r="C49" s="308">
        <v>236118</v>
      </c>
      <c r="D49" s="369">
        <v>34.521790493122481</v>
      </c>
      <c r="E49" s="308">
        <v>364827</v>
      </c>
      <c r="F49" s="369">
        <v>53.339776129877428</v>
      </c>
      <c r="G49" s="308">
        <v>14967</v>
      </c>
      <c r="H49" s="369">
        <v>2.1882602694862916</v>
      </c>
      <c r="I49" s="308">
        <v>615912</v>
      </c>
      <c r="J49" s="370">
        <v>90.049826892486195</v>
      </c>
      <c r="K49" s="369">
        <v>9.9501731075138053</v>
      </c>
      <c r="M49" s="125"/>
    </row>
    <row r="50" spans="1:13" ht="15">
      <c r="A50" s="367">
        <v>2020</v>
      </c>
      <c r="B50" s="357">
        <v>695596</v>
      </c>
      <c r="C50" s="308">
        <v>247032</v>
      </c>
      <c r="D50" s="369">
        <v>35.513717732706915</v>
      </c>
      <c r="E50" s="308">
        <v>380776</v>
      </c>
      <c r="F50" s="369">
        <v>54.740970333354419</v>
      </c>
      <c r="G50" s="308">
        <v>15137</v>
      </c>
      <c r="H50" s="369">
        <v>2.1761194716473353</v>
      </c>
      <c r="I50" s="308">
        <v>642945</v>
      </c>
      <c r="J50" s="370">
        <v>92.430807537708674</v>
      </c>
      <c r="K50" s="369">
        <v>7.5691924622913263</v>
      </c>
      <c r="M50" s="125"/>
    </row>
    <row r="51" spans="1:13" ht="15">
      <c r="A51" s="367">
        <v>2021</v>
      </c>
      <c r="B51" s="357">
        <v>706477</v>
      </c>
      <c r="C51" s="308">
        <v>248543</v>
      </c>
      <c r="D51" s="369">
        <v>35.180621591361074</v>
      </c>
      <c r="E51" s="308">
        <v>412856</v>
      </c>
      <c r="F51" s="369">
        <v>58.438703595446142</v>
      </c>
      <c r="G51" s="308">
        <v>14134</v>
      </c>
      <c r="H51" s="369">
        <v>2.0006313015144159</v>
      </c>
      <c r="I51" s="308">
        <v>675533</v>
      </c>
      <c r="J51" s="370">
        <v>95.619956488321634</v>
      </c>
      <c r="K51" s="369">
        <v>4.380043511678366</v>
      </c>
      <c r="M51" s="126"/>
    </row>
    <row r="52" spans="1:13" ht="15">
      <c r="A52" s="367">
        <v>2022</v>
      </c>
      <c r="B52" s="357">
        <v>717384</v>
      </c>
      <c r="C52" s="308">
        <v>275216</v>
      </c>
      <c r="D52" s="369">
        <v>38.363833037815169</v>
      </c>
      <c r="E52" s="308">
        <v>412583</v>
      </c>
      <c r="F52" s="369">
        <v>57.512155275277955</v>
      </c>
      <c r="G52" s="308">
        <v>14172</v>
      </c>
      <c r="H52" s="369">
        <v>1.9755110233849655</v>
      </c>
      <c r="I52" s="308">
        <v>701971</v>
      </c>
      <c r="J52" s="370">
        <v>97.851499336478085</v>
      </c>
      <c r="K52" s="369">
        <v>2.148500663521915</v>
      </c>
      <c r="M52" s="126"/>
    </row>
    <row r="53" spans="1:13">
      <c r="A53" s="118"/>
      <c r="B53" s="118"/>
      <c r="C53" s="118"/>
      <c r="D53" s="118"/>
      <c r="E53" s="118"/>
      <c r="F53" s="118"/>
      <c r="G53" s="118"/>
      <c r="H53" s="118"/>
      <c r="I53" s="118"/>
      <c r="M53" s="126"/>
    </row>
    <row r="54" spans="1:13" ht="15">
      <c r="A54" s="353" t="s">
        <v>500</v>
      </c>
      <c r="B54" s="361" t="s">
        <v>486</v>
      </c>
      <c r="C54" s="362" t="s">
        <v>487</v>
      </c>
      <c r="D54" s="362" t="s">
        <v>488</v>
      </c>
      <c r="E54" s="362" t="s">
        <v>489</v>
      </c>
      <c r="F54" s="362" t="s">
        <v>488</v>
      </c>
      <c r="G54" s="362" t="s">
        <v>490</v>
      </c>
      <c r="H54" s="362" t="s">
        <v>488</v>
      </c>
      <c r="I54" s="362" t="s">
        <v>491</v>
      </c>
      <c r="J54" s="362" t="s">
        <v>492</v>
      </c>
      <c r="K54" s="362" t="s">
        <v>493</v>
      </c>
      <c r="M54" s="126"/>
    </row>
    <row r="55" spans="1:13" ht="15">
      <c r="A55" s="367">
        <v>2018</v>
      </c>
      <c r="B55" s="357">
        <v>365422</v>
      </c>
      <c r="C55" s="308">
        <v>214757</v>
      </c>
      <c r="D55" s="369">
        <v>58.769586943314856</v>
      </c>
      <c r="E55" s="308">
        <v>84472</v>
      </c>
      <c r="F55" s="369">
        <v>23.116287470376715</v>
      </c>
      <c r="G55" s="308">
        <v>8879</v>
      </c>
      <c r="H55" s="369">
        <v>2.4297934990230474</v>
      </c>
      <c r="I55" s="308">
        <v>308108</v>
      </c>
      <c r="J55" s="370">
        <v>84.315667912714616</v>
      </c>
      <c r="K55" s="369">
        <v>15.684332087285384</v>
      </c>
      <c r="M55" s="118"/>
    </row>
    <row r="56" spans="1:13" ht="15">
      <c r="A56" s="367">
        <v>2019</v>
      </c>
      <c r="B56" s="357">
        <v>367467</v>
      </c>
      <c r="C56" s="308">
        <v>210677</v>
      </c>
      <c r="D56" s="369">
        <v>57.332223029550953</v>
      </c>
      <c r="E56" s="308">
        <v>85183</v>
      </c>
      <c r="F56" s="369">
        <v>23.18112918983201</v>
      </c>
      <c r="G56" s="308">
        <v>9474</v>
      </c>
      <c r="H56" s="369">
        <v>2.5781906946746238</v>
      </c>
      <c r="I56" s="308">
        <v>305334</v>
      </c>
      <c r="J56" s="370">
        <v>83.091542914057598</v>
      </c>
      <c r="K56" s="369">
        <v>16.908457085942402</v>
      </c>
      <c r="M56" s="118"/>
    </row>
    <row r="57" spans="1:13" ht="15">
      <c r="A57" s="367">
        <v>2020</v>
      </c>
      <c r="B57" s="357">
        <v>370530</v>
      </c>
      <c r="C57" s="308">
        <v>213157</v>
      </c>
      <c r="D57" s="369">
        <v>57.527595606293694</v>
      </c>
      <c r="E57" s="308">
        <v>86732</v>
      </c>
      <c r="F57" s="369">
        <v>23.407551345370145</v>
      </c>
      <c r="G57" s="308">
        <v>9579</v>
      </c>
      <c r="H57" s="369">
        <v>2.5852157720022673</v>
      </c>
      <c r="I57" s="308">
        <v>309468</v>
      </c>
      <c r="J57" s="370">
        <v>83.520362723666096</v>
      </c>
      <c r="K57" s="369">
        <v>16.479637276333904</v>
      </c>
    </row>
    <row r="58" spans="1:13" ht="15">
      <c r="A58" s="367">
        <v>2021</v>
      </c>
      <c r="B58" s="357">
        <v>376280</v>
      </c>
      <c r="C58" s="308">
        <v>210341</v>
      </c>
      <c r="D58" s="369">
        <v>55.90012756457957</v>
      </c>
      <c r="E58" s="308">
        <v>89961</v>
      </c>
      <c r="F58" s="369">
        <v>23.907994046986285</v>
      </c>
      <c r="G58" s="308">
        <v>9518</v>
      </c>
      <c r="H58" s="369">
        <v>2.5294993090251938</v>
      </c>
      <c r="I58" s="308">
        <v>309820</v>
      </c>
      <c r="J58" s="370">
        <v>82.33762092059105</v>
      </c>
      <c r="K58" s="369">
        <v>17.66237907940895</v>
      </c>
    </row>
    <row r="59" spans="1:13" ht="15">
      <c r="A59" s="367">
        <v>2022</v>
      </c>
      <c r="B59" s="357">
        <v>382087</v>
      </c>
      <c r="C59" s="308">
        <v>213937</v>
      </c>
      <c r="D59" s="369">
        <v>55.991698225796739</v>
      </c>
      <c r="E59" s="308">
        <v>86738</v>
      </c>
      <c r="F59" s="369">
        <v>22.701112573837896</v>
      </c>
      <c r="G59" s="308">
        <v>9463</v>
      </c>
      <c r="H59" s="369">
        <v>2.4766610745720214</v>
      </c>
      <c r="I59" s="308">
        <v>310138</v>
      </c>
      <c r="J59" s="370">
        <v>81.16947187420665</v>
      </c>
      <c r="K59" s="369">
        <v>18.83052812579335</v>
      </c>
    </row>
    <row r="60" spans="1:13">
      <c r="A60" s="118"/>
      <c r="B60" s="118"/>
      <c r="C60" s="118"/>
      <c r="D60" s="118"/>
      <c r="E60" s="118"/>
      <c r="F60" s="118"/>
      <c r="G60" s="118"/>
      <c r="H60" s="118"/>
      <c r="I60" s="118"/>
    </row>
    <row r="61" spans="1:13" ht="15">
      <c r="A61" s="353" t="s">
        <v>501</v>
      </c>
      <c r="B61" s="361" t="s">
        <v>486</v>
      </c>
      <c r="C61" s="362" t="s">
        <v>487</v>
      </c>
      <c r="D61" s="362" t="s">
        <v>488</v>
      </c>
      <c r="E61" s="362" t="s">
        <v>489</v>
      </c>
      <c r="F61" s="362" t="s">
        <v>488</v>
      </c>
      <c r="G61" s="362" t="s">
        <v>490</v>
      </c>
      <c r="H61" s="362" t="s">
        <v>488</v>
      </c>
      <c r="I61" s="362" t="s">
        <v>491</v>
      </c>
      <c r="J61" s="362" t="s">
        <v>492</v>
      </c>
      <c r="K61" s="362" t="s">
        <v>493</v>
      </c>
    </row>
    <row r="62" spans="1:13" ht="15">
      <c r="A62" s="367">
        <v>2018</v>
      </c>
      <c r="B62" s="357">
        <v>3870058</v>
      </c>
      <c r="C62" s="308">
        <v>826277</v>
      </c>
      <c r="D62" s="369">
        <v>21.35050689162798</v>
      </c>
      <c r="E62" s="308">
        <v>2950045</v>
      </c>
      <c r="F62" s="369">
        <v>76.227410545268313</v>
      </c>
      <c r="G62" s="308">
        <v>118621</v>
      </c>
      <c r="H62" s="369">
        <v>3.0650961820210445</v>
      </c>
      <c r="I62" s="308">
        <v>3894943</v>
      </c>
      <c r="J62" s="370">
        <v>100.64301361891734</v>
      </c>
      <c r="K62" s="369">
        <v>-0.64301361891733677</v>
      </c>
      <c r="L62" s="118"/>
    </row>
    <row r="63" spans="1:13" ht="15">
      <c r="A63" s="367">
        <v>2019</v>
      </c>
      <c r="B63" s="357">
        <v>3969222</v>
      </c>
      <c r="C63" s="308">
        <v>800149</v>
      </c>
      <c r="D63" s="369">
        <v>20.158837172624761</v>
      </c>
      <c r="E63" s="308">
        <v>3067157</v>
      </c>
      <c r="F63" s="369">
        <v>77.273505991854321</v>
      </c>
      <c r="G63" s="308">
        <v>134737</v>
      </c>
      <c r="H63" s="369">
        <v>3.3945443212800894</v>
      </c>
      <c r="I63" s="308">
        <v>4002043</v>
      </c>
      <c r="J63" s="370">
        <v>100.82688748575916</v>
      </c>
      <c r="K63" s="369">
        <v>-0.82688748575915838</v>
      </c>
    </row>
    <row r="64" spans="1:13" ht="15">
      <c r="A64" s="367">
        <v>2020</v>
      </c>
      <c r="B64" s="357">
        <v>4055296</v>
      </c>
      <c r="C64" s="308">
        <v>901425</v>
      </c>
      <c r="D64" s="369">
        <v>22.228340422006188</v>
      </c>
      <c r="E64" s="308">
        <v>3129868</v>
      </c>
      <c r="F64" s="369">
        <v>77.179766902342024</v>
      </c>
      <c r="G64" s="308">
        <v>132392</v>
      </c>
      <c r="H64" s="369">
        <v>3.2646692128022221</v>
      </c>
      <c r="I64" s="308">
        <v>4163685</v>
      </c>
      <c r="J64" s="370">
        <v>102.67277653715044</v>
      </c>
      <c r="K64" s="369">
        <v>-2.6727765371504404</v>
      </c>
    </row>
    <row r="65" spans="1:26" ht="15">
      <c r="A65" s="367">
        <v>2021</v>
      </c>
      <c r="B65" s="357">
        <v>4119008</v>
      </c>
      <c r="C65" s="308">
        <v>912411</v>
      </c>
      <c r="D65" s="369">
        <v>22.151231558666552</v>
      </c>
      <c r="E65" s="308">
        <v>3280838</v>
      </c>
      <c r="F65" s="369">
        <v>79.651168436672123</v>
      </c>
      <c r="G65" s="308">
        <v>133282</v>
      </c>
      <c r="H65" s="369">
        <v>3.2357791002105363</v>
      </c>
      <c r="I65" s="308">
        <v>4326531</v>
      </c>
      <c r="J65" s="370">
        <v>105.03817909554922</v>
      </c>
      <c r="K65" s="369">
        <v>-5.0381790955492249</v>
      </c>
    </row>
    <row r="66" spans="1:26" ht="15">
      <c r="A66" s="367">
        <v>2022</v>
      </c>
      <c r="B66" s="357">
        <v>4182607</v>
      </c>
      <c r="C66" s="308">
        <v>1067292</v>
      </c>
      <c r="D66" s="369">
        <v>25.517386644262778</v>
      </c>
      <c r="E66" s="308">
        <v>3173282</v>
      </c>
      <c r="F66" s="369">
        <v>75.868519322996391</v>
      </c>
      <c r="G66" s="308">
        <v>131139</v>
      </c>
      <c r="H66" s="369">
        <v>3.1353411879241824</v>
      </c>
      <c r="I66" s="308">
        <v>4371713</v>
      </c>
      <c r="J66" s="370">
        <v>104.52124715518336</v>
      </c>
      <c r="K66" s="369">
        <v>-4.5212471551833602</v>
      </c>
    </row>
    <row r="67" spans="1:26">
      <c r="A67" s="118"/>
      <c r="B67" s="118"/>
      <c r="C67" s="118"/>
      <c r="D67" s="118"/>
      <c r="E67" s="118"/>
      <c r="F67" s="118"/>
      <c r="G67" s="118"/>
      <c r="H67" s="118"/>
      <c r="I67" s="118"/>
    </row>
    <row r="75" spans="1:26">
      <c r="M75" s="368" t="s">
        <v>424</v>
      </c>
      <c r="N75" s="731" t="s">
        <v>440</v>
      </c>
      <c r="O75" s="732"/>
      <c r="P75" s="732"/>
      <c r="Q75" s="732" t="s">
        <v>269</v>
      </c>
      <c r="R75" s="732"/>
      <c r="S75" s="732"/>
      <c r="T75" s="732"/>
      <c r="U75" s="732"/>
      <c r="V75" s="732"/>
      <c r="W75" s="732"/>
      <c r="X75" s="732"/>
      <c r="Y75" s="733"/>
      <c r="Z75" s="760" t="s">
        <v>502</v>
      </c>
    </row>
    <row r="76" spans="1:26">
      <c r="M76" s="368"/>
      <c r="N76" s="799" t="s">
        <v>427</v>
      </c>
      <c r="O76" s="800"/>
      <c r="P76" s="800"/>
      <c r="Q76" s="800"/>
      <c r="R76" s="800"/>
      <c r="S76" s="800"/>
      <c r="T76" s="800"/>
      <c r="U76" s="800"/>
      <c r="V76" s="800"/>
      <c r="W76" s="800"/>
      <c r="X76" s="800"/>
      <c r="Y76" s="800"/>
    </row>
    <row r="77" spans="1:26">
      <c r="M77" s="223" t="s">
        <v>428</v>
      </c>
      <c r="N77" s="801" t="s">
        <v>429</v>
      </c>
      <c r="O77" s="802"/>
      <c r="P77" s="802"/>
      <c r="Q77" s="802"/>
      <c r="R77" s="802"/>
      <c r="S77" s="802"/>
      <c r="T77" s="802"/>
      <c r="U77" s="802"/>
      <c r="V77" s="802"/>
      <c r="W77" s="802"/>
      <c r="X77" s="802"/>
      <c r="Y77" s="802"/>
    </row>
    <row r="83" spans="12:12">
      <c r="L83" s="118"/>
    </row>
    <row r="93" spans="12:12">
      <c r="L93" s="118"/>
    </row>
    <row r="94" spans="12:12">
      <c r="L94" s="118"/>
    </row>
    <row r="176" spans="12:13" ht="22.5">
      <c r="L176" s="604"/>
      <c r="M176" s="604"/>
    </row>
    <row r="177" spans="12:13" ht="22.5">
      <c r="L177" s="604"/>
      <c r="M177" s="604"/>
    </row>
    <row r="178" spans="12:13" ht="19.5">
      <c r="L178" s="605"/>
      <c r="M178" s="605"/>
    </row>
  </sheetData>
  <sheetProtection autoFilter="0"/>
  <mergeCells count="3">
    <mergeCell ref="L1:AS1"/>
    <mergeCell ref="N76:Y76"/>
    <mergeCell ref="N77:Y77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9900"/>
  </sheetPr>
  <dimension ref="A1:S227"/>
  <sheetViews>
    <sheetView topLeftCell="A9" zoomScale="70" zoomScaleNormal="70" workbookViewId="0">
      <selection activeCell="AA24" sqref="AA24"/>
    </sheetView>
  </sheetViews>
  <sheetFormatPr baseColWidth="10" defaultColWidth="11.42578125" defaultRowHeight="12.75"/>
  <cols>
    <col min="1" max="1" width="16.42578125" customWidth="1"/>
    <col min="2" max="2" width="17.140625" customWidth="1"/>
    <col min="3" max="3" width="10.28515625" bestFit="1" customWidth="1"/>
    <col min="4" max="4" width="15.5703125" customWidth="1"/>
    <col min="5" max="5" width="10.28515625" bestFit="1" customWidth="1"/>
    <col min="6" max="6" width="18.140625" customWidth="1"/>
    <col min="7" max="7" width="10.28515625" bestFit="1" customWidth="1"/>
    <col min="8" max="8" width="17.7109375" bestFit="1" customWidth="1"/>
    <col min="9" max="9" width="10.28515625" bestFit="1" customWidth="1"/>
    <col min="10" max="10" width="18.5703125" customWidth="1"/>
    <col min="11" max="11" width="10.28515625" bestFit="1" customWidth="1"/>
    <col min="12" max="12" width="17.7109375" bestFit="1" customWidth="1"/>
    <col min="13" max="13" width="8.7109375" customWidth="1"/>
    <col min="15" max="15" width="10.28515625" bestFit="1" customWidth="1"/>
    <col min="16" max="16" width="17.28515625" customWidth="1"/>
    <col min="17" max="17" width="10.28515625" bestFit="1" customWidth="1"/>
    <col min="18" max="18" width="17.28515625" customWidth="1"/>
    <col min="19" max="19" width="10.28515625" bestFit="1" customWidth="1"/>
  </cols>
  <sheetData>
    <row r="1" spans="1:19" ht="79.5" hidden="1" customHeight="1">
      <c r="A1" s="819" t="s">
        <v>3655</v>
      </c>
      <c r="B1" s="820"/>
      <c r="C1" s="820"/>
      <c r="D1" s="820"/>
      <c r="E1" s="820"/>
      <c r="F1" s="820"/>
      <c r="G1" s="820"/>
      <c r="H1" s="820"/>
      <c r="I1" s="820"/>
      <c r="J1" s="820"/>
      <c r="K1" s="820"/>
      <c r="L1" s="820"/>
      <c r="M1" s="820"/>
      <c r="N1" s="820"/>
      <c r="O1" s="820"/>
      <c r="P1" s="820"/>
      <c r="Q1" s="820"/>
      <c r="R1" s="820"/>
      <c r="S1" s="821"/>
    </row>
    <row r="2" spans="1:19" ht="15" hidden="1">
      <c r="A2" s="439"/>
      <c r="B2" s="822" t="s">
        <v>285</v>
      </c>
      <c r="C2" s="823"/>
      <c r="D2" s="822" t="s">
        <v>297</v>
      </c>
      <c r="E2" s="823"/>
      <c r="F2" s="822" t="s">
        <v>304</v>
      </c>
      <c r="G2" s="823"/>
      <c r="H2" s="822" t="s">
        <v>316</v>
      </c>
      <c r="I2" s="823"/>
      <c r="J2" s="822" t="s">
        <v>327</v>
      </c>
      <c r="K2" s="823"/>
      <c r="L2" s="822" t="s">
        <v>347</v>
      </c>
      <c r="M2" s="823"/>
      <c r="N2" s="822" t="s">
        <v>365</v>
      </c>
      <c r="O2" s="823"/>
      <c r="P2" s="822" t="s">
        <v>389</v>
      </c>
      <c r="Q2" s="823"/>
      <c r="R2" s="822" t="s">
        <v>503</v>
      </c>
      <c r="S2" s="823"/>
    </row>
    <row r="3" spans="1:19" ht="45" hidden="1">
      <c r="A3" s="349"/>
      <c r="B3" s="354" t="s">
        <v>504</v>
      </c>
      <c r="C3" s="354" t="s">
        <v>505</v>
      </c>
      <c r="D3" s="354" t="s">
        <v>504</v>
      </c>
      <c r="E3" s="354" t="s">
        <v>505</v>
      </c>
      <c r="F3" s="354" t="s">
        <v>504</v>
      </c>
      <c r="G3" s="354" t="s">
        <v>505</v>
      </c>
      <c r="H3" s="354" t="s">
        <v>504</v>
      </c>
      <c r="I3" s="354" t="s">
        <v>505</v>
      </c>
      <c r="J3" s="354" t="s">
        <v>504</v>
      </c>
      <c r="K3" s="354" t="s">
        <v>505</v>
      </c>
      <c r="L3" s="354" t="s">
        <v>504</v>
      </c>
      <c r="M3" s="354" t="s">
        <v>505</v>
      </c>
      <c r="N3" s="354" t="s">
        <v>504</v>
      </c>
      <c r="O3" s="354" t="s">
        <v>505</v>
      </c>
      <c r="P3" s="354" t="s">
        <v>504</v>
      </c>
      <c r="Q3" s="354" t="s">
        <v>505</v>
      </c>
      <c r="R3" s="354" t="s">
        <v>504</v>
      </c>
      <c r="S3" s="354" t="s">
        <v>505</v>
      </c>
    </row>
    <row r="4" spans="1:19" ht="15" hidden="1">
      <c r="A4" s="349" t="s">
        <v>287</v>
      </c>
      <c r="B4" s="597">
        <v>62290</v>
      </c>
      <c r="C4" s="352">
        <v>0.564435745482883</v>
      </c>
      <c r="D4" s="597">
        <v>225784</v>
      </c>
      <c r="E4" s="352">
        <v>0.83982027018984706</v>
      </c>
      <c r="F4" s="597">
        <v>400192</v>
      </c>
      <c r="G4" s="352">
        <v>0.73812874535893658</v>
      </c>
      <c r="H4" s="597">
        <v>141033</v>
      </c>
      <c r="I4" s="352">
        <v>0.67612541349057964</v>
      </c>
      <c r="J4" s="597">
        <v>151078</v>
      </c>
      <c r="K4" s="352">
        <v>0.68962400660966894</v>
      </c>
      <c r="L4" s="597">
        <v>140669</v>
      </c>
      <c r="M4" s="352">
        <v>0.54908504691866911</v>
      </c>
      <c r="N4" s="597">
        <v>275216</v>
      </c>
      <c r="O4" s="352">
        <v>0.3836383303781517</v>
      </c>
      <c r="P4" s="597">
        <v>213937</v>
      </c>
      <c r="Q4" s="352">
        <v>0.55991698225796738</v>
      </c>
      <c r="R4" s="597">
        <v>1067292</v>
      </c>
      <c r="S4" s="352">
        <v>0.25517386644262779</v>
      </c>
    </row>
    <row r="5" spans="1:19" ht="15" hidden="1">
      <c r="A5" s="349" t="s">
        <v>289</v>
      </c>
      <c r="B5" s="597">
        <v>27627</v>
      </c>
      <c r="C5" s="352">
        <v>0.25033980318599469</v>
      </c>
      <c r="D5" s="597">
        <v>37035</v>
      </c>
      <c r="E5" s="352">
        <v>0.13775441885377612</v>
      </c>
      <c r="F5" s="597">
        <v>199144</v>
      </c>
      <c r="G5" s="352">
        <v>0.36730846909923254</v>
      </c>
      <c r="H5" s="597">
        <v>40565</v>
      </c>
      <c r="I5" s="352">
        <v>0.19447240999089122</v>
      </c>
      <c r="J5" s="597">
        <v>35430</v>
      </c>
      <c r="K5" s="352">
        <v>0.16172691294682595</v>
      </c>
      <c r="L5" s="597">
        <v>86012</v>
      </c>
      <c r="M5" s="352">
        <v>0.3357378175402439</v>
      </c>
      <c r="N5" s="597">
        <v>412583</v>
      </c>
      <c r="O5" s="352">
        <v>0.57512155275277954</v>
      </c>
      <c r="P5" s="597">
        <v>86738</v>
      </c>
      <c r="Q5" s="352">
        <v>0.22701112573837895</v>
      </c>
      <c r="R5" s="597">
        <v>3173282</v>
      </c>
      <c r="S5" s="352">
        <v>0.75868519322996397</v>
      </c>
    </row>
    <row r="6" spans="1:19" ht="15" hidden="1">
      <c r="A6" s="349" t="s">
        <v>291</v>
      </c>
      <c r="B6" s="597">
        <v>1780</v>
      </c>
      <c r="C6" s="352">
        <v>1.6129324561880425E-2</v>
      </c>
      <c r="D6" s="597">
        <v>4199</v>
      </c>
      <c r="E6" s="352">
        <v>1.5618490745700172E-2</v>
      </c>
      <c r="F6" s="597">
        <v>9791</v>
      </c>
      <c r="G6" s="352">
        <v>1.8058878103033915E-2</v>
      </c>
      <c r="H6" s="597">
        <v>3231</v>
      </c>
      <c r="I6" s="352">
        <v>1.5489716669063713E-2</v>
      </c>
      <c r="J6" s="597">
        <v>4324</v>
      </c>
      <c r="K6" s="352">
        <v>1.9737712999776329E-2</v>
      </c>
      <c r="L6" s="597">
        <v>4293</v>
      </c>
      <c r="M6" s="352">
        <v>1.6757225162771089E-2</v>
      </c>
      <c r="N6" s="597">
        <v>9168</v>
      </c>
      <c r="O6" s="352">
        <v>1.2779766484895119E-2</v>
      </c>
      <c r="P6" s="597">
        <v>6195</v>
      </c>
      <c r="Q6" s="352">
        <v>1.6213584864180147E-2</v>
      </c>
      <c r="R6" s="597">
        <v>63484</v>
      </c>
      <c r="S6" s="352">
        <v>1.5178093471368455E-2</v>
      </c>
    </row>
    <row r="7" spans="1:19" ht="15" hidden="1">
      <c r="A7" s="349" t="s">
        <v>506</v>
      </c>
      <c r="B7" s="597">
        <v>2658</v>
      </c>
      <c r="C7" s="352">
        <v>2.4085249823302343E-2</v>
      </c>
      <c r="D7" s="597">
        <v>2418</v>
      </c>
      <c r="E7" s="352">
        <v>8.9939296554186754E-3</v>
      </c>
      <c r="F7" s="597">
        <v>10079</v>
      </c>
      <c r="G7" s="352">
        <v>1.8590075824785907E-2</v>
      </c>
      <c r="H7" s="597">
        <v>1124</v>
      </c>
      <c r="I7" s="352">
        <v>5.3885612924876548E-3</v>
      </c>
      <c r="J7" s="597">
        <v>1520</v>
      </c>
      <c r="K7" s="352">
        <v>6.9383264939084236E-3</v>
      </c>
      <c r="L7" s="597">
        <v>1791</v>
      </c>
      <c r="M7" s="352">
        <v>6.9909597639233687E-3</v>
      </c>
      <c r="N7" s="597">
        <v>5004</v>
      </c>
      <c r="O7" s="352">
        <v>6.9753437489545348E-3</v>
      </c>
      <c r="P7" s="597">
        <v>3268</v>
      </c>
      <c r="Q7" s="352">
        <v>8.5530258815400689E-3</v>
      </c>
      <c r="R7" s="597">
        <v>67655</v>
      </c>
      <c r="S7" s="352">
        <v>1.6175318407873368E-2</v>
      </c>
    </row>
    <row r="8" spans="1:19" ht="15" hidden="1">
      <c r="A8" s="439" t="s">
        <v>507</v>
      </c>
      <c r="B8" s="598">
        <v>94355</v>
      </c>
      <c r="C8" s="440">
        <v>85.49901230540604</v>
      </c>
      <c r="D8" s="598">
        <v>269436</v>
      </c>
      <c r="E8" s="440">
        <v>100</v>
      </c>
      <c r="F8" s="598">
        <v>619206</v>
      </c>
      <c r="G8" s="440">
        <v>100</v>
      </c>
      <c r="H8" s="598">
        <v>185953</v>
      </c>
      <c r="I8" s="440">
        <v>89.14761014430222</v>
      </c>
      <c r="J8" s="598">
        <v>192352</v>
      </c>
      <c r="K8" s="440">
        <v>87.802695905017956</v>
      </c>
      <c r="L8" s="598">
        <v>232765</v>
      </c>
      <c r="M8" s="440">
        <v>90.857104938560738</v>
      </c>
      <c r="N8" s="598">
        <v>701971</v>
      </c>
      <c r="O8" s="440">
        <v>97.851499336478099</v>
      </c>
      <c r="P8" s="598">
        <v>310138</v>
      </c>
      <c r="Q8" s="440">
        <v>81.169471874206664</v>
      </c>
      <c r="R8" s="598">
        <v>4371713</v>
      </c>
      <c r="S8" s="440">
        <v>100</v>
      </c>
    </row>
    <row r="9" spans="1:19" ht="50.25" customHeight="1"/>
    <row r="12" spans="1:19" ht="12.75" customHeight="1"/>
    <row r="13" spans="1:19" ht="13.5" customHeight="1"/>
    <row r="38" ht="12.75" customHeight="1"/>
    <row r="39" ht="12.75" hidden="1" customHeight="1"/>
    <row r="63" ht="12.75" customHeight="1"/>
    <row r="64" ht="12.75" hidden="1" customHeight="1"/>
    <row r="87" ht="12.75" customHeight="1"/>
    <row r="88" ht="12.75" hidden="1" customHeight="1"/>
    <row r="112" ht="12.75" customHeight="1"/>
    <row r="113" ht="12.75" hidden="1" customHeight="1"/>
    <row r="137" ht="12.75" customHeight="1"/>
    <row r="138" ht="12.75" hidden="1" customHeight="1"/>
    <row r="162" ht="12.75" customHeight="1"/>
    <row r="163" ht="12.75" hidden="1" customHeight="1"/>
    <row r="192" ht="12.75" customHeight="1"/>
    <row r="193" ht="12.75" hidden="1" customHeight="1"/>
    <row r="226" ht="12.75" customHeight="1"/>
    <row r="227" ht="12.75" hidden="1" customHeight="1"/>
  </sheetData>
  <mergeCells count="10">
    <mergeCell ref="A1:S1"/>
    <mergeCell ref="N2:O2"/>
    <mergeCell ref="P2:Q2"/>
    <mergeCell ref="R2:S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scale="36"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4">
    <tabColor rgb="FF00CC00"/>
  </sheetPr>
  <dimension ref="A1:U68"/>
  <sheetViews>
    <sheetView zoomScale="70" zoomScaleNormal="70" workbookViewId="0">
      <selection activeCell="P56" sqref="P56"/>
    </sheetView>
  </sheetViews>
  <sheetFormatPr baseColWidth="10" defaultColWidth="11.42578125" defaultRowHeight="12.75"/>
  <cols>
    <col min="1" max="1" width="19.28515625" bestFit="1" customWidth="1"/>
    <col min="2" max="2" width="39.140625" customWidth="1"/>
    <col min="3" max="3" width="16.7109375" bestFit="1" customWidth="1"/>
    <col min="4" max="4" width="13.42578125" customWidth="1"/>
    <col min="5" max="5" width="14" bestFit="1" customWidth="1"/>
    <col min="6" max="6" width="18.7109375" customWidth="1"/>
    <col min="7" max="7" width="19.140625" bestFit="1" customWidth="1"/>
    <col min="9" max="9" width="14.85546875" bestFit="1" customWidth="1"/>
    <col min="10" max="10" width="19.140625" bestFit="1" customWidth="1"/>
    <col min="11" max="11" width="13.5703125" bestFit="1" customWidth="1"/>
    <col min="14" max="14" width="14.85546875" bestFit="1" customWidth="1"/>
    <col min="18" max="18" width="36.85546875" customWidth="1"/>
    <col min="19" max="19" width="21.28515625" hidden="1" customWidth="1"/>
    <col min="20" max="20" width="13" hidden="1" customWidth="1"/>
    <col min="21" max="21" width="11.42578125" hidden="1" customWidth="1"/>
  </cols>
  <sheetData>
    <row r="1" spans="1:21" ht="24.95" customHeight="1">
      <c r="A1" s="829" t="s">
        <v>508</v>
      </c>
      <c r="B1" s="829"/>
      <c r="C1" s="829"/>
      <c r="D1" s="829"/>
      <c r="S1" s="826" t="s">
        <v>509</v>
      </c>
      <c r="T1" s="827"/>
      <c r="U1" s="828"/>
    </row>
    <row r="2" spans="1:21" s="2" customFormat="1" ht="39" customHeight="1">
      <c r="A2" s="441" t="s">
        <v>510</v>
      </c>
      <c r="B2" s="442" t="s">
        <v>511</v>
      </c>
      <c r="C2" s="443" t="s">
        <v>512</v>
      </c>
      <c r="D2" s="442" t="s">
        <v>513</v>
      </c>
      <c r="S2" s="17" t="s">
        <v>514</v>
      </c>
      <c r="T2" s="251" t="s">
        <v>512</v>
      </c>
      <c r="U2" s="17" t="s">
        <v>513</v>
      </c>
    </row>
    <row r="3" spans="1:21" ht="18.95" customHeight="1">
      <c r="A3" s="577" t="s">
        <v>515</v>
      </c>
      <c r="B3" s="643" t="s">
        <v>516</v>
      </c>
      <c r="C3" s="645">
        <v>1554945</v>
      </c>
      <c r="D3" s="646">
        <v>58.074705013014047</v>
      </c>
      <c r="E3" s="9"/>
      <c r="F3" s="9"/>
      <c r="R3" s="2"/>
      <c r="S3" s="273" t="s">
        <v>517</v>
      </c>
      <c r="T3" s="274">
        <v>2944425</v>
      </c>
      <c r="U3" s="275">
        <v>0.43454330173067607</v>
      </c>
    </row>
    <row r="4" spans="1:21" ht="18.95" customHeight="1">
      <c r="A4" s="577" t="s">
        <v>518</v>
      </c>
      <c r="B4" s="643" t="s">
        <v>519</v>
      </c>
      <c r="C4" s="645">
        <v>379202</v>
      </c>
      <c r="D4" s="646">
        <v>14.162587287875104</v>
      </c>
      <c r="E4" s="11"/>
      <c r="F4" s="9"/>
      <c r="S4" s="273" t="s">
        <v>520</v>
      </c>
      <c r="T4" s="274">
        <v>1682652</v>
      </c>
      <c r="U4" s="275">
        <v>0.24832867393250824</v>
      </c>
    </row>
    <row r="5" spans="1:21" ht="18.95" customHeight="1">
      <c r="A5" s="578" t="s">
        <v>521</v>
      </c>
      <c r="B5" s="643" t="s">
        <v>522</v>
      </c>
      <c r="C5" s="645">
        <v>307397</v>
      </c>
      <c r="D5" s="646">
        <v>11.480785556328668</v>
      </c>
      <c r="E5" s="11"/>
      <c r="F5" s="9"/>
      <c r="S5" s="273" t="s">
        <v>523</v>
      </c>
      <c r="T5" s="274">
        <v>942124</v>
      </c>
      <c r="U5" s="275">
        <v>0.13904027903570695</v>
      </c>
    </row>
    <row r="6" spans="1:21" ht="18.95" customHeight="1">
      <c r="A6" s="578" t="s">
        <v>524</v>
      </c>
      <c r="B6" s="643" t="s">
        <v>525</v>
      </c>
      <c r="C6" s="645">
        <v>234417</v>
      </c>
      <c r="D6" s="646">
        <v>8.7550994569169429</v>
      </c>
      <c r="E6" s="11"/>
      <c r="F6" s="9"/>
      <c r="S6" s="273" t="s">
        <v>526</v>
      </c>
      <c r="T6" s="274">
        <v>518117</v>
      </c>
      <c r="U6" s="275">
        <v>7.6464597285647515E-2</v>
      </c>
    </row>
    <row r="7" spans="1:21" ht="18.95" customHeight="1">
      <c r="A7" s="578" t="s">
        <v>527</v>
      </c>
      <c r="B7" s="643" t="s">
        <v>528</v>
      </c>
      <c r="C7" s="645">
        <v>101250</v>
      </c>
      <c r="D7" s="646">
        <v>3.7815253160514826</v>
      </c>
      <c r="E7" s="11"/>
      <c r="F7" s="9"/>
      <c r="S7" s="273" t="s">
        <v>529</v>
      </c>
      <c r="T7" s="274">
        <v>435926</v>
      </c>
      <c r="U7" s="275">
        <v>6.4334708253817527E-2</v>
      </c>
    </row>
    <row r="8" spans="1:21" ht="18.95" customHeight="1">
      <c r="A8" s="577" t="s">
        <v>530</v>
      </c>
      <c r="B8" s="644" t="s">
        <v>531</v>
      </c>
      <c r="C8" s="645">
        <v>42425</v>
      </c>
      <c r="D8" s="646">
        <v>1.5845057929233002</v>
      </c>
      <c r="E8" s="11"/>
      <c r="F8" s="9"/>
      <c r="S8" s="273" t="s">
        <v>532</v>
      </c>
      <c r="T8" s="274">
        <v>146662</v>
      </c>
      <c r="U8" s="275">
        <v>2.1644630010417793E-2</v>
      </c>
    </row>
    <row r="9" spans="1:21" ht="18.95" customHeight="1">
      <c r="A9" s="577" t="s">
        <v>533</v>
      </c>
      <c r="B9" s="643" t="s">
        <v>534</v>
      </c>
      <c r="C9" s="645">
        <v>41650</v>
      </c>
      <c r="D9" s="646">
        <v>1.5555607843313013</v>
      </c>
      <c r="E9" s="11"/>
      <c r="F9" s="9"/>
      <c r="S9" s="273" t="s">
        <v>535</v>
      </c>
      <c r="T9" s="274">
        <v>44562</v>
      </c>
      <c r="U9" s="275">
        <v>6.5765365433734556E-3</v>
      </c>
    </row>
    <row r="10" spans="1:21" ht="18.95" customHeight="1">
      <c r="A10" s="578" t="s">
        <v>536</v>
      </c>
      <c r="B10" s="643" t="s">
        <v>537</v>
      </c>
      <c r="C10" s="645">
        <v>13018</v>
      </c>
      <c r="D10" s="646">
        <v>0.48620144754921679</v>
      </c>
      <c r="E10" s="11"/>
      <c r="F10" s="9"/>
      <c r="S10" s="273" t="s">
        <v>538</v>
      </c>
      <c r="T10" s="274">
        <v>43270</v>
      </c>
      <c r="U10" s="275">
        <v>6.3858609629677621E-3</v>
      </c>
    </row>
    <row r="11" spans="1:21" ht="18.95" customHeight="1">
      <c r="A11" s="579" t="s">
        <v>539</v>
      </c>
      <c r="B11" s="643" t="s">
        <v>540</v>
      </c>
      <c r="C11" s="645">
        <v>2385</v>
      </c>
      <c r="D11" s="646">
        <v>8.9075929666990475E-2</v>
      </c>
      <c r="E11" s="11"/>
      <c r="F11" s="9"/>
      <c r="S11" s="273" t="s">
        <v>541</v>
      </c>
      <c r="T11" s="274">
        <v>7221</v>
      </c>
      <c r="U11" s="275">
        <v>1.0656875898680427E-3</v>
      </c>
    </row>
    <row r="12" spans="1:21" ht="18.95" customHeight="1">
      <c r="A12" s="578" t="s">
        <v>542</v>
      </c>
      <c r="B12" s="643" t="s">
        <v>543</v>
      </c>
      <c r="C12" s="645">
        <v>22</v>
      </c>
      <c r="D12" s="646">
        <v>8.2166476003093939E-4</v>
      </c>
      <c r="E12" s="11"/>
      <c r="F12" s="9"/>
      <c r="S12" s="273" t="s">
        <v>544</v>
      </c>
      <c r="T12" s="274">
        <v>212</v>
      </c>
      <c r="U12" s="275">
        <v>3.1287324339014692E-5</v>
      </c>
    </row>
    <row r="13" spans="1:21" ht="18.95" customHeight="1">
      <c r="A13" s="579" t="s">
        <v>545</v>
      </c>
      <c r="B13" s="643" t="s">
        <v>546</v>
      </c>
      <c r="C13" s="645">
        <v>3</v>
      </c>
      <c r="D13" s="646">
        <v>1.1204519454967356E-4</v>
      </c>
      <c r="E13" s="11"/>
      <c r="F13" s="9"/>
      <c r="S13" s="273" t="s">
        <v>547</v>
      </c>
      <c r="T13" s="274" t="e">
        <v>#N/A</v>
      </c>
      <c r="U13" s="275" t="e">
        <v>#N/A</v>
      </c>
    </row>
    <row r="14" spans="1:21" ht="18.95" customHeight="1">
      <c r="A14" s="579" t="s">
        <v>548</v>
      </c>
      <c r="B14" s="643" t="s">
        <v>549</v>
      </c>
      <c r="C14" s="645">
        <v>0</v>
      </c>
      <c r="D14" s="646">
        <v>0</v>
      </c>
      <c r="E14" s="11"/>
      <c r="F14" s="9"/>
      <c r="S14" s="272" t="s">
        <v>509</v>
      </c>
      <c r="T14" s="830">
        <v>6775907</v>
      </c>
      <c r="U14" s="831"/>
    </row>
    <row r="15" spans="1:21" ht="18.95" customHeight="1">
      <c r="A15" s="579" t="s">
        <v>550</v>
      </c>
      <c r="B15" s="643" t="s">
        <v>551</v>
      </c>
      <c r="C15" s="645">
        <v>1</v>
      </c>
      <c r="D15" s="646">
        <v>3.734839818322452E-5</v>
      </c>
      <c r="E15" s="11"/>
      <c r="F15" s="9"/>
    </row>
    <row r="16" spans="1:21" ht="18.95" customHeight="1">
      <c r="A16" s="579" t="s">
        <v>552</v>
      </c>
      <c r="B16" s="643" t="s">
        <v>553</v>
      </c>
      <c r="C16" s="645">
        <v>774</v>
      </c>
      <c r="D16" s="646">
        <v>2.8907660193815778E-2</v>
      </c>
      <c r="E16" s="11"/>
      <c r="F16" s="9"/>
    </row>
    <row r="17" spans="1:18" ht="18.95" customHeight="1">
      <c r="A17" s="579" t="s">
        <v>554</v>
      </c>
      <c r="B17" s="643" t="s">
        <v>555</v>
      </c>
      <c r="C17" s="645">
        <v>0</v>
      </c>
      <c r="D17" s="646">
        <v>0</v>
      </c>
      <c r="E17" s="11"/>
      <c r="F17" s="9"/>
    </row>
    <row r="18" spans="1:18" ht="18.95" customHeight="1">
      <c r="A18" s="579" t="s">
        <v>556</v>
      </c>
      <c r="B18" s="643" t="s">
        <v>557</v>
      </c>
      <c r="C18" s="645">
        <v>1</v>
      </c>
      <c r="D18" s="646">
        <v>3.734839818322452E-5</v>
      </c>
      <c r="E18" s="11"/>
      <c r="F18" s="9"/>
      <c r="J18" s="5"/>
    </row>
    <row r="19" spans="1:18" ht="18.95" customHeight="1">
      <c r="A19" s="579" t="s">
        <v>558</v>
      </c>
      <c r="B19" s="643" t="s">
        <v>559</v>
      </c>
      <c r="C19" s="645">
        <v>1</v>
      </c>
      <c r="D19" s="646">
        <v>3.734839818322452E-5</v>
      </c>
      <c r="E19" s="11"/>
      <c r="F19" s="9"/>
      <c r="J19" s="5"/>
    </row>
    <row r="20" spans="1:18" ht="32.25" customHeight="1">
      <c r="A20" s="579" t="s">
        <v>560</v>
      </c>
      <c r="B20" s="651"/>
      <c r="C20" s="575">
        <v>2677491</v>
      </c>
      <c r="D20" s="576">
        <v>99.999962651601805</v>
      </c>
      <c r="E20" s="11"/>
      <c r="I20" s="594" t="s">
        <v>296</v>
      </c>
      <c r="R20" s="703" t="s">
        <v>296</v>
      </c>
    </row>
    <row r="21" spans="1:18" ht="30.75" customHeight="1">
      <c r="A21" s="824"/>
      <c r="B21" s="825"/>
      <c r="C21" s="21"/>
      <c r="D21" s="2"/>
      <c r="E21" s="11"/>
    </row>
    <row r="22" spans="1:18" ht="22.5" customHeight="1"/>
    <row r="23" spans="1:18" ht="35.25" customHeight="1">
      <c r="A23" s="652" t="s">
        <v>561</v>
      </c>
      <c r="B23" s="652"/>
      <c r="C23" s="652"/>
      <c r="D23" s="652"/>
    </row>
    <row r="24" spans="1:18" ht="36" customHeight="1">
      <c r="A24" s="441" t="s">
        <v>510</v>
      </c>
      <c r="B24" s="442" t="s">
        <v>511</v>
      </c>
      <c r="C24" s="443" t="s">
        <v>512</v>
      </c>
      <c r="D24" s="442" t="s">
        <v>513</v>
      </c>
    </row>
    <row r="25" spans="1:18" ht="33" customHeight="1">
      <c r="A25" s="577" t="s">
        <v>562</v>
      </c>
      <c r="B25" s="643" t="s">
        <v>522</v>
      </c>
      <c r="C25" s="645">
        <v>2637028</v>
      </c>
      <c r="D25" s="646">
        <v>64.342614317336256</v>
      </c>
    </row>
    <row r="26" spans="1:18" ht="18.95" customHeight="1">
      <c r="A26" s="577" t="s">
        <v>563</v>
      </c>
      <c r="B26" s="643" t="s">
        <v>525</v>
      </c>
      <c r="C26" s="645">
        <v>707707</v>
      </c>
      <c r="D26" s="646">
        <v>17.267817615390921</v>
      </c>
      <c r="F26" s="14"/>
      <c r="G26" s="14"/>
    </row>
    <row r="27" spans="1:18" ht="18.95" customHeight="1">
      <c r="A27" s="577" t="s">
        <v>564</v>
      </c>
      <c r="B27" s="643" t="s">
        <v>528</v>
      </c>
      <c r="C27" s="645">
        <v>416867</v>
      </c>
      <c r="D27" s="646">
        <v>10.171417445178822</v>
      </c>
      <c r="F27" s="14"/>
      <c r="G27" s="14"/>
      <c r="H27" s="13"/>
      <c r="I27" s="14"/>
    </row>
    <row r="28" spans="1:18" ht="18.95" customHeight="1">
      <c r="A28" s="577" t="s">
        <v>565</v>
      </c>
      <c r="B28" s="643" t="s">
        <v>537</v>
      </c>
      <c r="C28" s="645">
        <v>133644</v>
      </c>
      <c r="D28" s="646">
        <v>3.2608695652173911</v>
      </c>
      <c r="F28" s="14"/>
      <c r="G28" s="14"/>
      <c r="H28" s="13"/>
      <c r="I28" s="14"/>
    </row>
    <row r="29" spans="1:18" ht="18.95" customHeight="1">
      <c r="A29" s="577" t="s">
        <v>566</v>
      </c>
      <c r="B29" s="643" t="s">
        <v>516</v>
      </c>
      <c r="C29" s="645">
        <v>127707</v>
      </c>
      <c r="D29" s="646">
        <v>3.1160087214182259</v>
      </c>
      <c r="F29" s="14"/>
      <c r="G29" s="14"/>
      <c r="H29" s="13"/>
      <c r="I29" s="14"/>
    </row>
    <row r="30" spans="1:18" ht="18.95" customHeight="1">
      <c r="A30" s="577" t="s">
        <v>567</v>
      </c>
      <c r="B30" s="643" t="s">
        <v>519</v>
      </c>
      <c r="C30" s="645">
        <v>56724</v>
      </c>
      <c r="D30" s="646">
        <v>1.3840469098305297</v>
      </c>
      <c r="F30" s="14"/>
      <c r="G30" s="14"/>
      <c r="H30" s="13"/>
      <c r="I30" s="14"/>
    </row>
    <row r="31" spans="1:18" ht="18.95" customHeight="1">
      <c r="A31" s="577" t="s">
        <v>568</v>
      </c>
      <c r="B31" s="643" t="s">
        <v>569</v>
      </c>
      <c r="C31" s="645">
        <v>7753</v>
      </c>
      <c r="D31" s="646">
        <v>0.18917064543960399</v>
      </c>
      <c r="F31" s="14"/>
      <c r="G31" s="14"/>
      <c r="H31" s="13"/>
      <c r="I31" s="14"/>
    </row>
    <row r="32" spans="1:18" ht="18.95" customHeight="1">
      <c r="A32" s="577" t="s">
        <v>570</v>
      </c>
      <c r="B32" s="643" t="s">
        <v>540</v>
      </c>
      <c r="C32" s="645">
        <v>4836</v>
      </c>
      <c r="D32" s="646">
        <v>0.11799680657112407</v>
      </c>
      <c r="F32" s="14"/>
      <c r="G32" s="14"/>
      <c r="H32" s="13"/>
      <c r="I32" s="14"/>
    </row>
    <row r="33" spans="1:12" ht="18.95" customHeight="1">
      <c r="A33" s="577" t="s">
        <v>571</v>
      </c>
      <c r="B33" s="643" t="s">
        <v>534</v>
      </c>
      <c r="C33" s="645">
        <v>2912</v>
      </c>
      <c r="D33" s="646">
        <v>7.1051840515945666E-2</v>
      </c>
      <c r="F33" s="14"/>
      <c r="G33" s="14"/>
      <c r="H33" s="13"/>
      <c r="I33" s="14"/>
    </row>
    <row r="34" spans="1:12" ht="18.95" customHeight="1">
      <c r="A34" s="577" t="s">
        <v>572</v>
      </c>
      <c r="B34" s="643" t="s">
        <v>573</v>
      </c>
      <c r="C34" s="645">
        <v>2186</v>
      </c>
      <c r="D34" s="646">
        <v>5.3337679727972959E-2</v>
      </c>
      <c r="F34" s="14"/>
      <c r="G34" s="14"/>
      <c r="H34" s="13"/>
      <c r="I34" s="14"/>
    </row>
    <row r="35" spans="1:12" ht="18.95" customHeight="1">
      <c r="A35" s="577" t="s">
        <v>574</v>
      </c>
      <c r="B35" s="643" t="s">
        <v>531</v>
      </c>
      <c r="C35" s="645">
        <v>845</v>
      </c>
      <c r="D35" s="646">
        <v>2.0617721578287809E-2</v>
      </c>
      <c r="F35" s="14"/>
      <c r="G35" s="14"/>
      <c r="H35" s="13"/>
      <c r="J35" s="14"/>
      <c r="L35" s="9"/>
    </row>
    <row r="36" spans="1:12" ht="18.95" customHeight="1">
      <c r="A36" s="577" t="s">
        <v>575</v>
      </c>
      <c r="B36" s="643" t="s">
        <v>543</v>
      </c>
      <c r="C36" s="645">
        <v>190</v>
      </c>
      <c r="D36" s="646">
        <v>4.6359373963014002E-3</v>
      </c>
      <c r="E36" s="14"/>
      <c r="F36" s="14"/>
      <c r="G36" s="14"/>
      <c r="H36" s="13"/>
      <c r="I36" s="14"/>
    </row>
    <row r="37" spans="1:12" ht="18.95" customHeight="1">
      <c r="A37" s="577" t="s">
        <v>576</v>
      </c>
      <c r="B37" s="643" t="s">
        <v>551</v>
      </c>
      <c r="C37" s="645">
        <v>8</v>
      </c>
      <c r="D37" s="646">
        <v>1.9519736405479581E-4</v>
      </c>
      <c r="E37" s="14"/>
      <c r="F37" s="14"/>
      <c r="G37" s="14"/>
      <c r="H37" s="13"/>
      <c r="I37" s="14"/>
    </row>
    <row r="38" spans="1:12" ht="18.95" customHeight="1">
      <c r="A38" s="577" t="s">
        <v>577</v>
      </c>
      <c r="B38" s="643" t="s">
        <v>578</v>
      </c>
      <c r="C38" s="645">
        <v>1</v>
      </c>
      <c r="D38" s="646">
        <v>2.4399670506849477E-5</v>
      </c>
      <c r="E38" s="14"/>
      <c r="F38" s="14"/>
      <c r="G38" s="14"/>
      <c r="H38" s="13"/>
      <c r="I38" s="14"/>
    </row>
    <row r="39" spans="1:12" ht="18.95" customHeight="1">
      <c r="A39" s="577" t="s">
        <v>579</v>
      </c>
      <c r="B39" s="643" t="s">
        <v>580</v>
      </c>
      <c r="C39" s="645">
        <v>8</v>
      </c>
      <c r="D39" s="646">
        <v>1.9519736405479581E-4</v>
      </c>
      <c r="E39" s="14"/>
      <c r="F39" s="14"/>
      <c r="G39" s="14"/>
      <c r="H39" s="13"/>
      <c r="I39" s="14"/>
    </row>
    <row r="40" spans="1:12" ht="18.95" customHeight="1">
      <c r="A40" s="577" t="s">
        <v>581</v>
      </c>
      <c r="B40" s="643" t="s">
        <v>582</v>
      </c>
      <c r="C40" s="645">
        <v>0</v>
      </c>
      <c r="D40" s="646">
        <v>0</v>
      </c>
      <c r="E40" s="14"/>
      <c r="F40" s="14"/>
      <c r="G40" s="14"/>
      <c r="H40" s="13"/>
      <c r="I40" s="14"/>
    </row>
    <row r="41" spans="1:12" ht="18.95" customHeight="1">
      <c r="A41" s="651" t="s">
        <v>583</v>
      </c>
      <c r="B41" s="651"/>
      <c r="C41" s="575">
        <v>4098416</v>
      </c>
      <c r="D41" s="576">
        <v>100</v>
      </c>
      <c r="E41" s="14"/>
      <c r="F41" s="14"/>
      <c r="G41" s="14"/>
      <c r="H41" s="13"/>
      <c r="I41" s="14"/>
      <c r="J41" s="594"/>
    </row>
    <row r="42" spans="1:12" ht="15">
      <c r="A42" s="824"/>
      <c r="B42" s="825"/>
      <c r="E42" s="14"/>
      <c r="F42" s="14"/>
      <c r="G42" s="14"/>
      <c r="H42" s="13"/>
    </row>
    <row r="43" spans="1:12" ht="30" customHeight="1">
      <c r="A43" s="58"/>
      <c r="B43" s="58"/>
      <c r="C43" s="5"/>
      <c r="E43" s="14"/>
      <c r="F43" s="14"/>
      <c r="G43" s="14"/>
      <c r="H43" s="13"/>
    </row>
    <row r="44" spans="1:12" ht="32.25" customHeight="1">
      <c r="A44" s="58"/>
      <c r="B44" s="58"/>
      <c r="F44" s="6"/>
    </row>
    <row r="45" spans="1:12" ht="30" customHeight="1">
      <c r="A45" s="652" t="s">
        <v>584</v>
      </c>
      <c r="B45" s="652"/>
      <c r="C45" s="652"/>
      <c r="D45" s="652"/>
      <c r="G45" s="5"/>
    </row>
    <row r="46" spans="1:12" ht="33" customHeight="1">
      <c r="A46" s="441" t="s">
        <v>510</v>
      </c>
      <c r="B46" s="442" t="s">
        <v>511</v>
      </c>
      <c r="C46" s="443" t="s">
        <v>512</v>
      </c>
      <c r="D46" s="442" t="s">
        <v>513</v>
      </c>
      <c r="K46" s="225"/>
    </row>
    <row r="47" spans="1:12" ht="34.5" customHeight="1">
      <c r="A47" s="577" t="s">
        <v>585</v>
      </c>
      <c r="B47" s="643" t="s">
        <v>586</v>
      </c>
      <c r="C47" s="647">
        <v>94156</v>
      </c>
      <c r="D47" s="646">
        <v>46.61603509223594</v>
      </c>
    </row>
    <row r="48" spans="1:12" ht="18.95" customHeight="1">
      <c r="A48" s="577" t="s">
        <v>587</v>
      </c>
      <c r="B48" s="643" t="s">
        <v>588</v>
      </c>
      <c r="C48" s="645">
        <v>53695</v>
      </c>
      <c r="D48" s="646">
        <v>26.584052044241567</v>
      </c>
    </row>
    <row r="49" spans="1:15" ht="18.95" customHeight="1">
      <c r="A49" s="577" t="s">
        <v>589</v>
      </c>
      <c r="B49" s="643" t="s">
        <v>590</v>
      </c>
      <c r="C49" s="645">
        <v>41822</v>
      </c>
      <c r="D49" s="646">
        <v>20.705805467813963</v>
      </c>
      <c r="F49" s="14"/>
      <c r="G49" s="14"/>
      <c r="H49" s="13"/>
      <c r="I49" s="14"/>
      <c r="O49" s="22"/>
    </row>
    <row r="50" spans="1:15" ht="18.95" customHeight="1">
      <c r="A50" s="577" t="s">
        <v>591</v>
      </c>
      <c r="B50" s="643" t="s">
        <v>592</v>
      </c>
      <c r="C50" s="645">
        <v>7155</v>
      </c>
      <c r="D50" s="646">
        <v>3.542394866869325</v>
      </c>
      <c r="F50" s="14"/>
      <c r="G50" s="14"/>
      <c r="H50" s="13"/>
      <c r="I50" s="14"/>
    </row>
    <row r="51" spans="1:15" ht="18.95" customHeight="1">
      <c r="A51" s="577" t="s">
        <v>593</v>
      </c>
      <c r="B51" s="643" t="s">
        <v>594</v>
      </c>
      <c r="C51" s="645">
        <v>3355</v>
      </c>
      <c r="D51" s="646">
        <v>1.6610391024942817</v>
      </c>
      <c r="F51" s="14"/>
      <c r="G51" s="14"/>
      <c r="H51" s="13"/>
      <c r="I51" s="14"/>
    </row>
    <row r="52" spans="1:15" ht="18.95" customHeight="1">
      <c r="A52" s="577" t="s">
        <v>595</v>
      </c>
      <c r="B52" s="643" t="s">
        <v>596</v>
      </c>
      <c r="C52" s="645">
        <v>1783</v>
      </c>
      <c r="D52" s="646">
        <v>0.88275192838965844</v>
      </c>
      <c r="F52" s="14"/>
      <c r="G52" s="14"/>
      <c r="H52" s="13"/>
      <c r="I52" s="14"/>
    </row>
    <row r="53" spans="1:15" ht="18.95" customHeight="1">
      <c r="A53" s="577" t="s">
        <v>597</v>
      </c>
      <c r="B53" s="643" t="s">
        <v>598</v>
      </c>
      <c r="C53" s="645">
        <v>7</v>
      </c>
      <c r="D53" s="646">
        <v>3.4656553554277113E-3</v>
      </c>
      <c r="F53" s="14"/>
      <c r="G53" s="14"/>
      <c r="H53" s="13"/>
      <c r="I53" s="14"/>
    </row>
    <row r="54" spans="1:15" ht="18.95" customHeight="1">
      <c r="A54" s="577" t="s">
        <v>599</v>
      </c>
      <c r="B54" s="643" t="s">
        <v>600</v>
      </c>
      <c r="C54" s="645">
        <v>5</v>
      </c>
      <c r="D54" s="646">
        <v>2.4754681110197938E-3</v>
      </c>
      <c r="F54" s="14"/>
      <c r="G54" s="14"/>
      <c r="H54" s="13"/>
      <c r="I54" s="14"/>
    </row>
    <row r="55" spans="1:15" ht="18.95" customHeight="1">
      <c r="A55" s="577" t="s">
        <v>601</v>
      </c>
      <c r="B55" s="643" t="s">
        <v>602</v>
      </c>
      <c r="C55" s="645">
        <v>3</v>
      </c>
      <c r="D55" s="646">
        <v>1.4852808666118763E-3</v>
      </c>
      <c r="F55" s="14"/>
      <c r="G55" s="14"/>
      <c r="H55" s="13"/>
      <c r="I55" s="14"/>
    </row>
    <row r="56" spans="1:15" ht="18.95" customHeight="1">
      <c r="A56" s="577" t="s">
        <v>603</v>
      </c>
      <c r="B56" s="643" t="s">
        <v>604</v>
      </c>
      <c r="C56" s="645">
        <v>1</v>
      </c>
      <c r="D56" s="646">
        <v>4.9509362220395876E-4</v>
      </c>
      <c r="F56" s="14"/>
      <c r="G56" s="14"/>
      <c r="H56" s="13"/>
      <c r="I56" s="14"/>
    </row>
    <row r="57" spans="1:15" ht="15">
      <c r="A57" s="651" t="s">
        <v>560</v>
      </c>
      <c r="B57" s="651" t="s">
        <v>605</v>
      </c>
      <c r="C57" s="575">
        <v>201982</v>
      </c>
      <c r="D57" s="576">
        <v>100</v>
      </c>
      <c r="F57" s="14"/>
      <c r="G57" s="14"/>
      <c r="H57" s="13"/>
      <c r="I57" s="14"/>
    </row>
    <row r="58" spans="1:15" ht="15">
      <c r="A58" s="824"/>
      <c r="B58" s="825"/>
      <c r="E58" s="14"/>
      <c r="F58" s="14"/>
      <c r="G58" s="14"/>
      <c r="H58" s="13"/>
      <c r="I58" s="14"/>
    </row>
    <row r="59" spans="1:15">
      <c r="A59" s="56"/>
      <c r="B59" s="58"/>
    </row>
    <row r="60" spans="1:15" ht="20.100000000000001" customHeight="1">
      <c r="A60" s="240" t="s">
        <v>424</v>
      </c>
      <c r="B60" s="851" t="s">
        <v>440</v>
      </c>
      <c r="C60" s="852"/>
      <c r="D60" s="851" t="s">
        <v>269</v>
      </c>
      <c r="E60" s="968"/>
      <c r="F60" s="852"/>
      <c r="G60" s="965" t="s">
        <v>3656</v>
      </c>
      <c r="H60" s="965"/>
      <c r="I60" s="965"/>
      <c r="J60" s="965"/>
      <c r="K60" s="965"/>
      <c r="L60" s="965"/>
      <c r="M60" s="965"/>
    </row>
    <row r="61" spans="1:15" ht="27" customHeight="1">
      <c r="A61" s="241"/>
      <c r="B61" s="965" t="s">
        <v>427</v>
      </c>
      <c r="C61" s="965"/>
      <c r="D61" s="965"/>
      <c r="E61" s="965"/>
      <c r="F61" s="965"/>
      <c r="G61" s="965"/>
      <c r="H61" s="965"/>
      <c r="I61" s="965"/>
      <c r="J61" s="965"/>
      <c r="K61" s="965"/>
      <c r="L61" s="965"/>
      <c r="M61" s="965"/>
    </row>
    <row r="62" spans="1:15" ht="20.25" customHeight="1">
      <c r="A62" s="222" t="s">
        <v>428</v>
      </c>
      <c r="B62" s="966" t="s">
        <v>429</v>
      </c>
      <c r="C62" s="966"/>
      <c r="D62" s="966"/>
      <c r="E62" s="966"/>
      <c r="F62" s="966"/>
      <c r="G62" s="966"/>
      <c r="H62" s="966"/>
      <c r="I62" s="966"/>
      <c r="J62" s="966"/>
      <c r="K62" s="966"/>
      <c r="L62" s="966"/>
      <c r="M62" s="966"/>
    </row>
    <row r="63" spans="1:15">
      <c r="A63" s="56"/>
      <c r="B63" s="58"/>
    </row>
    <row r="64" spans="1:15">
      <c r="A64" s="56"/>
      <c r="B64" s="58"/>
    </row>
    <row r="65" spans="6:6" ht="15">
      <c r="F65" s="788"/>
    </row>
    <row r="66" spans="6:6" ht="15">
      <c r="F66" s="788"/>
    </row>
    <row r="67" spans="6:6" ht="15">
      <c r="F67" s="788"/>
    </row>
    <row r="68" spans="6:6" ht="15">
      <c r="F68" s="788"/>
    </row>
  </sheetData>
  <sheetProtection autoFilter="0"/>
  <mergeCells count="11">
    <mergeCell ref="B61:M61"/>
    <mergeCell ref="B62:M62"/>
    <mergeCell ref="A58:B58"/>
    <mergeCell ref="S1:U1"/>
    <mergeCell ref="A42:B42"/>
    <mergeCell ref="A1:D1"/>
    <mergeCell ref="A21:B21"/>
    <mergeCell ref="T14:U14"/>
    <mergeCell ref="G60:M60"/>
    <mergeCell ref="B60:C60"/>
    <mergeCell ref="D60:F60"/>
  </mergeCells>
  <printOptions horizontalCentered="1"/>
  <pageMargins left="0.74803149606299213" right="0.74803149606299213" top="0.98425196850393704" bottom="0.98425196850393704" header="0" footer="0"/>
  <pageSetup paperSize="9" scale="79" orientation="landscape" horizontalDpi="4294967295" verticalDpi="4294967295" r:id="rId1"/>
  <headerFooter alignWithMargins="0"/>
  <rowBreaks count="2" manualBreakCount="2">
    <brk id="21" max="16383" man="1"/>
    <brk id="57" max="16383" man="1"/>
  </rowBreaks>
  <colBreaks count="1" manualBreakCount="1">
    <brk id="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9900"/>
  </sheetPr>
  <dimension ref="A1:X119"/>
  <sheetViews>
    <sheetView topLeftCell="G19" zoomScale="60" zoomScaleNormal="60" workbookViewId="0">
      <selection activeCell="G57" sqref="G57"/>
    </sheetView>
  </sheetViews>
  <sheetFormatPr baseColWidth="10" defaultColWidth="11.42578125" defaultRowHeight="12.75"/>
  <cols>
    <col min="1" max="1" width="14" hidden="1" customWidth="1"/>
    <col min="2" max="2" width="31.28515625" hidden="1" customWidth="1"/>
    <col min="3" max="3" width="15.28515625" hidden="1" customWidth="1"/>
    <col min="4" max="4" width="16.42578125" hidden="1" customWidth="1"/>
    <col min="5" max="5" width="12.7109375" hidden="1" customWidth="1"/>
    <col min="6" max="6" width="0" hidden="1" customWidth="1"/>
    <col min="8" max="8" width="11.42578125" hidden="1" customWidth="1"/>
    <col min="9" max="9" width="27.28515625" hidden="1" customWidth="1"/>
    <col min="10" max="10" width="14.42578125" hidden="1" customWidth="1"/>
    <col min="11" max="11" width="17.7109375" hidden="1" customWidth="1"/>
    <col min="12" max="13" width="14.85546875" hidden="1" customWidth="1"/>
    <col min="14" max="15" width="15.42578125" hidden="1" customWidth="1"/>
    <col min="16" max="16" width="17.140625" hidden="1" customWidth="1"/>
  </cols>
  <sheetData>
    <row r="1" spans="1:18" ht="29.25" customHeight="1">
      <c r="A1" s="832" t="s">
        <v>508</v>
      </c>
      <c r="B1" s="832"/>
      <c r="C1" s="832"/>
      <c r="D1" s="832"/>
      <c r="H1" s="734" t="s">
        <v>606</v>
      </c>
      <c r="I1" s="734" t="s">
        <v>607</v>
      </c>
      <c r="J1" s="734">
        <v>2016</v>
      </c>
      <c r="K1" s="734">
        <v>2017</v>
      </c>
      <c r="L1" s="734">
        <v>2018</v>
      </c>
      <c r="M1" s="734">
        <v>2019</v>
      </c>
      <c r="N1" s="734">
        <v>2020</v>
      </c>
      <c r="O1" s="734">
        <v>2021</v>
      </c>
      <c r="P1" s="734">
        <v>2022</v>
      </c>
    </row>
    <row r="2" spans="1:18" s="2" customFormat="1" ht="27.75" customHeight="1">
      <c r="A2" s="31" t="s">
        <v>608</v>
      </c>
      <c r="B2" s="17" t="s">
        <v>511</v>
      </c>
      <c r="C2" s="251" t="s">
        <v>512</v>
      </c>
      <c r="D2" s="17" t="s">
        <v>513</v>
      </c>
      <c r="H2" s="735" t="s">
        <v>515</v>
      </c>
      <c r="I2" s="736" t="s">
        <v>516</v>
      </c>
      <c r="J2" s="737">
        <v>1595688</v>
      </c>
      <c r="K2" s="737">
        <v>1621346</v>
      </c>
      <c r="L2" s="737">
        <v>1587741</v>
      </c>
      <c r="M2" s="738">
        <v>1540314</v>
      </c>
      <c r="N2" s="738">
        <v>1564553</v>
      </c>
      <c r="O2" s="738">
        <v>1516514</v>
      </c>
      <c r="P2" s="739">
        <v>1554945</v>
      </c>
      <c r="R2" s="2" t="s">
        <v>287</v>
      </c>
    </row>
    <row r="3" spans="1:18" ht="18.75" customHeight="1">
      <c r="A3" s="83" t="s">
        <v>515</v>
      </c>
      <c r="B3" s="84" t="s">
        <v>516</v>
      </c>
      <c r="C3" s="24">
        <v>1538843</v>
      </c>
      <c r="D3" s="242">
        <v>0.67079545102846183</v>
      </c>
      <c r="E3" s="9"/>
      <c r="H3" s="740" t="s">
        <v>518</v>
      </c>
      <c r="I3" s="741" t="s">
        <v>519</v>
      </c>
      <c r="J3" s="742">
        <v>327391</v>
      </c>
      <c r="K3" s="742">
        <v>330430</v>
      </c>
      <c r="L3" s="742">
        <v>330981</v>
      </c>
      <c r="M3" s="743">
        <v>350165</v>
      </c>
      <c r="N3" s="738">
        <v>365234</v>
      </c>
      <c r="O3" s="738">
        <v>369150</v>
      </c>
      <c r="P3" s="739">
        <v>377860</v>
      </c>
      <c r="R3" s="2" t="s">
        <v>289</v>
      </c>
    </row>
    <row r="4" spans="1:18" ht="15">
      <c r="A4" s="83" t="s">
        <v>518</v>
      </c>
      <c r="B4" s="84" t="s">
        <v>519</v>
      </c>
      <c r="C4" s="24">
        <v>350569</v>
      </c>
      <c r="D4" s="242">
        <v>0.15281616803767301</v>
      </c>
      <c r="E4" s="11"/>
      <c r="H4" s="740" t="s">
        <v>533</v>
      </c>
      <c r="I4" s="741" t="s">
        <v>534</v>
      </c>
      <c r="J4" s="742">
        <v>47641</v>
      </c>
      <c r="K4" s="742">
        <v>46284</v>
      </c>
      <c r="L4" s="742">
        <v>48093</v>
      </c>
      <c r="M4" s="743">
        <v>48099</v>
      </c>
      <c r="N4" s="738">
        <v>47422</v>
      </c>
      <c r="O4" s="738">
        <v>44622</v>
      </c>
      <c r="P4" s="739">
        <v>41650</v>
      </c>
    </row>
    <row r="5" spans="1:18" ht="15">
      <c r="A5" s="83" t="s">
        <v>533</v>
      </c>
      <c r="B5" s="84" t="s">
        <v>534</v>
      </c>
      <c r="C5" s="24">
        <v>48427</v>
      </c>
      <c r="D5" s="242">
        <v>2.1109763183739548E-2</v>
      </c>
      <c r="E5" s="11"/>
      <c r="H5" s="740" t="s">
        <v>530</v>
      </c>
      <c r="I5" s="741" t="s">
        <v>609</v>
      </c>
      <c r="J5" s="742">
        <v>41068</v>
      </c>
      <c r="K5" s="742">
        <v>42175</v>
      </c>
      <c r="L5" s="742">
        <v>42202</v>
      </c>
      <c r="M5" s="743">
        <v>42432</v>
      </c>
      <c r="N5" s="738">
        <v>42523</v>
      </c>
      <c r="O5" s="738">
        <v>43016</v>
      </c>
      <c r="P5" s="739">
        <v>42425</v>
      </c>
    </row>
    <row r="6" spans="1:18" ht="15.75" thickBot="1">
      <c r="A6" s="83" t="s">
        <v>530</v>
      </c>
      <c r="B6" s="87" t="s">
        <v>609</v>
      </c>
      <c r="C6" s="24">
        <v>42600</v>
      </c>
      <c r="D6" s="242">
        <v>1.8569721676488422E-2</v>
      </c>
      <c r="E6" s="11"/>
      <c r="H6" s="740" t="s">
        <v>610</v>
      </c>
      <c r="I6" s="741" t="s">
        <v>525</v>
      </c>
      <c r="J6" s="742">
        <v>0</v>
      </c>
      <c r="K6" s="742">
        <v>485</v>
      </c>
      <c r="L6" s="742">
        <v>553</v>
      </c>
      <c r="M6" s="743">
        <v>568</v>
      </c>
      <c r="N6" s="738">
        <v>11782</v>
      </c>
      <c r="O6" s="738">
        <v>19888</v>
      </c>
      <c r="P6" s="739">
        <v>29147</v>
      </c>
    </row>
    <row r="7" spans="1:18" ht="15">
      <c r="A7" s="83" t="s">
        <v>610</v>
      </c>
      <c r="B7" s="87" t="s">
        <v>525</v>
      </c>
      <c r="C7" s="24">
        <v>577</v>
      </c>
      <c r="D7" s="242">
        <v>2.5151946965572345E-4</v>
      </c>
      <c r="E7" s="11"/>
      <c r="H7" s="745" t="s">
        <v>521</v>
      </c>
      <c r="I7" s="746" t="s">
        <v>522</v>
      </c>
      <c r="J7" s="747">
        <v>35489</v>
      </c>
      <c r="K7" s="747">
        <v>61290</v>
      </c>
      <c r="L7" s="747">
        <v>76591</v>
      </c>
      <c r="M7" s="753">
        <v>102327</v>
      </c>
      <c r="N7" s="753">
        <v>143190</v>
      </c>
      <c r="O7" s="753">
        <v>215518</v>
      </c>
      <c r="P7" s="754">
        <v>307397</v>
      </c>
    </row>
    <row r="8" spans="1:18" ht="12.75" customHeight="1">
      <c r="A8" s="217" t="s">
        <v>605</v>
      </c>
      <c r="B8" s="115" t="s">
        <v>611</v>
      </c>
      <c r="C8" s="113">
        <v>1981016</v>
      </c>
      <c r="D8" s="248">
        <v>0.86354262339601862</v>
      </c>
      <c r="E8" s="11"/>
      <c r="H8" s="740" t="s">
        <v>524</v>
      </c>
      <c r="I8" s="741" t="s">
        <v>525</v>
      </c>
      <c r="J8" s="742">
        <v>25130</v>
      </c>
      <c r="K8" s="742">
        <v>29503</v>
      </c>
      <c r="L8" s="742">
        <v>30479</v>
      </c>
      <c r="M8" s="743">
        <v>82477</v>
      </c>
      <c r="N8" s="743">
        <v>141039</v>
      </c>
      <c r="O8" s="743">
        <v>162945</v>
      </c>
      <c r="P8" s="744">
        <v>234417</v>
      </c>
    </row>
    <row r="9" spans="1:18" ht="17.25" customHeight="1">
      <c r="A9" s="100" t="s">
        <v>521</v>
      </c>
      <c r="B9" s="19" t="s">
        <v>522</v>
      </c>
      <c r="C9" s="24">
        <v>102023</v>
      </c>
      <c r="D9" s="242">
        <v>4.4472739779351601E-2</v>
      </c>
      <c r="E9" s="11"/>
      <c r="H9" s="740" t="s">
        <v>612</v>
      </c>
      <c r="I9" s="741" t="s">
        <v>613</v>
      </c>
      <c r="J9" s="741"/>
      <c r="K9" s="742">
        <v>674</v>
      </c>
      <c r="L9" s="742">
        <v>69876</v>
      </c>
      <c r="M9" s="743">
        <v>55443</v>
      </c>
      <c r="N9" s="743">
        <v>3</v>
      </c>
      <c r="O9" s="743">
        <v>0</v>
      </c>
      <c r="P9" s="744">
        <v>0</v>
      </c>
    </row>
    <row r="10" spans="1:18" ht="17.25" customHeight="1">
      <c r="A10" s="100" t="s">
        <v>524</v>
      </c>
      <c r="B10" s="19" t="s">
        <v>525</v>
      </c>
      <c r="C10" s="24">
        <v>84078</v>
      </c>
      <c r="D10" s="242">
        <v>3.6650353500370741E-2</v>
      </c>
      <c r="E10" s="11"/>
      <c r="H10" s="740" t="s">
        <v>614</v>
      </c>
      <c r="I10" s="741" t="s">
        <v>615</v>
      </c>
      <c r="J10" s="742">
        <v>29335</v>
      </c>
      <c r="K10" s="742">
        <v>31712</v>
      </c>
      <c r="L10" s="742">
        <v>40402</v>
      </c>
      <c r="M10" s="743">
        <v>43133</v>
      </c>
      <c r="N10" s="743">
        <v>55088</v>
      </c>
      <c r="O10" s="743">
        <v>51683</v>
      </c>
      <c r="P10" s="744">
        <v>0</v>
      </c>
    </row>
    <row r="11" spans="1:18" ht="17.25" customHeight="1">
      <c r="A11" s="99" t="s">
        <v>612</v>
      </c>
      <c r="B11" s="19" t="s">
        <v>613</v>
      </c>
      <c r="C11" s="24">
        <v>57977</v>
      </c>
      <c r="D11" s="242">
        <v>2.5272693747365474E-2</v>
      </c>
      <c r="E11" s="11"/>
      <c r="H11" s="740" t="s">
        <v>527</v>
      </c>
      <c r="I11" s="741" t="s">
        <v>528</v>
      </c>
      <c r="J11" s="742">
        <v>13490</v>
      </c>
      <c r="K11" s="742">
        <v>21214</v>
      </c>
      <c r="L11" s="742">
        <v>21274</v>
      </c>
      <c r="M11" s="743">
        <v>23574</v>
      </c>
      <c r="N11" s="743">
        <v>50687</v>
      </c>
      <c r="O11" s="743">
        <v>37408</v>
      </c>
      <c r="P11" s="744">
        <v>101250</v>
      </c>
    </row>
    <row r="12" spans="1:18" ht="17.25" customHeight="1">
      <c r="A12" s="99" t="s">
        <v>614</v>
      </c>
      <c r="B12" s="19" t="s">
        <v>615</v>
      </c>
      <c r="C12" s="24">
        <v>43273</v>
      </c>
      <c r="D12" s="242">
        <v>1.8863088406260175E-2</v>
      </c>
      <c r="E12" s="11"/>
      <c r="H12" s="740" t="s">
        <v>536</v>
      </c>
      <c r="I12" s="741" t="s">
        <v>537</v>
      </c>
      <c r="J12" s="742">
        <v>561</v>
      </c>
      <c r="K12" s="742">
        <v>663</v>
      </c>
      <c r="L12" s="742">
        <v>888</v>
      </c>
      <c r="M12" s="743">
        <v>1590</v>
      </c>
      <c r="N12" s="743">
        <v>4769</v>
      </c>
      <c r="O12" s="743">
        <v>4361</v>
      </c>
      <c r="P12" s="744">
        <v>13018</v>
      </c>
    </row>
    <row r="13" spans="1:18" ht="17.25" customHeight="1">
      <c r="A13" s="100" t="s">
        <v>527</v>
      </c>
      <c r="B13" s="19" t="s">
        <v>528</v>
      </c>
      <c r="C13" s="24">
        <v>23739</v>
      </c>
      <c r="D13" s="242">
        <v>1.0348042790567105E-2</v>
      </c>
      <c r="E13" s="11"/>
      <c r="H13" s="740" t="s">
        <v>539</v>
      </c>
      <c r="I13" s="741" t="s">
        <v>540</v>
      </c>
      <c r="J13" s="742">
        <v>0</v>
      </c>
      <c r="K13" s="742">
        <v>0</v>
      </c>
      <c r="L13" s="742">
        <v>0</v>
      </c>
      <c r="M13" s="743">
        <v>279</v>
      </c>
      <c r="N13" s="743">
        <v>1648</v>
      </c>
      <c r="O13" s="743">
        <v>1331</v>
      </c>
      <c r="P13" s="744">
        <v>2385</v>
      </c>
    </row>
    <row r="14" spans="1:18" ht="17.25" customHeight="1" thickBot="1">
      <c r="A14" s="100" t="s">
        <v>536</v>
      </c>
      <c r="B14" s="19" t="s">
        <v>537</v>
      </c>
      <c r="C14" s="24">
        <v>1611</v>
      </c>
      <c r="D14" s="242">
        <v>7.0224933382213254E-4</v>
      </c>
      <c r="E14" s="11"/>
      <c r="H14" s="748" t="s">
        <v>542</v>
      </c>
      <c r="I14" s="749" t="s">
        <v>543</v>
      </c>
      <c r="J14" s="750">
        <v>227</v>
      </c>
      <c r="K14" s="750">
        <v>17</v>
      </c>
      <c r="L14" s="750">
        <v>15</v>
      </c>
      <c r="M14" s="751">
        <v>15</v>
      </c>
      <c r="N14" s="751">
        <v>42</v>
      </c>
      <c r="O14" s="751">
        <v>28</v>
      </c>
      <c r="P14" s="752">
        <v>22</v>
      </c>
    </row>
    <row r="15" spans="1:18" ht="17.25" customHeight="1">
      <c r="A15" s="12" t="s">
        <v>539</v>
      </c>
      <c r="B15" s="19" t="s">
        <v>540</v>
      </c>
      <c r="C15" s="24">
        <v>317</v>
      </c>
      <c r="D15" s="242">
        <v>1.381831401748082E-4</v>
      </c>
      <c r="E15" s="11"/>
    </row>
    <row r="16" spans="1:18" ht="17.25" customHeight="1">
      <c r="A16" s="250" t="s">
        <v>542</v>
      </c>
      <c r="B16" s="19" t="s">
        <v>543</v>
      </c>
      <c r="C16" s="24">
        <v>14</v>
      </c>
      <c r="D16" s="242">
        <v>6.1027254335877446E-6</v>
      </c>
      <c r="E16" s="11"/>
    </row>
    <row r="17" spans="1:24" ht="17.25" customHeight="1">
      <c r="A17" s="12" t="s">
        <v>545</v>
      </c>
      <c r="B17" s="19" t="s">
        <v>616</v>
      </c>
      <c r="C17" s="24">
        <v>3</v>
      </c>
      <c r="D17" s="242">
        <v>1.3077268786259451E-6</v>
      </c>
      <c r="E17" s="11"/>
    </row>
    <row r="18" spans="1:24" ht="17.25" customHeight="1">
      <c r="A18" s="12" t="s">
        <v>548</v>
      </c>
      <c r="B18" s="19" t="s">
        <v>617</v>
      </c>
      <c r="C18" s="24">
        <v>2</v>
      </c>
      <c r="D18" s="242">
        <v>8.7181791908396347E-7</v>
      </c>
      <c r="E18" s="11"/>
    </row>
    <row r="19" spans="1:24" ht="24" customHeight="1">
      <c r="A19" s="100" t="s">
        <v>618</v>
      </c>
      <c r="B19" s="19" t="s">
        <v>619</v>
      </c>
      <c r="C19" s="24">
        <v>2</v>
      </c>
      <c r="D19" s="242">
        <v>8.7181791908396347E-7</v>
      </c>
      <c r="E19" s="11"/>
    </row>
    <row r="20" spans="1:24" ht="17.25" customHeight="1">
      <c r="A20" s="12" t="s">
        <v>550</v>
      </c>
      <c r="B20" s="19" t="s">
        <v>620</v>
      </c>
      <c r="C20" s="24">
        <v>1</v>
      </c>
      <c r="D20" s="242">
        <v>4.3590895954198173E-7</v>
      </c>
      <c r="E20" s="11"/>
    </row>
    <row r="21" spans="1:24" ht="15.75" customHeight="1">
      <c r="A21" s="12" t="s">
        <v>621</v>
      </c>
      <c r="B21" s="19" t="s">
        <v>622</v>
      </c>
      <c r="C21" s="24">
        <v>1</v>
      </c>
      <c r="D21" s="242">
        <v>4.3590895954198173E-7</v>
      </c>
      <c r="E21" s="11"/>
    </row>
    <row r="22" spans="1:24" ht="23.25" customHeight="1">
      <c r="A22" s="114" t="s">
        <v>605</v>
      </c>
      <c r="B22" s="115" t="s">
        <v>623</v>
      </c>
      <c r="C22" s="113">
        <v>313041</v>
      </c>
      <c r="D22" s="249">
        <v>0.13645737660398147</v>
      </c>
      <c r="E22" s="11"/>
    </row>
    <row r="23" spans="1:24" ht="26.25" customHeight="1">
      <c r="A23" s="833" t="s">
        <v>624</v>
      </c>
      <c r="B23" s="834"/>
      <c r="C23" s="835">
        <v>2294057</v>
      </c>
      <c r="D23" s="836"/>
      <c r="E23" s="11"/>
      <c r="H23" s="734" t="s">
        <v>606</v>
      </c>
      <c r="I23" s="734" t="s">
        <v>625</v>
      </c>
      <c r="J23" s="734">
        <v>2016</v>
      </c>
      <c r="K23" s="734">
        <v>2017</v>
      </c>
      <c r="L23" s="734">
        <v>2018</v>
      </c>
      <c r="M23" s="734">
        <v>2019</v>
      </c>
      <c r="N23" s="734">
        <v>2020</v>
      </c>
      <c r="O23" s="734">
        <v>2021</v>
      </c>
      <c r="P23" s="734">
        <v>2022</v>
      </c>
      <c r="X23" s="22" t="s">
        <v>296</v>
      </c>
    </row>
    <row r="24" spans="1:24" ht="21.75" customHeight="1">
      <c r="A24" s="56"/>
      <c r="B24" s="58"/>
      <c r="C24" s="21"/>
      <c r="D24" s="2"/>
      <c r="E24" s="11"/>
      <c r="H24" s="735" t="s">
        <v>562</v>
      </c>
      <c r="I24" s="736" t="s">
        <v>522</v>
      </c>
      <c r="J24" s="737">
        <v>1538148</v>
      </c>
      <c r="K24" s="737">
        <v>1661527</v>
      </c>
      <c r="L24" s="737">
        <v>1859924</v>
      </c>
      <c r="M24" s="738">
        <v>2136885</v>
      </c>
      <c r="N24" s="738">
        <v>2344807</v>
      </c>
      <c r="O24" s="738">
        <v>2539089</v>
      </c>
      <c r="P24" s="739">
        <v>2637028</v>
      </c>
    </row>
    <row r="25" spans="1:24" ht="26.25" customHeight="1">
      <c r="C25" s="21">
        <v>1614757</v>
      </c>
      <c r="D25" s="20">
        <v>1614757</v>
      </c>
      <c r="H25" s="740" t="s">
        <v>563</v>
      </c>
      <c r="I25" s="741" t="s">
        <v>525</v>
      </c>
      <c r="J25" s="742">
        <v>440327</v>
      </c>
      <c r="K25" s="742">
        <v>484830</v>
      </c>
      <c r="L25" s="742">
        <v>522335</v>
      </c>
      <c r="M25" s="743">
        <v>602400</v>
      </c>
      <c r="N25" s="743">
        <v>705540</v>
      </c>
      <c r="O25" s="743">
        <v>727052</v>
      </c>
      <c r="P25" s="744">
        <v>707707</v>
      </c>
    </row>
    <row r="26" spans="1:24" ht="24.75" customHeight="1">
      <c r="H26" s="740" t="s">
        <v>564</v>
      </c>
      <c r="I26" s="741" t="s">
        <v>528</v>
      </c>
      <c r="J26" s="742">
        <v>267472</v>
      </c>
      <c r="K26" s="742">
        <v>297318</v>
      </c>
      <c r="L26" s="742">
        <v>319907</v>
      </c>
      <c r="M26" s="743">
        <v>372480</v>
      </c>
      <c r="N26" s="743">
        <v>410217</v>
      </c>
      <c r="O26" s="743">
        <v>468987</v>
      </c>
      <c r="P26" s="744">
        <v>416867</v>
      </c>
    </row>
    <row r="27" spans="1:24" ht="20.25" customHeight="1">
      <c r="A27" s="832" t="s">
        <v>626</v>
      </c>
      <c r="B27" s="832"/>
      <c r="C27" s="832"/>
      <c r="D27" s="832"/>
      <c r="H27" s="740" t="s">
        <v>627</v>
      </c>
      <c r="I27" s="741" t="s">
        <v>615</v>
      </c>
      <c r="J27" s="742">
        <v>640265</v>
      </c>
      <c r="K27" s="742">
        <v>543593</v>
      </c>
      <c r="L27" s="742">
        <v>455322</v>
      </c>
      <c r="M27" s="743">
        <v>340808</v>
      </c>
      <c r="N27" s="743">
        <v>265369</v>
      </c>
      <c r="O27" s="743">
        <v>177598</v>
      </c>
      <c r="P27" s="744">
        <v>0</v>
      </c>
    </row>
    <row r="28" spans="1:24" ht="22.5">
      <c r="A28" s="31" t="s">
        <v>608</v>
      </c>
      <c r="B28" s="31" t="s">
        <v>514</v>
      </c>
      <c r="C28" s="31" t="s">
        <v>628</v>
      </c>
      <c r="D28" s="31" t="s">
        <v>488</v>
      </c>
      <c r="H28" s="740" t="s">
        <v>629</v>
      </c>
      <c r="I28" s="741" t="s">
        <v>613</v>
      </c>
      <c r="J28" s="742">
        <v>0</v>
      </c>
      <c r="K28" s="742">
        <v>441945</v>
      </c>
      <c r="L28" s="742">
        <v>347290</v>
      </c>
      <c r="M28" s="743">
        <v>217766</v>
      </c>
      <c r="N28" s="743">
        <v>126</v>
      </c>
      <c r="O28" s="743">
        <v>0</v>
      </c>
      <c r="P28" s="744">
        <v>0</v>
      </c>
    </row>
    <row r="29" spans="1:24" ht="15">
      <c r="A29" s="19" t="s">
        <v>562</v>
      </c>
      <c r="B29" s="19" t="s">
        <v>522</v>
      </c>
      <c r="C29" s="24">
        <v>2121178</v>
      </c>
      <c r="D29" s="25">
        <v>53.857290410906032</v>
      </c>
      <c r="H29" s="740" t="s">
        <v>565</v>
      </c>
      <c r="I29" s="741" t="s">
        <v>537</v>
      </c>
      <c r="J29" s="742">
        <v>70152</v>
      </c>
      <c r="K29" s="742">
        <v>76176</v>
      </c>
      <c r="L29" s="742">
        <v>83977</v>
      </c>
      <c r="M29" s="743">
        <v>105850</v>
      </c>
      <c r="N29" s="743">
        <v>119018</v>
      </c>
      <c r="O29" s="743">
        <v>131129</v>
      </c>
      <c r="P29" s="744">
        <v>133644</v>
      </c>
    </row>
    <row r="30" spans="1:24" ht="15">
      <c r="A30" s="19" t="s">
        <v>563</v>
      </c>
      <c r="B30" s="19" t="s">
        <v>525</v>
      </c>
      <c r="C30" s="24">
        <v>593658</v>
      </c>
      <c r="D30" s="25">
        <v>15.073139222996682</v>
      </c>
      <c r="H30" s="740" t="s">
        <v>568</v>
      </c>
      <c r="I30" s="741" t="s">
        <v>569</v>
      </c>
      <c r="J30" s="742">
        <v>10084</v>
      </c>
      <c r="K30" s="742">
        <v>9712</v>
      </c>
      <c r="L30" s="742">
        <v>9354</v>
      </c>
      <c r="M30" s="743">
        <v>9085</v>
      </c>
      <c r="N30" s="743">
        <v>8613</v>
      </c>
      <c r="O30" s="743">
        <v>8148</v>
      </c>
      <c r="P30" s="744">
        <v>7753</v>
      </c>
    </row>
    <row r="31" spans="1:24" ht="15">
      <c r="A31" s="19" t="s">
        <v>564</v>
      </c>
      <c r="B31" s="19" t="s">
        <v>528</v>
      </c>
      <c r="C31" s="24">
        <v>362486</v>
      </c>
      <c r="D31" s="25">
        <v>9.2036188249584363</v>
      </c>
      <c r="H31" s="740" t="s">
        <v>572</v>
      </c>
      <c r="I31" s="741" t="s">
        <v>630</v>
      </c>
      <c r="J31" s="742">
        <v>2873</v>
      </c>
      <c r="K31" s="742">
        <v>2773</v>
      </c>
      <c r="L31" s="742">
        <v>2653</v>
      </c>
      <c r="M31" s="743">
        <v>2904</v>
      </c>
      <c r="N31" s="743">
        <v>2487</v>
      </c>
      <c r="O31" s="743">
        <v>2307</v>
      </c>
      <c r="P31" s="744">
        <v>2186</v>
      </c>
    </row>
    <row r="32" spans="1:24" ht="15.75" thickBot="1">
      <c r="A32" s="19" t="s">
        <v>627</v>
      </c>
      <c r="B32" s="19" t="s">
        <v>615</v>
      </c>
      <c r="C32" s="24">
        <v>360968</v>
      </c>
      <c r="D32" s="25">
        <v>9.165076389178056</v>
      </c>
      <c r="H32" s="740" t="s">
        <v>575</v>
      </c>
      <c r="I32" s="741" t="s">
        <v>543</v>
      </c>
      <c r="J32" s="742">
        <v>11042</v>
      </c>
      <c r="K32" s="742">
        <v>1563</v>
      </c>
      <c r="L32" s="742">
        <v>561</v>
      </c>
      <c r="M32" s="743">
        <v>325</v>
      </c>
      <c r="N32" s="743">
        <v>253</v>
      </c>
      <c r="O32" s="743">
        <v>254</v>
      </c>
      <c r="P32" s="744">
        <v>190</v>
      </c>
    </row>
    <row r="33" spans="1:16" ht="15">
      <c r="A33" s="19" t="s">
        <v>629</v>
      </c>
      <c r="B33" s="19" t="s">
        <v>613</v>
      </c>
      <c r="C33" s="24">
        <v>234896</v>
      </c>
      <c r="D33" s="25">
        <v>5.9640737780422874</v>
      </c>
      <c r="H33" s="745" t="s">
        <v>566</v>
      </c>
      <c r="I33" s="746" t="s">
        <v>516</v>
      </c>
      <c r="J33" s="747">
        <v>69569</v>
      </c>
      <c r="K33" s="747">
        <v>94903</v>
      </c>
      <c r="L33" s="747">
        <v>110203</v>
      </c>
      <c r="M33" s="747">
        <v>125908</v>
      </c>
      <c r="N33" s="747">
        <v>116443</v>
      </c>
      <c r="O33" s="747">
        <v>128263</v>
      </c>
      <c r="P33" s="747">
        <v>127707</v>
      </c>
    </row>
    <row r="34" spans="1:16" ht="15">
      <c r="A34" s="19" t="s">
        <v>565</v>
      </c>
      <c r="B34" s="19" t="s">
        <v>537</v>
      </c>
      <c r="C34" s="24">
        <v>101943</v>
      </c>
      <c r="D34" s="25">
        <v>2.5883606921998035</v>
      </c>
      <c r="H34" s="740" t="s">
        <v>631</v>
      </c>
      <c r="I34" s="741" t="s">
        <v>519</v>
      </c>
      <c r="J34" s="742">
        <v>8243</v>
      </c>
      <c r="K34" s="742">
        <v>12669</v>
      </c>
      <c r="L34" s="742">
        <v>16789</v>
      </c>
      <c r="M34" s="743">
        <v>21206</v>
      </c>
      <c r="N34" s="743">
        <v>53726</v>
      </c>
      <c r="O34" s="743">
        <v>48207</v>
      </c>
      <c r="P34" s="744">
        <v>49315</v>
      </c>
    </row>
    <row r="35" spans="1:16" ht="15">
      <c r="A35" s="19" t="s">
        <v>568</v>
      </c>
      <c r="B35" s="19" t="s">
        <v>569</v>
      </c>
      <c r="C35" s="24">
        <v>9025</v>
      </c>
      <c r="D35" s="25">
        <v>0.22914722194857148</v>
      </c>
      <c r="H35" s="740" t="s">
        <v>571</v>
      </c>
      <c r="I35" s="741" t="s">
        <v>534</v>
      </c>
      <c r="J35" s="742">
        <v>239</v>
      </c>
      <c r="K35" s="742">
        <v>702</v>
      </c>
      <c r="L35" s="742">
        <v>1104</v>
      </c>
      <c r="M35" s="743">
        <v>2212</v>
      </c>
      <c r="N35" s="743">
        <v>2776</v>
      </c>
      <c r="O35" s="743">
        <v>2969</v>
      </c>
      <c r="P35" s="744">
        <v>2912</v>
      </c>
    </row>
    <row r="36" spans="1:16" ht="15">
      <c r="A36" s="19" t="s">
        <v>572</v>
      </c>
      <c r="B36" s="19" t="s">
        <v>630</v>
      </c>
      <c r="C36" s="24">
        <v>2601</v>
      </c>
      <c r="D36" s="25">
        <v>6.6040102414208796E-2</v>
      </c>
      <c r="H36" s="740" t="s">
        <v>574</v>
      </c>
      <c r="I36" s="741" t="s">
        <v>609</v>
      </c>
      <c r="J36" s="742">
        <v>57</v>
      </c>
      <c r="K36" s="742">
        <v>149</v>
      </c>
      <c r="L36" s="742">
        <v>218</v>
      </c>
      <c r="M36" s="743">
        <v>474</v>
      </c>
      <c r="N36" s="743">
        <v>724</v>
      </c>
      <c r="O36" s="743">
        <v>1002</v>
      </c>
      <c r="P36" s="744">
        <v>845</v>
      </c>
    </row>
    <row r="37" spans="1:16" ht="15">
      <c r="A37" s="19" t="s">
        <v>567</v>
      </c>
      <c r="B37" s="19" t="s">
        <v>632</v>
      </c>
      <c r="C37" s="24">
        <v>881</v>
      </c>
      <c r="D37" s="25">
        <v>2.2368831306004599E-2</v>
      </c>
      <c r="H37" s="740" t="s">
        <v>633</v>
      </c>
      <c r="I37" s="741" t="s">
        <v>634</v>
      </c>
      <c r="J37" s="742">
        <v>0</v>
      </c>
      <c r="K37" s="742">
        <v>0</v>
      </c>
      <c r="L37" s="742">
        <v>0</v>
      </c>
      <c r="M37" s="743">
        <v>34</v>
      </c>
      <c r="N37" s="743">
        <v>436</v>
      </c>
      <c r="O37" s="743">
        <v>4909</v>
      </c>
      <c r="P37" s="744">
        <v>7815</v>
      </c>
    </row>
    <row r="38" spans="1:16" ht="15.75" thickBot="1">
      <c r="A38" s="19" t="s">
        <v>575</v>
      </c>
      <c r="B38" s="19" t="s">
        <v>543</v>
      </c>
      <c r="C38" s="24">
        <v>349</v>
      </c>
      <c r="D38" s="25">
        <v>8.8612055911414349E-3</v>
      </c>
      <c r="H38" s="748" t="s">
        <v>570</v>
      </c>
      <c r="I38" s="749" t="s">
        <v>635</v>
      </c>
      <c r="J38" s="750">
        <v>0</v>
      </c>
      <c r="K38" s="750">
        <v>0</v>
      </c>
      <c r="L38" s="750">
        <v>0</v>
      </c>
      <c r="M38" s="751">
        <v>2280</v>
      </c>
      <c r="N38" s="751">
        <v>3469</v>
      </c>
      <c r="O38" s="751">
        <v>2835</v>
      </c>
      <c r="P38" s="752">
        <v>4836</v>
      </c>
    </row>
    <row r="39" spans="1:16" ht="15">
      <c r="A39" s="19" t="s">
        <v>579</v>
      </c>
      <c r="B39" s="19" t="s">
        <v>580</v>
      </c>
      <c r="C39" s="24">
        <v>37</v>
      </c>
      <c r="D39" s="25">
        <v>9.3944013430439274E-4</v>
      </c>
      <c r="E39" s="14"/>
    </row>
    <row r="40" spans="1:16" ht="15">
      <c r="A40" s="19" t="s">
        <v>636</v>
      </c>
      <c r="B40" s="19" t="s">
        <v>637</v>
      </c>
      <c r="C40" s="24">
        <v>5</v>
      </c>
      <c r="D40" s="25">
        <v>1.2695136950059363E-4</v>
      </c>
      <c r="E40" s="14"/>
      <c r="K40" s="22" t="s">
        <v>296</v>
      </c>
    </row>
    <row r="41" spans="1:16" ht="14.25" customHeight="1">
      <c r="A41" s="19" t="s">
        <v>638</v>
      </c>
      <c r="B41" s="19" t="s">
        <v>639</v>
      </c>
      <c r="C41" s="24">
        <v>2</v>
      </c>
      <c r="D41" s="25">
        <v>5.2797892308139063E-5</v>
      </c>
      <c r="E41" s="14"/>
    </row>
    <row r="42" spans="1:16" ht="15">
      <c r="A42" s="19" t="s">
        <v>640</v>
      </c>
      <c r="B42" s="19" t="s">
        <v>641</v>
      </c>
      <c r="C42" s="24">
        <v>1</v>
      </c>
      <c r="D42" s="25">
        <v>2.6398946154069531E-5</v>
      </c>
      <c r="E42" s="14"/>
    </row>
    <row r="43" spans="1:16" ht="25.5">
      <c r="A43" s="236" t="s">
        <v>605</v>
      </c>
      <c r="B43" s="237" t="s">
        <v>605</v>
      </c>
      <c r="C43" s="238">
        <v>3788030</v>
      </c>
      <c r="D43" s="227">
        <v>96.179043071045029</v>
      </c>
      <c r="E43" s="14"/>
    </row>
    <row r="44" spans="1:16" ht="15">
      <c r="A44" s="19" t="s">
        <v>566</v>
      </c>
      <c r="B44" s="84" t="s">
        <v>516</v>
      </c>
      <c r="C44" s="24">
        <v>124781</v>
      </c>
      <c r="D44" s="25">
        <v>3.1682237675307148</v>
      </c>
      <c r="E44" s="14"/>
    </row>
    <row r="45" spans="1:16" ht="15">
      <c r="A45" s="19" t="s">
        <v>631</v>
      </c>
      <c r="B45" s="84" t="s">
        <v>519</v>
      </c>
      <c r="C45" s="24">
        <v>21088</v>
      </c>
      <c r="D45" s="25">
        <v>0.53543009600570368</v>
      </c>
      <c r="E45" s="14"/>
    </row>
    <row r="46" spans="1:16" ht="14.25" customHeight="1">
      <c r="A46" s="212" t="s">
        <v>570</v>
      </c>
      <c r="B46" s="19" t="s">
        <v>642</v>
      </c>
      <c r="C46" s="24">
        <v>2218</v>
      </c>
      <c r="D46" s="25">
        <v>5.6315627510463331E-2</v>
      </c>
      <c r="E46" s="14"/>
    </row>
    <row r="47" spans="1:16" ht="15.75" customHeight="1">
      <c r="A47" s="19" t="s">
        <v>571</v>
      </c>
      <c r="B47" s="86" t="s">
        <v>534</v>
      </c>
      <c r="C47" s="24">
        <v>1867</v>
      </c>
      <c r="D47" s="25">
        <v>4.7403641371521657E-2</v>
      </c>
    </row>
    <row r="48" spans="1:16" ht="15" customHeight="1">
      <c r="A48" s="212" t="s">
        <v>574</v>
      </c>
      <c r="B48" s="19" t="s">
        <v>609</v>
      </c>
      <c r="C48" s="24">
        <v>475</v>
      </c>
      <c r="D48" s="25">
        <v>1.2060380102556393E-2</v>
      </c>
    </row>
    <row r="49" spans="1:5" ht="14.25">
      <c r="A49" s="19" t="s">
        <v>633</v>
      </c>
      <c r="B49" s="86" t="s">
        <v>634</v>
      </c>
      <c r="C49" s="24">
        <v>29</v>
      </c>
      <c r="D49" s="25">
        <v>7.36317943103443E-4</v>
      </c>
    </row>
    <row r="50" spans="1:5" ht="18.75" customHeight="1">
      <c r="A50" s="212" t="s">
        <v>576</v>
      </c>
      <c r="B50" s="19" t="s">
        <v>643</v>
      </c>
      <c r="C50" s="24">
        <v>23</v>
      </c>
      <c r="D50" s="25">
        <v>5.8397629970273067E-4</v>
      </c>
    </row>
    <row r="51" spans="1:5" ht="22.5" customHeight="1">
      <c r="A51" s="12" t="s">
        <v>644</v>
      </c>
      <c r="B51" s="19" t="s">
        <v>645</v>
      </c>
      <c r="C51" s="24">
        <v>3</v>
      </c>
      <c r="D51" s="25">
        <v>7.6170821700356179E-5</v>
      </c>
    </row>
    <row r="52" spans="1:5" ht="14.25">
      <c r="A52" s="19" t="s">
        <v>646</v>
      </c>
      <c r="B52" s="86" t="s">
        <v>647</v>
      </c>
      <c r="C52" s="24">
        <v>1</v>
      </c>
      <c r="D52" s="25">
        <v>2.5390273900118727E-5</v>
      </c>
    </row>
    <row r="53" spans="1:5" ht="14.25">
      <c r="A53" s="19" t="s">
        <v>648</v>
      </c>
      <c r="B53" s="19" t="s">
        <v>649</v>
      </c>
      <c r="C53" s="24">
        <v>1</v>
      </c>
      <c r="D53" s="25">
        <v>2.5390273900118727E-5</v>
      </c>
    </row>
    <row r="54" spans="1:5" ht="14.25">
      <c r="A54" s="19" t="s">
        <v>650</v>
      </c>
      <c r="B54" s="19" t="s">
        <v>651</v>
      </c>
      <c r="C54" s="24">
        <v>0</v>
      </c>
      <c r="D54" s="25">
        <v>0</v>
      </c>
    </row>
    <row r="55" spans="1:5" ht="18.75" customHeight="1">
      <c r="A55" s="228" t="s">
        <v>281</v>
      </c>
      <c r="B55" s="226" t="s">
        <v>623</v>
      </c>
      <c r="C55" s="229">
        <v>150486</v>
      </c>
      <c r="D55" s="227">
        <v>3.8208807581332667</v>
      </c>
    </row>
    <row r="56" spans="1:5" ht="27.75" customHeight="1">
      <c r="A56" s="837" t="s">
        <v>605</v>
      </c>
      <c r="B56" s="837"/>
      <c r="C56" s="835">
        <v>3938516</v>
      </c>
      <c r="D56" s="836"/>
    </row>
    <row r="57" spans="1:5" ht="16.5" customHeight="1">
      <c r="A57" s="56"/>
      <c r="B57" s="58"/>
    </row>
    <row r="58" spans="1:5" ht="15">
      <c r="A58" s="56"/>
      <c r="B58" s="58"/>
      <c r="E58" s="14"/>
    </row>
    <row r="59" spans="1:5">
      <c r="A59" s="56"/>
      <c r="B59" s="58"/>
    </row>
    <row r="60" spans="1:5" ht="15">
      <c r="A60" s="832" t="s">
        <v>584</v>
      </c>
      <c r="B60" s="832"/>
      <c r="C60" s="832"/>
      <c r="D60" s="832"/>
    </row>
    <row r="61" spans="1:5" ht="22.5">
      <c r="A61" s="31" t="s">
        <v>608</v>
      </c>
      <c r="B61" s="31" t="s">
        <v>514</v>
      </c>
      <c r="C61" s="31" t="s">
        <v>628</v>
      </c>
      <c r="D61" s="31" t="s">
        <v>488</v>
      </c>
    </row>
    <row r="62" spans="1:5">
      <c r="A62" s="19" t="s">
        <v>585</v>
      </c>
      <c r="B62" s="19" t="s">
        <v>586</v>
      </c>
      <c r="C62" s="5">
        <v>91123</v>
      </c>
      <c r="D62" s="25">
        <v>85.551059495085099</v>
      </c>
    </row>
    <row r="63" spans="1:5" ht="14.25">
      <c r="A63" s="19" t="s">
        <v>652</v>
      </c>
      <c r="B63" s="19" t="s">
        <v>653</v>
      </c>
      <c r="C63" s="24">
        <v>23</v>
      </c>
      <c r="D63" s="25">
        <v>2.1593608291945586E-2</v>
      </c>
    </row>
    <row r="64" spans="1:5" ht="14.25">
      <c r="A64" s="19" t="s">
        <v>654</v>
      </c>
      <c r="B64" s="19" t="s">
        <v>655</v>
      </c>
      <c r="C64" s="24">
        <v>25</v>
      </c>
      <c r="D64" s="25">
        <v>2.3471313360810417E-2</v>
      </c>
    </row>
    <row r="65" spans="1:5" ht="14.25">
      <c r="A65" s="19" t="s">
        <v>591</v>
      </c>
      <c r="B65" s="19" t="s">
        <v>592</v>
      </c>
      <c r="C65" s="24">
        <v>9885</v>
      </c>
      <c r="D65" s="25">
        <v>9.2805573028644393</v>
      </c>
    </row>
    <row r="66" spans="1:5" ht="14.25">
      <c r="A66" s="19" t="s">
        <v>593</v>
      </c>
      <c r="B66" s="19" t="s">
        <v>594</v>
      </c>
      <c r="C66" s="24">
        <v>3569</v>
      </c>
      <c r="D66" s="25">
        <v>3.3507646953892953</v>
      </c>
    </row>
    <row r="67" spans="1:5" ht="14.25">
      <c r="A67" s="19" t="s">
        <v>595</v>
      </c>
      <c r="B67" s="19" t="s">
        <v>596</v>
      </c>
      <c r="C67" s="24">
        <v>1888</v>
      </c>
      <c r="D67" s="25">
        <v>1.7725535850084029</v>
      </c>
    </row>
    <row r="68" spans="1:5" ht="15">
      <c r="A68" s="230"/>
      <c r="B68" s="106" t="s">
        <v>605</v>
      </c>
      <c r="C68" s="246">
        <v>106513</v>
      </c>
      <c r="D68" s="112">
        <v>100</v>
      </c>
    </row>
    <row r="69" spans="1:5">
      <c r="A69" s="56"/>
      <c r="B69" s="58"/>
    </row>
    <row r="70" spans="1:5">
      <c r="A70" s="56"/>
      <c r="B70" s="58"/>
    </row>
    <row r="71" spans="1:5" ht="21.75" customHeight="1">
      <c r="A71" s="240" t="s">
        <v>424</v>
      </c>
      <c r="B71" s="220" t="s">
        <v>425</v>
      </c>
    </row>
    <row r="72" spans="1:5">
      <c r="A72" s="241"/>
      <c r="B72" s="224" t="s">
        <v>427</v>
      </c>
    </row>
    <row r="73" spans="1:5">
      <c r="A73" s="222" t="s">
        <v>428</v>
      </c>
      <c r="B73" s="223" t="s">
        <v>656</v>
      </c>
    </row>
    <row r="74" spans="1:5">
      <c r="A74" s="56"/>
      <c r="B74" s="58"/>
    </row>
    <row r="75" spans="1:5">
      <c r="A75" s="56"/>
      <c r="B75" s="58"/>
    </row>
    <row r="76" spans="1:5" ht="15">
      <c r="A76" s="56"/>
      <c r="B76" s="58"/>
      <c r="E76" s="243"/>
    </row>
    <row r="77" spans="1:5" ht="15" hidden="1">
      <c r="A77" s="244" t="s">
        <v>657</v>
      </c>
      <c r="B77" s="244" t="s">
        <v>658</v>
      </c>
      <c r="E77" s="243"/>
    </row>
    <row r="78" spans="1:5" ht="15" hidden="1">
      <c r="A78" s="708" t="s">
        <v>576</v>
      </c>
      <c r="B78" s="245">
        <v>23</v>
      </c>
      <c r="C78" s="707">
        <v>23</v>
      </c>
      <c r="E78" s="243"/>
    </row>
    <row r="79" spans="1:5" ht="15" hidden="1">
      <c r="A79" s="708" t="s">
        <v>568</v>
      </c>
      <c r="B79" s="245">
        <v>9025</v>
      </c>
      <c r="C79" s="707">
        <v>9025</v>
      </c>
      <c r="E79" s="243"/>
    </row>
    <row r="80" spans="1:5" ht="15" hidden="1">
      <c r="A80" s="708" t="s">
        <v>572</v>
      </c>
      <c r="B80" s="245">
        <v>2601</v>
      </c>
      <c r="C80" s="707">
        <v>2601</v>
      </c>
      <c r="E80" s="243"/>
    </row>
    <row r="81" spans="1:5" ht="15" hidden="1">
      <c r="A81" s="708" t="s">
        <v>640</v>
      </c>
      <c r="B81" s="245">
        <v>1</v>
      </c>
      <c r="C81" s="707">
        <v>1</v>
      </c>
      <c r="E81" s="243"/>
    </row>
    <row r="82" spans="1:5" ht="15" hidden="1">
      <c r="A82" s="708" t="s">
        <v>564</v>
      </c>
      <c r="B82" s="245">
        <v>362486</v>
      </c>
      <c r="C82" s="707">
        <v>362486</v>
      </c>
      <c r="E82" s="243"/>
    </row>
    <row r="83" spans="1:5" ht="15" hidden="1">
      <c r="A83" s="708" t="s">
        <v>565</v>
      </c>
      <c r="B83" s="245">
        <v>101943</v>
      </c>
      <c r="C83" s="707">
        <v>101943</v>
      </c>
      <c r="E83" s="243"/>
    </row>
    <row r="84" spans="1:5" ht="15" hidden="1">
      <c r="A84" s="708" t="s">
        <v>570</v>
      </c>
      <c r="B84" s="245">
        <v>2218</v>
      </c>
      <c r="C84" s="707">
        <v>2218</v>
      </c>
      <c r="E84" s="243"/>
    </row>
    <row r="85" spans="1:5" ht="15" hidden="1">
      <c r="A85" s="708" t="s">
        <v>562</v>
      </c>
      <c r="B85" s="245">
        <v>2121178</v>
      </c>
      <c r="C85" s="707">
        <v>2121178</v>
      </c>
      <c r="E85" s="243"/>
    </row>
    <row r="86" spans="1:5" ht="15" hidden="1">
      <c r="A86" s="708" t="s">
        <v>627</v>
      </c>
      <c r="B86" s="245">
        <v>360968</v>
      </c>
      <c r="C86" s="707">
        <v>360968</v>
      </c>
      <c r="E86" s="243"/>
    </row>
    <row r="87" spans="1:5" ht="15" hidden="1">
      <c r="A87" s="708" t="s">
        <v>579</v>
      </c>
      <c r="B87" s="245">
        <v>37</v>
      </c>
      <c r="C87" s="707">
        <v>37</v>
      </c>
      <c r="E87" s="243"/>
    </row>
    <row r="88" spans="1:5" ht="15" hidden="1">
      <c r="A88" s="708" t="s">
        <v>575</v>
      </c>
      <c r="B88" s="245">
        <v>349</v>
      </c>
      <c r="C88" s="707">
        <v>349</v>
      </c>
      <c r="E88" s="243"/>
    </row>
    <row r="89" spans="1:5" ht="15" hidden="1">
      <c r="A89" s="708" t="s">
        <v>636</v>
      </c>
      <c r="B89" s="245">
        <v>5</v>
      </c>
      <c r="C89" s="707">
        <v>5</v>
      </c>
      <c r="E89" s="243"/>
    </row>
    <row r="90" spans="1:5" ht="15" hidden="1">
      <c r="A90" s="708" t="s">
        <v>638</v>
      </c>
      <c r="B90" s="245">
        <v>2</v>
      </c>
      <c r="C90" s="707">
        <v>2</v>
      </c>
      <c r="E90" s="243"/>
    </row>
    <row r="91" spans="1:5" ht="15" hidden="1">
      <c r="A91" s="708" t="s">
        <v>563</v>
      </c>
      <c r="B91" s="245">
        <v>593658</v>
      </c>
      <c r="C91" s="707">
        <v>593658</v>
      </c>
      <c r="E91" s="243"/>
    </row>
    <row r="92" spans="1:5" ht="15" hidden="1">
      <c r="A92" s="708" t="s">
        <v>566</v>
      </c>
      <c r="B92" s="245">
        <v>124781</v>
      </c>
      <c r="C92" s="707">
        <v>124781</v>
      </c>
      <c r="E92" s="243"/>
    </row>
    <row r="93" spans="1:5" ht="15" hidden="1">
      <c r="A93" s="708" t="s">
        <v>633</v>
      </c>
      <c r="B93" s="245">
        <v>29</v>
      </c>
      <c r="C93" s="707">
        <v>29</v>
      </c>
      <c r="E93" s="709"/>
    </row>
    <row r="94" spans="1:5" ht="15" hidden="1">
      <c r="A94" s="708" t="s">
        <v>567</v>
      </c>
      <c r="B94" s="245">
        <v>881</v>
      </c>
      <c r="C94" s="707">
        <v>881</v>
      </c>
    </row>
    <row r="95" spans="1:5" ht="15" hidden="1">
      <c r="A95" s="708" t="s">
        <v>629</v>
      </c>
      <c r="B95" s="245">
        <v>234896</v>
      </c>
      <c r="C95" s="707">
        <v>234896</v>
      </c>
    </row>
    <row r="96" spans="1:5" ht="15" hidden="1">
      <c r="A96" s="708" t="s">
        <v>644</v>
      </c>
      <c r="B96" s="245">
        <v>3</v>
      </c>
      <c r="C96" s="707">
        <v>3</v>
      </c>
    </row>
    <row r="97" spans="1:3" ht="15" hidden="1">
      <c r="A97" s="708" t="s">
        <v>646</v>
      </c>
      <c r="B97" s="245">
        <v>1</v>
      </c>
      <c r="C97" s="707">
        <v>1</v>
      </c>
    </row>
    <row r="98" spans="1:3" ht="15" hidden="1">
      <c r="A98" s="708" t="s">
        <v>574</v>
      </c>
      <c r="B98" s="245">
        <v>475</v>
      </c>
      <c r="C98" s="707">
        <v>475</v>
      </c>
    </row>
    <row r="99" spans="1:3" ht="15" hidden="1">
      <c r="A99" s="708" t="s">
        <v>631</v>
      </c>
      <c r="B99" s="245">
        <v>21088</v>
      </c>
      <c r="C99" s="707">
        <v>21088</v>
      </c>
    </row>
    <row r="100" spans="1:3" ht="15" hidden="1">
      <c r="A100" s="708" t="s">
        <v>648</v>
      </c>
      <c r="B100" s="245">
        <v>1</v>
      </c>
      <c r="C100" s="707">
        <v>1</v>
      </c>
    </row>
    <row r="101" spans="1:3" ht="15" hidden="1">
      <c r="A101" s="708" t="s">
        <v>571</v>
      </c>
      <c r="B101" s="245">
        <v>1867</v>
      </c>
      <c r="C101" s="707">
        <v>1867</v>
      </c>
    </row>
    <row r="102" spans="1:3" ht="15" hidden="1">
      <c r="A102" s="710" t="s">
        <v>550</v>
      </c>
      <c r="B102" s="711">
        <v>1</v>
      </c>
      <c r="C102" s="707">
        <v>1</v>
      </c>
    </row>
    <row r="103" spans="1:3" ht="15" hidden="1">
      <c r="A103" s="710" t="s">
        <v>545</v>
      </c>
      <c r="B103" s="711">
        <v>3</v>
      </c>
      <c r="C103" s="707">
        <v>3</v>
      </c>
    </row>
    <row r="104" spans="1:3" ht="15" hidden="1">
      <c r="A104" s="710" t="s">
        <v>530</v>
      </c>
      <c r="B104" s="711">
        <v>42600</v>
      </c>
      <c r="C104" s="707">
        <v>42600</v>
      </c>
    </row>
    <row r="105" spans="1:3" ht="15" hidden="1">
      <c r="A105" s="710" t="s">
        <v>527</v>
      </c>
      <c r="B105" s="711">
        <v>23739</v>
      </c>
      <c r="C105" s="707">
        <v>23739</v>
      </c>
    </row>
    <row r="106" spans="1:3" ht="15" hidden="1">
      <c r="A106" s="710" t="s">
        <v>536</v>
      </c>
      <c r="B106" s="711">
        <v>1611</v>
      </c>
      <c r="C106" s="707">
        <v>1611</v>
      </c>
    </row>
    <row r="107" spans="1:3" ht="15" hidden="1">
      <c r="A107" s="710" t="s">
        <v>539</v>
      </c>
      <c r="B107" s="711">
        <v>317</v>
      </c>
      <c r="C107" s="707">
        <v>317</v>
      </c>
    </row>
    <row r="108" spans="1:3" ht="15" hidden="1">
      <c r="A108" s="710" t="s">
        <v>521</v>
      </c>
      <c r="B108" s="711">
        <v>102023</v>
      </c>
      <c r="C108" s="707">
        <v>102023</v>
      </c>
    </row>
    <row r="109" spans="1:3" ht="15" hidden="1">
      <c r="A109" s="710" t="s">
        <v>614</v>
      </c>
      <c r="B109" s="711">
        <v>43273</v>
      </c>
      <c r="C109" s="707">
        <v>43273</v>
      </c>
    </row>
    <row r="110" spans="1:3" ht="15" hidden="1">
      <c r="A110" s="710" t="s">
        <v>618</v>
      </c>
      <c r="B110" s="711">
        <v>2</v>
      </c>
      <c r="C110" s="707">
        <v>2</v>
      </c>
    </row>
    <row r="111" spans="1:3" ht="15" hidden="1">
      <c r="A111" s="710" t="s">
        <v>542</v>
      </c>
      <c r="B111" s="711">
        <v>14</v>
      </c>
      <c r="C111" s="707">
        <v>14</v>
      </c>
    </row>
    <row r="112" spans="1:3" ht="15" hidden="1">
      <c r="A112" s="710" t="s">
        <v>524</v>
      </c>
      <c r="B112" s="711">
        <v>84078</v>
      </c>
      <c r="C112" s="707">
        <v>84078</v>
      </c>
    </row>
    <row r="113" spans="1:3" ht="15" hidden="1">
      <c r="A113" s="710" t="s">
        <v>515</v>
      </c>
      <c r="B113" s="711">
        <v>1538843</v>
      </c>
      <c r="C113" s="707">
        <v>1538843</v>
      </c>
    </row>
    <row r="114" spans="1:3" ht="15" hidden="1">
      <c r="A114" s="710" t="s">
        <v>610</v>
      </c>
      <c r="B114" s="711">
        <v>577</v>
      </c>
      <c r="C114" s="707">
        <v>577</v>
      </c>
    </row>
    <row r="115" spans="1:3" ht="15" hidden="1">
      <c r="A115" s="710" t="s">
        <v>612</v>
      </c>
      <c r="B115" s="711">
        <v>57977</v>
      </c>
      <c r="C115" s="707">
        <v>57977</v>
      </c>
    </row>
    <row r="116" spans="1:3" ht="15" hidden="1">
      <c r="A116" s="710" t="s">
        <v>518</v>
      </c>
      <c r="B116" s="711">
        <v>350569</v>
      </c>
      <c r="C116" s="707">
        <v>350569</v>
      </c>
    </row>
    <row r="117" spans="1:3" ht="15" hidden="1">
      <c r="A117" s="710" t="s">
        <v>621</v>
      </c>
      <c r="B117" s="711">
        <v>1</v>
      </c>
      <c r="C117" s="707">
        <v>1</v>
      </c>
    </row>
    <row r="118" spans="1:3" ht="15" hidden="1">
      <c r="A118" s="710" t="s">
        <v>533</v>
      </c>
      <c r="B118" s="711">
        <v>48427</v>
      </c>
      <c r="C118" s="707">
        <v>48427</v>
      </c>
    </row>
    <row r="119" spans="1:3" ht="15" hidden="1">
      <c r="A119" s="710" t="s">
        <v>548</v>
      </c>
      <c r="B119" s="711">
        <v>2</v>
      </c>
      <c r="C119" s="707">
        <v>2</v>
      </c>
    </row>
  </sheetData>
  <sheetProtection autoFilter="0"/>
  <sortState ref="H2:P7">
    <sortCondition descending="1" ref="P2:P7"/>
  </sortState>
  <mergeCells count="7">
    <mergeCell ref="A60:D60"/>
    <mergeCell ref="A1:D1"/>
    <mergeCell ref="A23:B23"/>
    <mergeCell ref="C23:D23"/>
    <mergeCell ref="A27:D27"/>
    <mergeCell ref="A56:B56"/>
    <mergeCell ref="C56:D56"/>
  </mergeCells>
  <printOptions horizontalCentered="1"/>
  <pageMargins left="0.74803149606299213" right="0.74803149606299213" top="0.98425196850393704" bottom="0.98425196850393704" header="0" footer="0"/>
  <pageSetup paperSize="9" scale="79" orientation="landscape" horizontalDpi="4294967295" verticalDpi="4294967295" r:id="rId1"/>
  <headerFooter alignWithMargins="0"/>
  <rowBreaks count="2" manualBreakCount="2">
    <brk id="25" max="16383" man="1"/>
    <brk id="57" max="16383" man="1"/>
  </rowBreaks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26</vt:i4>
      </vt:variant>
      <vt:variant>
        <vt:lpstr>Rangos con nombre</vt:lpstr>
      </vt:variant>
      <vt:variant>
        <vt:i4>7</vt:i4>
      </vt:variant>
    </vt:vector>
  </HeadingPairs>
  <TitlesOfParts>
    <vt:vector size="33" baseType="lpstr">
      <vt:lpstr>DANE</vt:lpstr>
      <vt:lpstr>1. Población_Afiliada_Regimen</vt:lpstr>
      <vt:lpstr>Hoja1</vt:lpstr>
      <vt:lpstr>2. Afiliados_Esquema Asociativo</vt:lpstr>
      <vt:lpstr>3. Gráficos_Cobertura_Dpto</vt:lpstr>
      <vt:lpstr>4. Gráficos_%Tendencia_Subreg</vt:lpstr>
      <vt:lpstr>5. Gráficos_Afiliados_Reg_Subre</vt:lpstr>
      <vt:lpstr>6.Gráfico_Afiliados_EPS_Régimen</vt:lpstr>
      <vt:lpstr>7. Gráficos_Tendencia_EPS</vt:lpstr>
      <vt:lpstr>3C. Afiliados_ Suspendidos_RC</vt:lpstr>
      <vt:lpstr>8. Afiliados_ EPS_Mpio_RS</vt:lpstr>
      <vt:lpstr>9. Afiliados_EPS_Mpio_RC </vt:lpstr>
      <vt:lpstr>10. Tendencia_por mes_RS</vt:lpstr>
      <vt:lpstr>11. Tendencia_por mes_ RC</vt:lpstr>
      <vt:lpstr>12. Tendencia_por mes_REX</vt:lpstr>
      <vt:lpstr>12. Tendencia_Valores_Años</vt:lpstr>
      <vt:lpstr>13. Afiliados_Nivel_Sexo_Zona</vt:lpstr>
      <vt:lpstr>14. Afiliados_Grupo_edad_RS</vt:lpstr>
      <vt:lpstr>14A. RS_Curso_Vida</vt:lpstr>
      <vt:lpstr>15. Afiliados_Grupo_edad_RC</vt:lpstr>
      <vt:lpstr>15A. RC_Curso_Vida</vt:lpstr>
      <vt:lpstr>16. REx_Curso_Vida</vt:lpstr>
      <vt:lpstr>17. Tipo población RS</vt:lpstr>
      <vt:lpstr>18. Cobertura_Nacional_Deptos</vt:lpstr>
      <vt:lpstr>A. Codigos_Municipio</vt:lpstr>
      <vt:lpstr>B. NUEVOS CODIGO EPS</vt:lpstr>
      <vt:lpstr>'1. Población_Afiliada_Regimen'!Área_de_impresión</vt:lpstr>
      <vt:lpstr>'12. Tendencia_Valores_Años'!Área_de_impresión</vt:lpstr>
      <vt:lpstr>'2. Afiliados_Esquema Asociativo'!Área_de_impresión</vt:lpstr>
      <vt:lpstr>'3. Gráficos_Cobertura_Dpto'!Área_de_impresión</vt:lpstr>
      <vt:lpstr>'1. Población_Afiliada_Regimen'!Títulos_a_imprimir</vt:lpstr>
      <vt:lpstr>'13. Afiliados_Nivel_Sexo_Zona'!Títulos_a_imprimir</vt:lpstr>
      <vt:lpstr>'2. Afiliados_Esquema Asociativo'!Títulos_a_imprimir</vt:lpstr>
    </vt:vector>
  </TitlesOfParts>
  <Manager/>
  <Company>Direccion Seccional de Salud de Antioquia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DLOPEZV</dc:creator>
  <cp:keywords/>
  <dc:description/>
  <cp:lastModifiedBy>JULIO CESAR FABRA ARRIETA</cp:lastModifiedBy>
  <cp:revision/>
  <dcterms:created xsi:type="dcterms:W3CDTF">2010-12-17T15:36:41Z</dcterms:created>
  <dcterms:modified xsi:type="dcterms:W3CDTF">2023-01-26T15:47:20Z</dcterms:modified>
  <cp:category/>
  <cp:contentStatus/>
</cp:coreProperties>
</file>